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udden2\Documents\GitHub\bracketology\"/>
    </mc:Choice>
  </mc:AlternateContent>
  <bookViews>
    <workbookView xWindow="0" yWindow="0" windowWidth="21570" windowHeight="10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1" l="1"/>
  <c r="G20" i="1" s="1"/>
  <c r="B23" i="1"/>
  <c r="C22" i="1"/>
  <c r="B22" i="1"/>
  <c r="E10" i="1"/>
  <c r="E21" i="1"/>
  <c r="D10" i="1"/>
  <c r="D21" i="1"/>
  <c r="C21" i="1"/>
  <c r="C10" i="1"/>
  <c r="B21" i="1"/>
  <c r="F23" i="1"/>
  <c r="G23" i="1" s="1"/>
  <c r="F22" i="1"/>
  <c r="G22" i="1" s="1"/>
  <c r="F21" i="1"/>
  <c r="G21" i="1" s="1"/>
  <c r="F25" i="1"/>
  <c r="G25" i="1" s="1"/>
  <c r="G24" i="1"/>
  <c r="F24" i="1"/>
  <c r="G15" i="1"/>
  <c r="G14" i="1"/>
  <c r="F14" i="1"/>
  <c r="G13" i="1"/>
  <c r="F13" i="1"/>
  <c r="G12" i="1"/>
  <c r="F12" i="1"/>
  <c r="B12" i="1"/>
  <c r="G11" i="1"/>
  <c r="F11" i="1"/>
  <c r="C11" i="1"/>
  <c r="B11" i="1"/>
  <c r="G10" i="1"/>
  <c r="F10" i="1"/>
  <c r="F9" i="1"/>
  <c r="G9" i="1" s="1"/>
  <c r="B10" i="1"/>
  <c r="G26" i="1" l="1"/>
</calcChain>
</file>

<file path=xl/comments1.xml><?xml version="1.0" encoding="utf-8"?>
<comments xmlns="http://schemas.openxmlformats.org/spreadsheetml/2006/main">
  <authors>
    <author>Ludden, Ian G</author>
  </authors>
  <commentList>
    <comment ref="A10" authorId="0" shapeId="0">
      <text>
        <r>
          <rPr>
            <b/>
            <sz val="9"/>
            <color indexed="81"/>
            <rFont val="Tahoma"/>
            <charset val="1"/>
          </rPr>
          <t>Ludden, Ian G:</t>
        </r>
        <r>
          <rPr>
            <sz val="9"/>
            <color indexed="81"/>
            <rFont val="Tahoma"/>
            <charset val="1"/>
          </rPr>
          <t xml:space="preserve">
1 vs 8
2 vs 7
3 vs 6
4 vs 5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Ludden, Ian G:</t>
        </r>
        <r>
          <rPr>
            <sz val="9"/>
            <color indexed="81"/>
            <rFont val="Tahoma"/>
            <charset val="1"/>
          </rPr>
          <t xml:space="preserve">
1 vs 4
2 vs 3</t>
        </r>
      </text>
    </comment>
    <comment ref="A12" authorId="0" shapeId="0">
      <text>
        <r>
          <rPr>
            <b/>
            <sz val="9"/>
            <color indexed="81"/>
            <rFont val="Tahoma"/>
            <charset val="1"/>
          </rPr>
          <t>Ludden, Ian G:</t>
        </r>
        <r>
          <rPr>
            <sz val="9"/>
            <color indexed="81"/>
            <rFont val="Tahoma"/>
            <charset val="1"/>
          </rPr>
          <t xml:space="preserve">
1 vs 2
</t>
        </r>
      </text>
    </comment>
    <comment ref="A13" authorId="0" shapeId="0">
      <text>
        <r>
          <rPr>
            <b/>
            <sz val="9"/>
            <color indexed="81"/>
            <rFont val="Tahoma"/>
            <charset val="1"/>
          </rPr>
          <t>Ludden, Ian G:</t>
        </r>
        <r>
          <rPr>
            <sz val="9"/>
            <color indexed="81"/>
            <rFont val="Tahoma"/>
            <charset val="1"/>
          </rPr>
          <t xml:space="preserve">
1 vs 1, twice
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Ludden, Ian G:</t>
        </r>
        <r>
          <rPr>
            <sz val="9"/>
            <color indexed="81"/>
            <rFont val="Tahoma"/>
            <charset val="1"/>
          </rPr>
          <t xml:space="preserve">
1 vs 1</t>
        </r>
      </text>
    </comment>
    <comment ref="A21" authorId="0" shapeId="0">
      <text>
        <r>
          <rPr>
            <b/>
            <sz val="9"/>
            <color indexed="81"/>
            <rFont val="Tahoma"/>
            <charset val="1"/>
          </rPr>
          <t>Ludden, Ian G:</t>
        </r>
        <r>
          <rPr>
            <sz val="9"/>
            <color indexed="81"/>
            <rFont val="Tahoma"/>
            <charset val="1"/>
          </rPr>
          <t xml:space="preserve">
1 vs 8
2 vs 7
3 vs 6
4 vs 5</t>
        </r>
      </text>
    </comment>
    <comment ref="A22" authorId="0" shapeId="0">
      <text>
        <r>
          <rPr>
            <b/>
            <sz val="9"/>
            <color indexed="81"/>
            <rFont val="Tahoma"/>
            <charset val="1"/>
          </rPr>
          <t>Ludden, Ian G:</t>
        </r>
        <r>
          <rPr>
            <sz val="9"/>
            <color indexed="81"/>
            <rFont val="Tahoma"/>
            <charset val="1"/>
          </rPr>
          <t xml:space="preserve">
1 vs 4
2 vs 3</t>
        </r>
      </text>
    </comment>
    <comment ref="A23" authorId="0" shapeId="0">
      <text>
        <r>
          <rPr>
            <b/>
            <sz val="9"/>
            <color indexed="81"/>
            <rFont val="Tahoma"/>
            <charset val="1"/>
          </rPr>
          <t>Ludden, Ian G:</t>
        </r>
        <r>
          <rPr>
            <sz val="9"/>
            <color indexed="81"/>
            <rFont val="Tahoma"/>
            <charset val="1"/>
          </rPr>
          <t xml:space="preserve">
1 vs 2
</t>
        </r>
      </text>
    </comment>
    <comment ref="A24" authorId="0" shapeId="0">
      <text>
        <r>
          <rPr>
            <b/>
            <sz val="9"/>
            <color indexed="81"/>
            <rFont val="Tahoma"/>
            <charset val="1"/>
          </rPr>
          <t>Ludden, Ian G:</t>
        </r>
        <r>
          <rPr>
            <sz val="9"/>
            <color indexed="81"/>
            <rFont val="Tahoma"/>
            <charset val="1"/>
          </rPr>
          <t xml:space="preserve">
1 vs 1, twice
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>Ludden, Ian G:</t>
        </r>
        <r>
          <rPr>
            <sz val="9"/>
            <color indexed="81"/>
            <rFont val="Tahoma"/>
            <charset val="1"/>
          </rPr>
          <t xml:space="preserve">
1 vs 1</t>
        </r>
      </text>
    </comment>
  </commentList>
</comments>
</file>

<file path=xl/sharedStrings.xml><?xml version="1.0" encoding="utf-8"?>
<sst xmlns="http://schemas.openxmlformats.org/spreadsheetml/2006/main" count="42" uniqueCount="33">
  <si>
    <t>log-likelihood check for Pick Favorite</t>
  </si>
  <si>
    <t>Round 1</t>
  </si>
  <si>
    <t>R1 probs:</t>
  </si>
  <si>
    <t>Product</t>
  </si>
  <si>
    <t>Log</t>
  </si>
  <si>
    <t>Round 2</t>
  </si>
  <si>
    <t>Alpha vals:</t>
  </si>
  <si>
    <t>p1</t>
  </si>
  <si>
    <t>p2</t>
  </si>
  <si>
    <t>p3</t>
  </si>
  <si>
    <t>p4</t>
  </si>
  <si>
    <t>p5</t>
  </si>
  <si>
    <t>p6</t>
  </si>
  <si>
    <t>p7</t>
  </si>
  <si>
    <t>p8</t>
  </si>
  <si>
    <t>R1</t>
  </si>
  <si>
    <t>R2</t>
  </si>
  <si>
    <t>R3</t>
  </si>
  <si>
    <t>R4</t>
  </si>
  <si>
    <t>R5</t>
  </si>
  <si>
    <t>R6</t>
  </si>
  <si>
    <t>Round 3</t>
  </si>
  <si>
    <t>Round 4</t>
  </si>
  <si>
    <t>Round 5</t>
  </si>
  <si>
    <t>Round 6</t>
  </si>
  <si>
    <t>Total:</t>
  </si>
  <si>
    <t>log-likelihood check for All Ones</t>
  </si>
  <si>
    <t>Past Final Four</t>
  </si>
  <si>
    <t>Top Scores:</t>
  </si>
  <si>
    <t>-</t>
  </si>
  <si>
    <t>Add 1114/ 1123       (248 total)</t>
  </si>
  <si>
    <t>1111/ 1112/ 1113/   1122      (120 total)</t>
  </si>
  <si>
    <t>PF           (8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</si>
</sst>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8"/>
  <sheetViews>
    <sheetView tabSelected="1" topLeftCell="A13" workbookViewId="0">
      <selection activeCell="L31" sqref="L31"/>
    </sheetView>
  </sheetViews>
  <sheetFormatPr defaultRowHeight="15" x14ac:dyDescent="0.25"/>
  <cols>
    <col min="1" max="1" width="11.42578125" customWidth="1"/>
    <col min="6" max="6" width="11" bestFit="1" customWidth="1"/>
    <col min="8" max="8" width="10.28515625" customWidth="1"/>
    <col min="9" max="9" width="11" customWidth="1"/>
  </cols>
  <sheetData>
    <row r="1" spans="1:9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t="s">
        <v>2</v>
      </c>
      <c r="B2">
        <v>0.99</v>
      </c>
      <c r="C2">
        <v>0.94</v>
      </c>
      <c r="D2">
        <v>0.85</v>
      </c>
      <c r="E2">
        <v>0.79</v>
      </c>
      <c r="F2">
        <v>0.64</v>
      </c>
      <c r="G2">
        <v>0.63</v>
      </c>
      <c r="H2">
        <v>0.6</v>
      </c>
      <c r="I2">
        <v>0.5</v>
      </c>
    </row>
    <row r="4" spans="1:9" x14ac:dyDescent="0.25"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9" x14ac:dyDescent="0.25">
      <c r="A5" t="s">
        <v>6</v>
      </c>
      <c r="B5">
        <v>0.96</v>
      </c>
      <c r="C5">
        <v>1.04</v>
      </c>
      <c r="D5">
        <v>0.86</v>
      </c>
      <c r="E5">
        <v>0.15</v>
      </c>
      <c r="F5">
        <v>0.7</v>
      </c>
      <c r="G5">
        <v>1.2</v>
      </c>
    </row>
    <row r="7" spans="1:9" x14ac:dyDescent="0.25">
      <c r="A7" t="s">
        <v>0</v>
      </c>
    </row>
    <row r="8" spans="1:9" x14ac:dyDescent="0.25">
      <c r="F8" t="s">
        <v>3</v>
      </c>
      <c r="G8" t="s">
        <v>4</v>
      </c>
    </row>
    <row r="9" spans="1:9" x14ac:dyDescent="0.25">
      <c r="A9" t="s">
        <v>1</v>
      </c>
      <c r="F9">
        <f>POWER(PRODUCT(B2:I2),4)</f>
        <v>3.2644000319646329E-5</v>
      </c>
      <c r="G9">
        <f t="shared" ref="G9:G14" si="0">LN(F9)</f>
        <v>-10.329849476565391</v>
      </c>
    </row>
    <row r="10" spans="1:9" x14ac:dyDescent="0.25">
      <c r="A10" t="s">
        <v>5</v>
      </c>
      <c r="B10">
        <f>POWER(8,$C$5)/(POWER(1,$C$5)+POWER(8,$C$5))</f>
        <v>0.89684211962060978</v>
      </c>
      <c r="C10">
        <f>POWER(7,$C$5)/(POWER(2,$C$5)+POWER(7,$C$5))</f>
        <v>0.7863181890283939</v>
      </c>
      <c r="D10">
        <f>POWER(6,$C$5)/(POWER(3,$C$5)+POWER(6,$C$5))</f>
        <v>0.67279924356542364</v>
      </c>
      <c r="E10">
        <f>POWER(5,$C$5)/(POWER(4,$C$5)+POWER(5,$C$5))</f>
        <v>0.55775833555515908</v>
      </c>
      <c r="F10">
        <f>POWER(PRODUCT(B10:E10),4)</f>
        <v>4.904373405952984E-3</v>
      </c>
      <c r="G10">
        <f t="shared" si="0"/>
        <v>-5.3176279401081059</v>
      </c>
    </row>
    <row r="11" spans="1:9" x14ac:dyDescent="0.25">
      <c r="A11" t="s">
        <v>21</v>
      </c>
      <c r="B11">
        <f>POWER(4,$D$5)/(POWER(1,$D$5)+POWER(4,$D$5))</f>
        <v>0.76713665075525495</v>
      </c>
      <c r="C11">
        <f>POWER(3,$D$5)/(POWER(2,$D$5)+POWER(3,$D$5))</f>
        <v>0.58630229514213539</v>
      </c>
      <c r="F11">
        <f>POWER(PRODUCT(B11:C11),4)</f>
        <v>4.0923927402857427E-2</v>
      </c>
      <c r="G11">
        <f t="shared" si="0"/>
        <v>-3.1960403649173292</v>
      </c>
    </row>
    <row r="12" spans="1:9" x14ac:dyDescent="0.25">
      <c r="A12" t="s">
        <v>22</v>
      </c>
      <c r="B12">
        <f>POWER(2,$E$5)/(POWER(1,$E$5)+POWER(2,$E$5))</f>
        <v>0.52596962876042264</v>
      </c>
      <c r="F12">
        <f>POWER(B12,4)</f>
        <v>7.6531930609753884E-2</v>
      </c>
      <c r="G12">
        <f t="shared" si="0"/>
        <v>-2.5700472316425667</v>
      </c>
    </row>
    <row r="13" spans="1:9" x14ac:dyDescent="0.25">
      <c r="A13" t="s">
        <v>23</v>
      </c>
      <c r="B13">
        <v>0.5</v>
      </c>
      <c r="F13">
        <f>POWER(B13,2)</f>
        <v>0.25</v>
      </c>
      <c r="G13">
        <f t="shared" si="0"/>
        <v>-1.3862943611198906</v>
      </c>
    </row>
    <row r="14" spans="1:9" x14ac:dyDescent="0.25">
      <c r="A14" t="s">
        <v>24</v>
      </c>
      <c r="B14">
        <v>0.5</v>
      </c>
      <c r="F14">
        <f>B14</f>
        <v>0.5</v>
      </c>
      <c r="G14">
        <f t="shared" si="0"/>
        <v>-0.69314718055994529</v>
      </c>
    </row>
    <row r="15" spans="1:9" x14ac:dyDescent="0.25">
      <c r="F15" s="1" t="s">
        <v>25</v>
      </c>
      <c r="G15" s="1">
        <f>SUM(G9:G14)</f>
        <v>-23.493006554913226</v>
      </c>
    </row>
    <row r="18" spans="1:9" x14ac:dyDescent="0.25">
      <c r="A18" t="s">
        <v>26</v>
      </c>
    </row>
    <row r="19" spans="1:9" x14ac:dyDescent="0.25">
      <c r="F19" t="s">
        <v>3</v>
      </c>
      <c r="G19" t="s">
        <v>4</v>
      </c>
    </row>
    <row r="20" spans="1:9" x14ac:dyDescent="0.25">
      <c r="A20" t="s">
        <v>1</v>
      </c>
      <c r="F20">
        <f>POWER(PRODUCT(B2:I2),4)</f>
        <v>3.2644000319646329E-5</v>
      </c>
      <c r="G20">
        <f t="shared" ref="G20:G25" si="1">LN(F20)</f>
        <v>-10.329849476565391</v>
      </c>
    </row>
    <row r="21" spans="1:9" x14ac:dyDescent="0.25">
      <c r="A21" t="s">
        <v>5</v>
      </c>
      <c r="B21">
        <f>POWER(8,$C$5)/(POWER(1,$C$5)+POWER(8,$C$5))</f>
        <v>0.89684211962060978</v>
      </c>
      <c r="C21">
        <f>1-C10</f>
        <v>0.2136818109716061</v>
      </c>
      <c r="D21">
        <f>1-D10</f>
        <v>0.32720075643457636</v>
      </c>
      <c r="E21">
        <f>1-E10</f>
        <v>0.44224166444484092</v>
      </c>
      <c r="F21">
        <f>POWER(PRODUCT(B21:E21),4)</f>
        <v>5.9133015734946946E-7</v>
      </c>
      <c r="G21">
        <f t="shared" si="1"/>
        <v>-14.340891333645322</v>
      </c>
    </row>
    <row r="22" spans="1:9" x14ac:dyDescent="0.25">
      <c r="A22" t="s">
        <v>21</v>
      </c>
      <c r="B22">
        <f>POWER(5,$D$5)/(POWER(1,$D$5)+POWER(5,$D$5))</f>
        <v>0.79965133131490906</v>
      </c>
      <c r="C22">
        <f>POWER(7,$D$5)/(POWER(6,$D$5)+POWER(7,$D$5))</f>
        <v>0.53309394235910512</v>
      </c>
      <c r="F22">
        <f>POWER(PRODUCT(B22:C22),4)</f>
        <v>3.3023085490937971E-2</v>
      </c>
      <c r="G22">
        <f t="shared" si="1"/>
        <v>-3.4105484017624734</v>
      </c>
    </row>
    <row r="23" spans="1:9" x14ac:dyDescent="0.25">
      <c r="A23" t="s">
        <v>22</v>
      </c>
      <c r="B23">
        <f>POWER(6,$E$5)/(POWER(1,$E$5)+POWER(6,$E$5))</f>
        <v>0.56678942409216626</v>
      </c>
      <c r="F23">
        <f>POWER(B23,4)</f>
        <v>0.10320172393636683</v>
      </c>
      <c r="G23">
        <f t="shared" si="1"/>
        <v>-2.2710697212644426</v>
      </c>
    </row>
    <row r="24" spans="1:9" x14ac:dyDescent="0.25">
      <c r="A24" t="s">
        <v>23</v>
      </c>
      <c r="B24">
        <v>0.5</v>
      </c>
      <c r="F24">
        <f>POWER(B24,2)</f>
        <v>0.25</v>
      </c>
      <c r="G24">
        <f t="shared" si="1"/>
        <v>-1.3862943611198906</v>
      </c>
      <c r="H24" s="1"/>
    </row>
    <row r="25" spans="1:9" x14ac:dyDescent="0.25">
      <c r="A25" t="s">
        <v>24</v>
      </c>
      <c r="B25">
        <v>0.5</v>
      </c>
      <c r="F25">
        <f>B25</f>
        <v>0.5</v>
      </c>
      <c r="G25">
        <f t="shared" si="1"/>
        <v>-0.69314718055994529</v>
      </c>
    </row>
    <row r="26" spans="1:9" x14ac:dyDescent="0.25">
      <c r="F26" s="1" t="s">
        <v>25</v>
      </c>
      <c r="G26" s="1">
        <f>SUM(G20:G25)</f>
        <v>-32.431800474917466</v>
      </c>
    </row>
    <row r="30" spans="1:9" x14ac:dyDescent="0.25">
      <c r="G30" t="s">
        <v>28</v>
      </c>
    </row>
    <row r="31" spans="1:9" ht="84" customHeight="1" x14ac:dyDescent="0.25">
      <c r="A31" s="1" t="s">
        <v>27</v>
      </c>
      <c r="G31" s="2" t="s">
        <v>32</v>
      </c>
      <c r="H31" s="2" t="s">
        <v>31</v>
      </c>
      <c r="I31" s="2" t="s">
        <v>30</v>
      </c>
    </row>
    <row r="32" spans="1:9" x14ac:dyDescent="0.25">
      <c r="A32" s="1">
        <v>2013</v>
      </c>
      <c r="B32">
        <v>1</v>
      </c>
      <c r="C32">
        <v>9</v>
      </c>
      <c r="D32">
        <v>4</v>
      </c>
      <c r="E32">
        <v>4</v>
      </c>
      <c r="G32">
        <v>1120</v>
      </c>
      <c r="H32">
        <v>1160</v>
      </c>
      <c r="I32">
        <v>1400</v>
      </c>
    </row>
    <row r="33" spans="1:9" x14ac:dyDescent="0.25">
      <c r="A33" s="1">
        <v>2014</v>
      </c>
      <c r="B33">
        <v>1</v>
      </c>
      <c r="C33" s="3">
        <v>7</v>
      </c>
      <c r="D33">
        <v>2</v>
      </c>
      <c r="E33" s="3">
        <v>8</v>
      </c>
      <c r="G33">
        <v>680</v>
      </c>
      <c r="H33">
        <v>760</v>
      </c>
      <c r="I33">
        <v>760</v>
      </c>
    </row>
    <row r="34" spans="1:9" x14ac:dyDescent="0.25">
      <c r="A34" s="1">
        <v>2015</v>
      </c>
      <c r="B34">
        <v>1</v>
      </c>
      <c r="C34">
        <v>1</v>
      </c>
      <c r="D34">
        <v>7</v>
      </c>
      <c r="E34">
        <v>1</v>
      </c>
      <c r="G34">
        <v>1530</v>
      </c>
      <c r="H34">
        <v>1530</v>
      </c>
      <c r="I34">
        <v>1570</v>
      </c>
    </row>
    <row r="35" spans="1:9" x14ac:dyDescent="0.25">
      <c r="A35" s="1">
        <v>2016</v>
      </c>
      <c r="B35">
        <v>2</v>
      </c>
      <c r="C35">
        <v>2</v>
      </c>
      <c r="D35">
        <v>1</v>
      </c>
      <c r="E35">
        <v>10</v>
      </c>
      <c r="G35">
        <v>870</v>
      </c>
      <c r="H35">
        <v>1510</v>
      </c>
      <c r="I35">
        <v>1510</v>
      </c>
    </row>
    <row r="36" spans="1:9" x14ac:dyDescent="0.25">
      <c r="A36" s="1">
        <v>2017</v>
      </c>
      <c r="B36">
        <v>7</v>
      </c>
      <c r="C36">
        <v>1</v>
      </c>
      <c r="D36">
        <v>3</v>
      </c>
      <c r="E36">
        <v>1</v>
      </c>
      <c r="G36">
        <v>1460</v>
      </c>
      <c r="H36">
        <v>1580</v>
      </c>
      <c r="I36">
        <v>1580</v>
      </c>
    </row>
    <row r="37" spans="1:9" x14ac:dyDescent="0.25">
      <c r="A37" s="1">
        <v>2018</v>
      </c>
      <c r="B37">
        <v>11</v>
      </c>
      <c r="C37">
        <v>3</v>
      </c>
      <c r="D37">
        <v>1</v>
      </c>
      <c r="E37">
        <v>1</v>
      </c>
      <c r="G37">
        <v>1130</v>
      </c>
      <c r="H37">
        <v>1410</v>
      </c>
      <c r="I37">
        <v>1410</v>
      </c>
    </row>
    <row r="38" spans="1:9" x14ac:dyDescent="0.25">
      <c r="A38" s="1">
        <v>2019</v>
      </c>
      <c r="B38">
        <v>2</v>
      </c>
      <c r="C38">
        <v>3</v>
      </c>
      <c r="D38">
        <v>1</v>
      </c>
      <c r="E38">
        <v>5</v>
      </c>
      <c r="G38" t="s">
        <v>29</v>
      </c>
      <c r="H38">
        <v>1520</v>
      </c>
      <c r="I38">
        <v>1600</v>
      </c>
    </row>
  </sheetData>
  <sortState ref="A32:E38">
    <sortCondition ref="A32:A38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Ludden, Ian G</dc:creator>
  <cp:lastModifiedBy>Ludden, Ian G</cp:lastModifiedBy>
  <dcterms:created xsi:type="dcterms:W3CDTF">2019-07-19T14:34:47Z</dcterms:created>
  <dcterms:modified xsi:type="dcterms:W3CDTF">2019-07-19T17:58:10Z</dcterms:modified>
</cp:coreProperties>
</file>