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esktop\NB\"/>
    </mc:Choice>
  </mc:AlternateContent>
  <xr:revisionPtr revIDLastSave="0" documentId="13_ncr:1_{FDCE4E95-2B4D-4B1D-A8FC-68706D8E22DF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8" l="1"/>
  <c r="D11" i="8"/>
  <c r="C11" i="8"/>
  <c r="C9" i="8"/>
  <c r="F11" i="8"/>
  <c r="F9" i="8"/>
  <c r="O11" i="8"/>
  <c r="P11" i="8" s="1"/>
  <c r="O9" i="8"/>
  <c r="O12" i="8" s="1"/>
  <c r="C9" i="9"/>
  <c r="P9" i="8" l="1"/>
  <c r="E11" i="8"/>
  <c r="E9" i="8"/>
  <c r="E11" i="3"/>
  <c r="E9" i="3"/>
  <c r="D9" i="3"/>
  <c r="D11" i="3"/>
  <c r="C11" i="3"/>
  <c r="C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H6" authorId="0" shapeId="0" xr:uid="{883F3F3E-52AC-4182-99FF-FF97F19B73F8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 xr:uid="{AA7AB276-025A-44A9-9D78-5D089C2FB04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AC852C4D-62E1-46B7-93E3-1A53D5349DED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 xr:uid="{FF9B4920-14A3-4070-A1B2-78FA5C2510AD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I6" authorId="0" shapeId="0" xr:uid="{54990CEA-F4F0-45D9-9B03-80195AEAE8E9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69DE8243-941B-4A16-98FE-3695051F9DBF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 xr:uid="{A681C4EF-DB98-4ADB-A493-4D0D67EDAB8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DC8F15DD-018B-4855-85AF-04500F13F7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6E49767A-F5CB-4932-B130-15226B45B1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<sst xmlns="http://schemas.openxmlformats.org/spreadsheetml/2006/main" count="250" uniqueCount="177">
  <si>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</si>
  <si>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</si>
  <si>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</si>
  <si>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</si>
  <si>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</si>
  <si>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</si>
  <si>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</si>
  <si>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</si>
  <si>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</si>
  <si>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</si>
  <si>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</si>
  <si>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</si>
  <si>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</si>
  <si>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</si>
  <si>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</si>
  <si>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</si>
  <si>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</si>
  <si>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</si>
  <si>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</si>
  <si>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</si>
  <si>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</si>
  <si>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</si>
  <si>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</si>
  <si>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</si>
  <si>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</si>
  <si>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</si>
  <si>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</si>
  <si>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</si>
  <si>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</si>
  <si>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</si>
  <si>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</si>
  <si>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</si>
  <si>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</si>
  <si>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</si>
  <si>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</si>
  <si>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</si>
  <si>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</si>
  <si>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</si>
  <si>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</si>
  <si>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</si>
  <si>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</si>
  <si>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</si>
  <si>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</si>
  <si>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</si>
  <si>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</si>
  <si>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</si>
  <si>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</si>
  <si>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</si>
  <si>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</si>
  <si>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</si>
  <si>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</si>
  <si>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</si>
  <si>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</si>
  <si>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</si>
  <si>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</si>
  <si>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</si>
  <si>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</si>
  <si>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</si>
  <si>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</si>
  <si>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</si>
  <si>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</si>
  <si>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</si>
  <si>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</si>
  <si>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</si>
  <si>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</si>
  <si>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</si>
  <si>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</si>
  <si>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</si>
  <si>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</si>
  <si>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</si>
  <si>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</si>
  <si>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</si>
  <si>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</si>
  <si>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</si>
  <si>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</si>
  <si>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</si>
  <si>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</si>
  <si>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</si>
  <si>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</si>
  <si>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</si>
  <si>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</si>
  <si>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</si>
  <si>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</si>
  <si>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</si>
  <si>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</si>
  <si>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</si>
  <si>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</si>
  <si>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</si>
  <si>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</si>
  <si>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</si>
  <si>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</si>
  <si>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</si>
  <si>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</si>
  <si>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</si>
  <si>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</si>
  <si>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</si>
  <si>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</si>
  <si>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</si>
  <si>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</si>
  <si>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</si>
  <si>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</si>
  <si>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</si>
  <si>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</si>
  <si>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</si>
  <si>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</si>
  <si>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</si>
  <si>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</si>
  <si>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</si>
  <si>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</si>
  <si>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</si>
  <si>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</si>
  <si>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</si>
  <si>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</si>
  <si>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</si>
  <si>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</si>
  <si>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</si>
  <si>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</si>
  <si>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</si>
  <si>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</si>
  <si>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</si>
  <si>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</si>
  <si>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</si>
  <si>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</si>
  <si>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</si>
  <si>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</si>
  <si>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</si>
  <si>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</si>
  <si>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</si>
  <si>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</si>
  <si>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</si>
  <si>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</si>
  <si>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</si>
  <si>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</si>
  <si>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</si>
  <si>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</si>
  <si>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</si>
  <si>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</si>
  <si>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</si>
  <si>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</si>
  <si>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</si>
  <si>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</si>
  <si>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</si>
  <si>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</si>
  <si>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</si>
  <si>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</si>
  <si>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</si>
  <si>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</si>
  <si>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</si>
  <si>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</si>
  <si>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</si>
  <si>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</si>
  <si>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</si>
  <si>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</si>
  <si>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</si>
  <si>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</si>
  <si>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</si>
  <si>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</si>
  <si>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</si>
  <si>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</si>
  <si>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</si>
  <si>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</si>
  <si>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</si>
  <si>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</si>
  <si>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</si>
  <si>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</si>
  <si>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</si>
  <si>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</si>
  <si>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</si>
  <si>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</si>
  <si>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</si>
  <si>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IMP_BIOMASS</t>
  </si>
  <si>
    <t>Import of Biomass</t>
  </si>
  <si>
    <t>FUEL_BIOMASS</t>
  </si>
  <si>
    <t>Biomass</t>
  </si>
  <si>
    <t>EX_PP_BIOMASS</t>
  </si>
  <si>
    <t>Power Plant - Biomass</t>
  </si>
  <si>
    <t>Power Plant - Fuel FUEL_BIOMASS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</si>
</sst>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18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3" borderId="0" xfId="0" applyFill="1"/>
    <xf numFmtId="0" fontId="0" fillId="6" borderId="0" xfId="0" applyFill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40" xfId="0" applyFill="1" applyBorder="1" applyAlignment="1">
      <alignment horizontal="center"/>
    </xf>
  </cellXfs>
  <cellStyles count="4">
    <cellStyle name="Normal 10" xfId="1" xr:uid="{8AA69BA5-D233-441B-9028-16280C6B1AA6}"/>
    <cellStyle name="Normal 39 2 2" xfId="3" xr:uid="{3239FB62-2CA0-4815-BEFB-A7203B672581}"/>
    <cellStyle name="Normal 4" xfId="2" xr:uid="{137A5599-82BA-4049-805F-5468140AB07A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17804-2E85-47EE-BA5B-568C5E98E06A}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5" t="s">
        <v>93</v>
      </c>
      <c r="G2" s="105"/>
      <c r="H2" s="105"/>
      <c r="I2" s="105"/>
      <c r="J2" s="105"/>
      <c r="K2" s="105"/>
      <c r="L2" s="105"/>
      <c r="M2" s="105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610B-F5EC-4107-A8FB-0F277B7332F9}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73C4-1CB8-4502-8C15-49A7C0384D59}">
  <dimension ref="A1"/>
  <sheetViews>
    <sheetView topLeftCell="A10"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1"/>
  <sheetViews>
    <sheetView workbookViewId="0">
      <selection activeCell="G17" sqref="G17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5.42578125" bestFit="1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7" t="s">
        <v>15</v>
      </c>
      <c r="D9" s="20"/>
      <c r="E9" s="21" t="s">
        <v>172</v>
      </c>
      <c r="F9" s="21" t="s">
        <v>173</v>
      </c>
      <c r="G9" s="21" t="s">
        <v>58</v>
      </c>
      <c r="H9" s="21"/>
      <c r="I9" s="21" t="s">
        <v>19</v>
      </c>
      <c r="J9" s="21"/>
      <c r="K9" s="48"/>
      <c r="L9" s="34"/>
    </row>
    <row r="10" spans="2:12" ht="18.75" customHeight="1" x14ac:dyDescent="0.25">
      <c r="B10" s="29"/>
      <c r="C10" s="49" t="s">
        <v>15</v>
      </c>
      <c r="D10" s="22"/>
      <c r="E10" s="23" t="s">
        <v>16</v>
      </c>
      <c r="F10" s="23" t="s">
        <v>55</v>
      </c>
      <c r="G10" s="23" t="s">
        <v>58</v>
      </c>
      <c r="H10" s="23"/>
      <c r="I10" s="23" t="s">
        <v>19</v>
      </c>
      <c r="J10" s="23"/>
      <c r="K10" s="50"/>
      <c r="L10" s="34"/>
    </row>
    <row r="11" spans="2:12" ht="18.75" customHeight="1" thickBot="1" x14ac:dyDescent="0.3">
      <c r="B11" s="29"/>
      <c r="C11" s="61" t="s">
        <v>15</v>
      </c>
      <c r="D11" s="62"/>
      <c r="E11" s="63" t="s">
        <v>17</v>
      </c>
      <c r="F11" s="63" t="s">
        <v>56</v>
      </c>
      <c r="G11" s="63" t="s">
        <v>58</v>
      </c>
      <c r="H11" s="63"/>
      <c r="I11" s="63" t="s">
        <v>20</v>
      </c>
      <c r="J11" s="63"/>
      <c r="K11" s="64" t="s">
        <v>18</v>
      </c>
      <c r="L11" s="34"/>
    </row>
    <row r="12" spans="2:12" ht="18" customHeight="1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2"/>
    </row>
    <row r="15" spans="2:12" ht="18.75" thickBot="1" x14ac:dyDescent="0.3">
      <c r="C15" s="106" t="s">
        <v>136</v>
      </c>
      <c r="D15" s="106"/>
      <c r="E15" s="106"/>
    </row>
    <row r="16" spans="2:12" x14ac:dyDescent="0.25">
      <c r="C16" s="103" t="s">
        <v>142</v>
      </c>
      <c r="D16" s="107" t="s">
        <v>143</v>
      </c>
      <c r="E16" s="108"/>
    </row>
    <row r="17" spans="3:5" x14ac:dyDescent="0.25">
      <c r="C17" s="100" t="s">
        <v>15</v>
      </c>
      <c r="D17" s="111" t="s">
        <v>141</v>
      </c>
      <c r="E17" s="111"/>
    </row>
    <row r="18" spans="3:5" x14ac:dyDescent="0.25">
      <c r="C18" s="101" t="s">
        <v>139</v>
      </c>
      <c r="D18" s="110" t="s">
        <v>144</v>
      </c>
      <c r="E18" s="110"/>
    </row>
    <row r="19" spans="3:5" x14ac:dyDescent="0.25">
      <c r="C19" s="100" t="s">
        <v>140</v>
      </c>
      <c r="D19" s="111" t="s">
        <v>145</v>
      </c>
      <c r="E19" s="111"/>
    </row>
    <row r="20" spans="3:5" x14ac:dyDescent="0.25">
      <c r="C20" s="101" t="s">
        <v>146</v>
      </c>
      <c r="D20" s="110" t="s">
        <v>148</v>
      </c>
      <c r="E20" s="110"/>
    </row>
    <row r="21" spans="3:5" ht="15.75" thickBot="1" x14ac:dyDescent="0.3">
      <c r="C21" s="102" t="s">
        <v>147</v>
      </c>
      <c r="D21" s="109" t="s">
        <v>149</v>
      </c>
      <c r="E21" s="109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7998-97B2-47BE-BFC8-510092DE769F}">
  <dimension ref="B2:L29"/>
  <sheetViews>
    <sheetView tabSelected="1" zoomScaleNormal="100" workbookViewId="0">
      <selection activeCell="E15" sqref="E15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7" t="s">
        <v>61</v>
      </c>
      <c r="D10" s="21"/>
      <c r="E10" s="21" t="s">
        <v>170</v>
      </c>
      <c r="F10" s="21" t="s">
        <v>171</v>
      </c>
      <c r="G10" s="21" t="s">
        <v>58</v>
      </c>
      <c r="H10" s="21" t="s">
        <v>64</v>
      </c>
      <c r="I10" s="21"/>
      <c r="J10" s="21"/>
      <c r="K10" s="48"/>
      <c r="L10" s="34"/>
    </row>
    <row r="11" spans="2:12" ht="18.75" customHeight="1" x14ac:dyDescent="0.25">
      <c r="B11" s="29"/>
      <c r="C11" s="49" t="s">
        <v>40</v>
      </c>
      <c r="D11" s="23"/>
      <c r="E11" s="23" t="s">
        <v>42</v>
      </c>
      <c r="F11" s="23" t="s">
        <v>54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5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x14ac:dyDescent="0.25">
      <c r="B14" s="29"/>
      <c r="C14" s="47" t="s">
        <v>41</v>
      </c>
      <c r="D14" s="21"/>
      <c r="E14" s="21" t="s">
        <v>174</v>
      </c>
      <c r="F14" s="21" t="s">
        <v>175</v>
      </c>
      <c r="G14" s="21" t="s">
        <v>58</v>
      </c>
      <c r="H14" s="21" t="s">
        <v>71</v>
      </c>
      <c r="I14" s="21" t="s">
        <v>20</v>
      </c>
      <c r="J14" s="21"/>
      <c r="K14" s="48"/>
      <c r="L14" s="34"/>
    </row>
    <row r="15" spans="2:12" ht="18.75" customHeight="1" thickBot="1" x14ac:dyDescent="0.3">
      <c r="B15" s="29"/>
      <c r="C15" s="51" t="s">
        <v>41</v>
      </c>
      <c r="D15" s="52"/>
      <c r="E15" s="52" t="s">
        <v>66</v>
      </c>
      <c r="F15" s="52" t="s">
        <v>70</v>
      </c>
      <c r="G15" s="52" t="s">
        <v>58</v>
      </c>
      <c r="H15" s="52" t="s">
        <v>71</v>
      </c>
      <c r="I15" s="52" t="s">
        <v>20</v>
      </c>
      <c r="J15" s="52"/>
      <c r="K15" s="53"/>
      <c r="L15" s="34"/>
    </row>
    <row r="16" spans="2:12" ht="18" customHeight="1" thickBot="1" x14ac:dyDescent="0.3"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2"/>
    </row>
    <row r="19" spans="3:5" ht="18.75" thickBot="1" x14ac:dyDescent="0.3">
      <c r="C19" s="106" t="s">
        <v>168</v>
      </c>
      <c r="D19" s="106"/>
      <c r="E19" s="106"/>
    </row>
    <row r="20" spans="3:5" ht="14.45" customHeight="1" x14ac:dyDescent="0.25">
      <c r="C20" s="24" t="s">
        <v>169</v>
      </c>
      <c r="D20" s="113" t="s">
        <v>143</v>
      </c>
      <c r="E20" s="114"/>
    </row>
    <row r="21" spans="3:5" x14ac:dyDescent="0.25">
      <c r="C21" s="104" t="s">
        <v>150</v>
      </c>
      <c r="D21" s="117" t="s">
        <v>166</v>
      </c>
      <c r="E21" s="117"/>
    </row>
    <row r="22" spans="3:5" x14ac:dyDescent="0.25">
      <c r="C22" s="101" t="s">
        <v>156</v>
      </c>
      <c r="D22" s="115" t="s">
        <v>164</v>
      </c>
      <c r="E22" s="115"/>
    </row>
    <row r="23" spans="3:5" x14ac:dyDescent="0.25">
      <c r="C23" s="100" t="s">
        <v>154</v>
      </c>
      <c r="D23" s="116" t="s">
        <v>162</v>
      </c>
      <c r="E23" s="116"/>
    </row>
    <row r="24" spans="3:5" x14ac:dyDescent="0.25">
      <c r="C24" s="101" t="s">
        <v>153</v>
      </c>
      <c r="D24" s="115" t="s">
        <v>161</v>
      </c>
      <c r="E24" s="115"/>
    </row>
    <row r="25" spans="3:5" x14ac:dyDescent="0.25">
      <c r="C25" s="100" t="s">
        <v>152</v>
      </c>
      <c r="D25" s="116" t="s">
        <v>160</v>
      </c>
      <c r="E25" s="116"/>
    </row>
    <row r="26" spans="3:5" x14ac:dyDescent="0.25">
      <c r="C26" s="101" t="s">
        <v>159</v>
      </c>
      <c r="D26" s="115" t="s">
        <v>167</v>
      </c>
      <c r="E26" s="115"/>
    </row>
    <row r="27" spans="3:5" x14ac:dyDescent="0.25">
      <c r="C27" s="100" t="s">
        <v>155</v>
      </c>
      <c r="D27" s="116" t="s">
        <v>163</v>
      </c>
      <c r="E27" s="116"/>
    </row>
    <row r="28" spans="3:5" x14ac:dyDescent="0.25">
      <c r="C28" s="101" t="s">
        <v>151</v>
      </c>
      <c r="D28" s="115" t="s">
        <v>158</v>
      </c>
      <c r="E28" s="115"/>
    </row>
    <row r="29" spans="3:5" ht="15.75" thickBot="1" x14ac:dyDescent="0.3">
      <c r="C29" s="102" t="s">
        <v>157</v>
      </c>
      <c r="D29" s="112" t="s">
        <v>165</v>
      </c>
      <c r="E29" s="112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2914-7966-4DC5-AB8B-D64E02D1F6E6}">
  <dimension ref="B2:H12"/>
  <sheetViews>
    <sheetView zoomScaleNormal="100" workbookViewId="0">
      <selection activeCell="G10" sqref="G10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x14ac:dyDescent="0.25">
      <c r="B10" s="29"/>
      <c r="C10" s="72" t="s">
        <v>170</v>
      </c>
      <c r="D10" s="11" t="s">
        <v>171</v>
      </c>
      <c r="E10" s="11" t="s">
        <v>172</v>
      </c>
      <c r="F10" s="11"/>
      <c r="G10" s="73"/>
      <c r="H10" s="34"/>
    </row>
    <row r="11" spans="2:8" ht="18.75" customHeight="1" thickBot="1" x14ac:dyDescent="0.3">
      <c r="B11" s="29"/>
      <c r="C11" s="74" t="str">
        <f>FI_Process!E11</f>
        <v>MIN_NAT_GAS</v>
      </c>
      <c r="D11" s="75" t="str">
        <f>FI_Process!F11</f>
        <v>Supply Natural Gas</v>
      </c>
      <c r="E11" s="75" t="str">
        <f>FI_Comm!E10</f>
        <v>NAT_GAS</v>
      </c>
      <c r="F11" s="75"/>
      <c r="G11" s="76">
        <v>20</v>
      </c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E246-6927-4E10-AB96-C02BF4616A2F}">
  <dimension ref="B2:P23"/>
  <sheetViews>
    <sheetView zoomScaleNormal="100" workbookViewId="0">
      <selection activeCell="H10" sqref="H10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FI_Comm!E11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x14ac:dyDescent="0.25">
      <c r="B10" s="29"/>
      <c r="C10" s="72" t="s">
        <v>174</v>
      </c>
      <c r="D10" s="11" t="s">
        <v>176</v>
      </c>
      <c r="E10" s="11"/>
      <c r="F10" s="11" t="s">
        <v>17</v>
      </c>
      <c r="G10" s="11"/>
      <c r="H10" s="11"/>
      <c r="I10" s="11"/>
      <c r="J10" s="11"/>
      <c r="K10" s="11"/>
      <c r="L10" s="73"/>
      <c r="M10" s="34"/>
      <c r="O10" s="85"/>
      <c r="P10" s="85"/>
    </row>
    <row r="11" spans="2:16" ht="18.75" customHeight="1" thickBot="1" x14ac:dyDescent="0.3">
      <c r="B11" s="29"/>
      <c r="C11" s="74" t="str">
        <f>FI_Process!E15</f>
        <v>EX_PP_NAT_GAS</v>
      </c>
      <c r="D11" s="75" t="str">
        <f>FI_Process!F15</f>
        <v>Power Plant - Natural Gas</v>
      </c>
      <c r="E11" s="75" t="str">
        <f>FI_Comm!E10</f>
        <v>NAT_GAS</v>
      </c>
      <c r="F11" s="75" t="str">
        <f>FI_Comm!E11</f>
        <v>ELC_HV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6">
        <v>1</v>
      </c>
      <c r="M11" s="34"/>
      <c r="O11" s="98">
        <f>G11*H11*J11</f>
        <v>31.536000000000001</v>
      </c>
      <c r="P11" s="98">
        <f>O11/I11</f>
        <v>52.56</v>
      </c>
    </row>
    <row r="12" spans="2:16" ht="15.75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9">
        <f>SUM(O9:O11)</f>
        <v>132.45120000000003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E65A-CDBE-4BD0-8253-87A191EAA74A}">
  <dimension ref="B1:F10"/>
  <sheetViews>
    <sheetView workbookViewId="0">
      <selection activeCell="J20" sqref="J20"/>
    </sheetView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6" ht="15" customHeight="1" x14ac:dyDescent="0.25"/>
    <row r="2" spans="2:6" ht="15.75" x14ac:dyDescent="0.25">
      <c r="C2" s="4" t="s">
        <v>119</v>
      </c>
      <c r="D2" s="5"/>
      <c r="E2" s="6"/>
    </row>
    <row r="3" spans="2:6" ht="15.75" thickBot="1" x14ac:dyDescent="0.3"/>
    <row r="4" spans="2:6" ht="18" customHeight="1" thickBot="1" x14ac:dyDescent="0.3">
      <c r="B4" s="28"/>
      <c r="C4" s="77"/>
      <c r="D4" s="78"/>
      <c r="E4" s="79"/>
      <c r="F4" s="33"/>
    </row>
    <row r="5" spans="2:6" ht="18.75" customHeight="1" thickBot="1" x14ac:dyDescent="0.3">
      <c r="B5" s="29"/>
      <c r="C5" s="90" t="s">
        <v>43</v>
      </c>
      <c r="D5" s="55"/>
      <c r="E5" s="91"/>
      <c r="F5" s="84"/>
    </row>
    <row r="6" spans="2:6" ht="15.75" thickBot="1" x14ac:dyDescent="0.3">
      <c r="B6" s="29"/>
      <c r="C6" s="88" t="s">
        <v>2</v>
      </c>
      <c r="D6" s="89" t="s">
        <v>120</v>
      </c>
      <c r="E6" s="87">
        <v>2025</v>
      </c>
      <c r="F6" s="34"/>
    </row>
    <row r="7" spans="2:6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25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">
      <c r="B9" s="29"/>
      <c r="C9" s="82" t="str">
        <f>FI_Comm!E11</f>
        <v>ELC_HV</v>
      </c>
      <c r="D9" s="13" t="s">
        <v>123</v>
      </c>
      <c r="E9" s="83">
        <v>100</v>
      </c>
      <c r="F9" s="34"/>
    </row>
    <row r="10" spans="2:6" ht="18" customHeight="1" thickBot="1" x14ac:dyDescent="0.3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USER</cp:lastModifiedBy>
  <dcterms:created xsi:type="dcterms:W3CDTF">2015-06-05T18:17:20Z</dcterms:created>
  <dcterms:modified xsi:type="dcterms:W3CDTF">2025-10-28T07:40:16Z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