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4.xml" ContentType="application/vnd.openxmlformats-officedocument.spreadsheetml.chartsheet+xml"/>
  <Override PartName="/xl/worksheets/sheet9.xml" ContentType="application/vnd.openxmlformats-officedocument.spreadsheetml.worksheet+xml"/>
  <Override PartName="/xl/chartsheets/sheet5.xml" ContentType="application/vnd.openxmlformats-officedocument.spreadsheetml.chart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412"/>
  <workbookPr showInkAnnotation="0" autoCompressPictures="0"/>
  <bookViews>
    <workbookView xWindow="260" yWindow="0" windowWidth="25600" windowHeight="16060"/>
  </bookViews>
  <sheets>
    <sheet name="ReadMeFile" sheetId="48" r:id="rId1"/>
    <sheet name="EmploymentShares" sheetId="2" r:id="rId2"/>
    <sheet name="TradeAdjEmpShares(VA)" sheetId="38" r:id="rId3"/>
    <sheet name="TradeAdjEmpShares(Gross)" sheetId="39" r:id="rId4"/>
    <sheet name="EmploymentShares(Figure2)" sheetId="5" r:id="rId5"/>
    <sheet name="RelativePrices" sheetId="3" r:id="rId6"/>
    <sheet name="RelativePrices(Figure3)" sheetId="41" r:id="rId7"/>
    <sheet name="VAPerWorkerAggregate" sheetId="32" r:id="rId8"/>
    <sheet name="VAPerWorkerAggregate(Figure4)" sheetId="33" r:id="rId9"/>
    <sheet name="ResidentialLandPrices" sheetId="13" r:id="rId10"/>
    <sheet name="HousePrices" sheetId="1" r:id="rId11"/>
    <sheet name="HouseLandPrices(Figure5)" sheetId="42" r:id="rId12"/>
    <sheet name="VAPerWorkerSectors" sheetId="43" r:id="rId13"/>
    <sheet name="VAPerWorkerSectors(Figure6)" sheetId="31" r:id="rId14"/>
    <sheet name="SpatialConcentration(Table1)" sheetId="44" r:id="rId15"/>
    <sheet name="DistributionLandValues" sheetId="46" r:id="rId16"/>
    <sheet name="DistributionLandValues(Figure7)" sheetId="47" r:id="rId1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4" i="13" l="1"/>
  <c r="H76" i="43"/>
  <c r="H75" i="43"/>
  <c r="J76" i="43"/>
  <c r="G76" i="43"/>
  <c r="G75" i="43"/>
  <c r="I76" i="43"/>
  <c r="H74" i="43"/>
  <c r="J75" i="43"/>
  <c r="G74" i="43"/>
  <c r="I75" i="43"/>
  <c r="H73" i="43"/>
  <c r="J74" i="43"/>
  <c r="G73" i="43"/>
  <c r="I74" i="43"/>
  <c r="H72" i="43"/>
  <c r="J73" i="43"/>
  <c r="G72" i="43"/>
  <c r="I73" i="43"/>
  <c r="H71" i="43"/>
  <c r="J72" i="43"/>
  <c r="G71" i="43"/>
  <c r="I72" i="43"/>
  <c r="H70" i="43"/>
  <c r="J71" i="43"/>
  <c r="G70" i="43"/>
  <c r="I71" i="43"/>
  <c r="H69" i="43"/>
  <c r="J70" i="43"/>
  <c r="G69" i="43"/>
  <c r="I70" i="43"/>
  <c r="H68" i="43"/>
  <c r="J69" i="43"/>
  <c r="G68" i="43"/>
  <c r="I69" i="43"/>
  <c r="H67" i="43"/>
  <c r="J68" i="43"/>
  <c r="G67" i="43"/>
  <c r="I68" i="43"/>
  <c r="H66" i="43"/>
  <c r="J67" i="43"/>
  <c r="G66" i="43"/>
  <c r="I67" i="43"/>
  <c r="H65" i="43"/>
  <c r="J66" i="43"/>
  <c r="G65" i="43"/>
  <c r="I66" i="43"/>
  <c r="H64" i="43"/>
  <c r="J65" i="43"/>
  <c r="G64" i="43"/>
  <c r="I65" i="43"/>
  <c r="H63" i="43"/>
  <c r="J64" i="43"/>
  <c r="G63" i="43"/>
  <c r="I64" i="43"/>
  <c r="H62" i="43"/>
  <c r="J63" i="43"/>
  <c r="G62" i="43"/>
  <c r="I63" i="43"/>
  <c r="H61" i="43"/>
  <c r="J62" i="43"/>
  <c r="G61" i="43"/>
  <c r="I62" i="43"/>
  <c r="H60" i="43"/>
  <c r="J61" i="43"/>
  <c r="G60" i="43"/>
  <c r="I61" i="43"/>
  <c r="H59" i="43"/>
  <c r="J60" i="43"/>
  <c r="G59" i="43"/>
  <c r="I60" i="43"/>
  <c r="H58" i="43"/>
  <c r="J59" i="43"/>
  <c r="G58" i="43"/>
  <c r="I59" i="43"/>
  <c r="H57" i="43"/>
  <c r="J58" i="43"/>
  <c r="G57" i="43"/>
  <c r="I58" i="43"/>
  <c r="H56" i="43"/>
  <c r="J57" i="43"/>
  <c r="G56" i="43"/>
  <c r="I57" i="43"/>
  <c r="H55" i="43"/>
  <c r="J56" i="43"/>
  <c r="G55" i="43"/>
  <c r="I56" i="43"/>
  <c r="H54" i="43"/>
  <c r="J55" i="43"/>
  <c r="G54" i="43"/>
  <c r="I55" i="43"/>
  <c r="H53" i="43"/>
  <c r="J54" i="43"/>
  <c r="G53" i="43"/>
  <c r="I54" i="43"/>
  <c r="H52" i="43"/>
  <c r="J53" i="43"/>
  <c r="G52" i="43"/>
  <c r="I53" i="43"/>
  <c r="H51" i="43"/>
  <c r="J52" i="43"/>
  <c r="G51" i="43"/>
  <c r="I52" i="43"/>
  <c r="H50" i="43"/>
  <c r="J51" i="43"/>
  <c r="G50" i="43"/>
  <c r="I51" i="43"/>
  <c r="H49" i="43"/>
  <c r="J50" i="43"/>
  <c r="G49" i="43"/>
  <c r="I50" i="43"/>
  <c r="H48" i="43"/>
  <c r="J49" i="43"/>
  <c r="G48" i="43"/>
  <c r="I49" i="43"/>
  <c r="H47" i="43"/>
  <c r="J48" i="43"/>
  <c r="G47" i="43"/>
  <c r="I48" i="43"/>
  <c r="H46" i="43"/>
  <c r="J47" i="43"/>
  <c r="G46" i="43"/>
  <c r="I47" i="43"/>
  <c r="H45" i="43"/>
  <c r="J46" i="43"/>
  <c r="G45" i="43"/>
  <c r="I46" i="43"/>
  <c r="H44" i="43"/>
  <c r="J45" i="43"/>
  <c r="G44" i="43"/>
  <c r="I45" i="43"/>
  <c r="H43" i="43"/>
  <c r="J44" i="43"/>
  <c r="G43" i="43"/>
  <c r="I44" i="43"/>
  <c r="H42" i="43"/>
  <c r="J43" i="43"/>
  <c r="G42" i="43"/>
  <c r="I43" i="43"/>
  <c r="H41" i="43"/>
  <c r="J42" i="43"/>
  <c r="G41" i="43"/>
  <c r="I42" i="43"/>
  <c r="H40" i="43"/>
  <c r="J41" i="43"/>
  <c r="G40" i="43"/>
  <c r="I41" i="43"/>
  <c r="H39" i="43"/>
  <c r="J40" i="43"/>
  <c r="G39" i="43"/>
  <c r="I40" i="43"/>
  <c r="H38" i="43"/>
  <c r="J39" i="43"/>
  <c r="G38" i="43"/>
  <c r="I39" i="43"/>
  <c r="H37" i="43"/>
  <c r="J38" i="43"/>
  <c r="G37" i="43"/>
  <c r="I38" i="43"/>
  <c r="H36" i="43"/>
  <c r="J37" i="43"/>
  <c r="G36" i="43"/>
  <c r="I37" i="43"/>
  <c r="H35" i="43"/>
  <c r="J36" i="43"/>
  <c r="G35" i="43"/>
  <c r="I36" i="43"/>
  <c r="H34" i="43"/>
  <c r="J35" i="43"/>
  <c r="G34" i="43"/>
  <c r="I35" i="43"/>
  <c r="H33" i="43"/>
  <c r="J34" i="43"/>
  <c r="G33" i="43"/>
  <c r="I34" i="43"/>
  <c r="H32" i="43"/>
  <c r="J33" i="43"/>
  <c r="G32" i="43"/>
  <c r="I33" i="43"/>
  <c r="H31" i="43"/>
  <c r="J32" i="43"/>
  <c r="G31" i="43"/>
  <c r="I32" i="43"/>
  <c r="H30" i="43"/>
  <c r="J31" i="43"/>
  <c r="G30" i="43"/>
  <c r="I31" i="43"/>
  <c r="H29" i="43"/>
  <c r="J30" i="43"/>
  <c r="G29" i="43"/>
  <c r="I30" i="43"/>
  <c r="H28" i="43"/>
  <c r="J29" i="43"/>
  <c r="G28" i="43"/>
  <c r="I29" i="43"/>
  <c r="H27" i="43"/>
  <c r="J28" i="43"/>
  <c r="G27" i="43"/>
  <c r="I28" i="43"/>
  <c r="H26" i="43"/>
  <c r="J27" i="43"/>
  <c r="G26" i="43"/>
  <c r="I27" i="43"/>
  <c r="H25" i="43"/>
  <c r="J26" i="43"/>
  <c r="G25" i="43"/>
  <c r="I26" i="43"/>
  <c r="H24" i="43"/>
  <c r="J25" i="43"/>
  <c r="G24" i="43"/>
  <c r="I25" i="43"/>
  <c r="H23" i="43"/>
  <c r="J24" i="43"/>
  <c r="G23" i="43"/>
  <c r="I24" i="43"/>
  <c r="H22" i="43"/>
  <c r="J23" i="43"/>
  <c r="G22" i="43"/>
  <c r="I23" i="43"/>
  <c r="H21" i="43"/>
  <c r="J22" i="43"/>
  <c r="G21" i="43"/>
  <c r="I22" i="43"/>
  <c r="H20" i="43"/>
  <c r="J21" i="43"/>
  <c r="G20" i="43"/>
  <c r="I21" i="43"/>
  <c r="H19" i="43"/>
  <c r="J20" i="43"/>
  <c r="G19" i="43"/>
  <c r="I20" i="43"/>
  <c r="H18" i="43"/>
  <c r="J19" i="43"/>
  <c r="G18" i="43"/>
  <c r="I19" i="43"/>
  <c r="H17" i="43"/>
  <c r="J18" i="43"/>
  <c r="G17" i="43"/>
  <c r="I18" i="43"/>
  <c r="J18" i="3"/>
  <c r="J16" i="3"/>
  <c r="K18" i="3"/>
  <c r="J19" i="3"/>
  <c r="K19" i="3"/>
  <c r="J20" i="3"/>
  <c r="K20" i="3"/>
  <c r="J21" i="3"/>
  <c r="K21" i="3"/>
  <c r="J22" i="3"/>
  <c r="K22" i="3"/>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3" i="3"/>
  <c r="K43" i="3"/>
  <c r="J44" i="3"/>
  <c r="K44" i="3"/>
  <c r="J45" i="3"/>
  <c r="K45" i="3"/>
  <c r="J46" i="3"/>
  <c r="K46" i="3"/>
  <c r="J47" i="3"/>
  <c r="K47" i="3"/>
  <c r="J48" i="3"/>
  <c r="K48" i="3"/>
  <c r="J49" i="3"/>
  <c r="K49" i="3"/>
  <c r="J50" i="3"/>
  <c r="K50" i="3"/>
  <c r="J51" i="3"/>
  <c r="K51" i="3"/>
  <c r="J52" i="3"/>
  <c r="K52" i="3"/>
  <c r="J53" i="3"/>
  <c r="K53" i="3"/>
  <c r="J54" i="3"/>
  <c r="K54" i="3"/>
  <c r="J55" i="3"/>
  <c r="K55" i="3"/>
  <c r="J56" i="3"/>
  <c r="K56" i="3"/>
  <c r="J57" i="3"/>
  <c r="K57" i="3"/>
  <c r="J58" i="3"/>
  <c r="K58" i="3"/>
  <c r="J59" i="3"/>
  <c r="K59" i="3"/>
  <c r="J60" i="3"/>
  <c r="K60" i="3"/>
  <c r="J61" i="3"/>
  <c r="K61" i="3"/>
  <c r="J62" i="3"/>
  <c r="K62" i="3"/>
  <c r="J63" i="3"/>
  <c r="K63" i="3"/>
  <c r="J64" i="3"/>
  <c r="K64" i="3"/>
  <c r="J65" i="3"/>
  <c r="K65" i="3"/>
  <c r="J66" i="3"/>
  <c r="K66" i="3"/>
  <c r="J67" i="3"/>
  <c r="K67" i="3"/>
  <c r="J68" i="3"/>
  <c r="K68" i="3"/>
  <c r="J69" i="3"/>
  <c r="K69" i="3"/>
  <c r="J70" i="3"/>
  <c r="K70" i="3"/>
  <c r="J71" i="3"/>
  <c r="K71" i="3"/>
  <c r="J72" i="3"/>
  <c r="K72" i="3"/>
  <c r="J73" i="3"/>
  <c r="K73" i="3"/>
  <c r="J17" i="3"/>
  <c r="K17" i="3"/>
  <c r="J14" i="3"/>
  <c r="J15" i="3"/>
  <c r="J13" i="3"/>
  <c r="O30" i="39"/>
  <c r="O33" i="39"/>
  <c r="O31" i="39"/>
  <c r="O34" i="39"/>
  <c r="O39" i="39"/>
  <c r="P30" i="39"/>
  <c r="P33" i="39"/>
  <c r="P31" i="39"/>
  <c r="P34" i="39"/>
  <c r="P39" i="39"/>
  <c r="Q30" i="39"/>
  <c r="Q33" i="39"/>
  <c r="Q31" i="39"/>
  <c r="Q34" i="39"/>
  <c r="Q39" i="39"/>
  <c r="R30" i="39"/>
  <c r="R33" i="39"/>
  <c r="R31" i="39"/>
  <c r="R34" i="39"/>
  <c r="R39" i="39"/>
  <c r="S30" i="39"/>
  <c r="S33" i="39"/>
  <c r="S31" i="39"/>
  <c r="S34" i="39"/>
  <c r="S39" i="39"/>
  <c r="T30" i="39"/>
  <c r="T33" i="39"/>
  <c r="T31" i="39"/>
  <c r="T34" i="39"/>
  <c r="T39" i="39"/>
  <c r="U30" i="39"/>
  <c r="U33" i="39"/>
  <c r="U31" i="39"/>
  <c r="U34" i="39"/>
  <c r="U39" i="39"/>
  <c r="V30" i="39"/>
  <c r="V33" i="39"/>
  <c r="V31" i="39"/>
  <c r="V34" i="39"/>
  <c r="V39" i="39"/>
  <c r="W30" i="39"/>
  <c r="W33" i="39"/>
  <c r="W31" i="39"/>
  <c r="W34" i="39"/>
  <c r="W39" i="39"/>
  <c r="X30" i="39"/>
  <c r="X33" i="39"/>
  <c r="X31" i="39"/>
  <c r="X34" i="39"/>
  <c r="X39" i="39"/>
  <c r="Y30" i="39"/>
  <c r="Y33" i="39"/>
  <c r="Y31" i="39"/>
  <c r="Y34" i="39"/>
  <c r="Y39" i="39"/>
  <c r="Z30" i="39"/>
  <c r="Z33" i="39"/>
  <c r="Z31" i="39"/>
  <c r="Z34" i="39"/>
  <c r="Z39" i="39"/>
  <c r="AA30" i="39"/>
  <c r="AA33" i="39"/>
  <c r="AA31" i="39"/>
  <c r="AA34" i="39"/>
  <c r="AA39" i="39"/>
  <c r="AB30" i="39"/>
  <c r="AB33" i="39"/>
  <c r="AB31" i="39"/>
  <c r="AB34" i="39"/>
  <c r="AB39" i="39"/>
  <c r="AC30" i="39"/>
  <c r="AC33" i="39"/>
  <c r="AC31" i="39"/>
  <c r="AC34" i="39"/>
  <c r="AC39" i="39"/>
  <c r="AD30" i="39"/>
  <c r="AD33" i="39"/>
  <c r="AD31" i="39"/>
  <c r="AD34" i="39"/>
  <c r="AD39" i="39"/>
  <c r="AE30" i="39"/>
  <c r="AE33" i="39"/>
  <c r="AE31" i="39"/>
  <c r="AE34" i="39"/>
  <c r="AE39" i="39"/>
  <c r="AF30" i="39"/>
  <c r="AF33" i="39"/>
  <c r="AF31" i="39"/>
  <c r="AF34" i="39"/>
  <c r="AF39" i="39"/>
  <c r="AG30" i="39"/>
  <c r="AG33" i="39"/>
  <c r="AG31" i="39"/>
  <c r="AG34" i="39"/>
  <c r="AG39" i="39"/>
  <c r="AH30" i="39"/>
  <c r="AH33" i="39"/>
  <c r="AH31" i="39"/>
  <c r="AH34" i="39"/>
  <c r="AH39" i="39"/>
  <c r="AI30" i="39"/>
  <c r="AI33" i="39"/>
  <c r="AI31" i="39"/>
  <c r="AI34" i="39"/>
  <c r="AI39" i="39"/>
  <c r="AJ30" i="39"/>
  <c r="AJ33" i="39"/>
  <c r="AJ31" i="39"/>
  <c r="AJ34" i="39"/>
  <c r="AJ39" i="39"/>
  <c r="AK30" i="39"/>
  <c r="AK33" i="39"/>
  <c r="AK31" i="39"/>
  <c r="AK34" i="39"/>
  <c r="AK39" i="39"/>
  <c r="AL30" i="39"/>
  <c r="AL33" i="39"/>
  <c r="AL31" i="39"/>
  <c r="AL34" i="39"/>
  <c r="AL39" i="39"/>
  <c r="AM30" i="39"/>
  <c r="AM33" i="39"/>
  <c r="AM31" i="39"/>
  <c r="AM34" i="39"/>
  <c r="AM39" i="39"/>
  <c r="AN30" i="39"/>
  <c r="AN33" i="39"/>
  <c r="AN31" i="39"/>
  <c r="AN34" i="39"/>
  <c r="AN39" i="39"/>
  <c r="AO30" i="39"/>
  <c r="AO33" i="39"/>
  <c r="AO31" i="39"/>
  <c r="AO34" i="39"/>
  <c r="AO39" i="39"/>
  <c r="AP30" i="39"/>
  <c r="AP33" i="39"/>
  <c r="AP31" i="39"/>
  <c r="AP34" i="39"/>
  <c r="AP39" i="39"/>
  <c r="AQ30" i="39"/>
  <c r="AQ33" i="39"/>
  <c r="AQ31" i="39"/>
  <c r="AQ34" i="39"/>
  <c r="AQ39" i="39"/>
  <c r="AR30" i="39"/>
  <c r="AR33" i="39"/>
  <c r="AR31" i="39"/>
  <c r="AR34" i="39"/>
  <c r="AR39" i="39"/>
  <c r="AS30" i="39"/>
  <c r="AS33" i="39"/>
  <c r="AS31" i="39"/>
  <c r="AS34" i="39"/>
  <c r="AS39" i="39"/>
  <c r="AT30" i="39"/>
  <c r="AT33" i="39"/>
  <c r="AT31" i="39"/>
  <c r="AT34" i="39"/>
  <c r="AT39" i="39"/>
  <c r="AU30" i="39"/>
  <c r="AU33" i="39"/>
  <c r="AU31" i="39"/>
  <c r="AU34" i="39"/>
  <c r="AU39" i="39"/>
  <c r="AV30" i="39"/>
  <c r="AV33" i="39"/>
  <c r="AV31" i="39"/>
  <c r="AV34" i="39"/>
  <c r="AV39" i="39"/>
  <c r="AW30" i="39"/>
  <c r="AW33" i="39"/>
  <c r="AW31" i="39"/>
  <c r="AW34" i="39"/>
  <c r="AW39" i="39"/>
  <c r="AX30" i="39"/>
  <c r="AX33" i="39"/>
  <c r="AX31" i="39"/>
  <c r="AX34" i="39"/>
  <c r="AX39" i="39"/>
  <c r="AY30" i="39"/>
  <c r="AY33" i="39"/>
  <c r="AY31" i="39"/>
  <c r="AY34" i="39"/>
  <c r="AY39" i="39"/>
  <c r="AZ30" i="39"/>
  <c r="AZ33" i="39"/>
  <c r="AZ31" i="39"/>
  <c r="AZ34" i="39"/>
  <c r="AZ39" i="39"/>
  <c r="BA30" i="39"/>
  <c r="BA33" i="39"/>
  <c r="BA31" i="39"/>
  <c r="BA34" i="39"/>
  <c r="BA39" i="39"/>
  <c r="BB30" i="39"/>
  <c r="BB33" i="39"/>
  <c r="BB31" i="39"/>
  <c r="BB34" i="39"/>
  <c r="BB39" i="39"/>
  <c r="BC30" i="39"/>
  <c r="BC33" i="39"/>
  <c r="BC31" i="39"/>
  <c r="BC34" i="39"/>
  <c r="BC39" i="39"/>
  <c r="BD30" i="39"/>
  <c r="BD33" i="39"/>
  <c r="BD31" i="39"/>
  <c r="BD34" i="39"/>
  <c r="BD39" i="39"/>
  <c r="BE30" i="39"/>
  <c r="BE33" i="39"/>
  <c r="BE31" i="39"/>
  <c r="BE34" i="39"/>
  <c r="BE39" i="39"/>
  <c r="BF30" i="39"/>
  <c r="BF33" i="39"/>
  <c r="BF31" i="39"/>
  <c r="BF34" i="39"/>
  <c r="BF39" i="39"/>
  <c r="BG30" i="39"/>
  <c r="BG33" i="39"/>
  <c r="BG31" i="39"/>
  <c r="BG34" i="39"/>
  <c r="BG39" i="39"/>
  <c r="BH30" i="39"/>
  <c r="BH33" i="39"/>
  <c r="BH31" i="39"/>
  <c r="BH34" i="39"/>
  <c r="BH39" i="39"/>
  <c r="BI30" i="39"/>
  <c r="BI33" i="39"/>
  <c r="BI31" i="39"/>
  <c r="BI34" i="39"/>
  <c r="BI39" i="39"/>
  <c r="BJ30" i="39"/>
  <c r="BJ33" i="39"/>
  <c r="BJ31" i="39"/>
  <c r="BJ34" i="39"/>
  <c r="BJ39" i="39"/>
  <c r="BK30" i="39"/>
  <c r="BK33" i="39"/>
  <c r="BK31" i="39"/>
  <c r="BK34" i="39"/>
  <c r="BK39" i="39"/>
  <c r="BL30" i="39"/>
  <c r="BL33" i="39"/>
  <c r="BL31" i="39"/>
  <c r="BL34" i="39"/>
  <c r="BL39" i="39"/>
  <c r="O40" i="39"/>
  <c r="P40" i="39"/>
  <c r="Q40" i="39"/>
  <c r="R40" i="39"/>
  <c r="S40" i="39"/>
  <c r="T40" i="39"/>
  <c r="U40" i="39"/>
  <c r="V40" i="39"/>
  <c r="W40" i="39"/>
  <c r="X40" i="39"/>
  <c r="Y40" i="39"/>
  <c r="Z40" i="39"/>
  <c r="AA40" i="39"/>
  <c r="AB40" i="39"/>
  <c r="AC40" i="39"/>
  <c r="AD40" i="39"/>
  <c r="AE40" i="39"/>
  <c r="AF40" i="39"/>
  <c r="AG40" i="39"/>
  <c r="AH40" i="39"/>
  <c r="AI40" i="39"/>
  <c r="AJ40" i="39"/>
  <c r="AK40" i="39"/>
  <c r="AL40" i="39"/>
  <c r="AM40" i="39"/>
  <c r="AN40" i="39"/>
  <c r="AO40" i="39"/>
  <c r="AP40" i="39"/>
  <c r="AQ40" i="39"/>
  <c r="AR40" i="39"/>
  <c r="AS40" i="39"/>
  <c r="AT40" i="39"/>
  <c r="AU40" i="39"/>
  <c r="AV40" i="39"/>
  <c r="AW40" i="39"/>
  <c r="AX40" i="39"/>
  <c r="AY40" i="39"/>
  <c r="AZ40" i="39"/>
  <c r="BA40" i="39"/>
  <c r="BB40" i="39"/>
  <c r="BC40" i="39"/>
  <c r="BD40" i="39"/>
  <c r="BE40" i="39"/>
  <c r="BF40" i="39"/>
  <c r="BG40" i="39"/>
  <c r="BH40" i="39"/>
  <c r="BI40" i="39"/>
  <c r="BJ40" i="39"/>
  <c r="BK40" i="39"/>
  <c r="BL40" i="39"/>
  <c r="N30" i="39"/>
  <c r="N33" i="39"/>
  <c r="N31" i="39"/>
  <c r="N34" i="39"/>
  <c r="N39" i="39"/>
  <c r="N40" i="39"/>
  <c r="M30" i="39"/>
  <c r="M33" i="39"/>
  <c r="M31" i="39"/>
  <c r="M34" i="39"/>
  <c r="M39" i="39"/>
  <c r="M40"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AH36" i="39"/>
  <c r="AI36" i="39"/>
  <c r="AJ36" i="39"/>
  <c r="AK36" i="39"/>
  <c r="AL36" i="39"/>
  <c r="AM36" i="39"/>
  <c r="AN36" i="39"/>
  <c r="AO36" i="39"/>
  <c r="AP36" i="39"/>
  <c r="AQ36" i="39"/>
  <c r="AR36" i="39"/>
  <c r="AS36" i="39"/>
  <c r="AT36" i="39"/>
  <c r="AU36" i="39"/>
  <c r="AV36" i="39"/>
  <c r="AW36" i="39"/>
  <c r="AX36" i="39"/>
  <c r="AY36" i="39"/>
  <c r="AZ36" i="39"/>
  <c r="BA36" i="39"/>
  <c r="BB36" i="39"/>
  <c r="BC36" i="39"/>
  <c r="BD36" i="39"/>
  <c r="BE36" i="39"/>
  <c r="BF36" i="39"/>
  <c r="BG36" i="39"/>
  <c r="BH36" i="39"/>
  <c r="BI36" i="39"/>
  <c r="BJ36" i="39"/>
  <c r="BK36" i="39"/>
  <c r="BL36" i="39"/>
  <c r="E37" i="39"/>
  <c r="F37" i="39"/>
  <c r="G37" i="39"/>
  <c r="H37" i="39"/>
  <c r="I37" i="39"/>
  <c r="J37" i="39"/>
  <c r="K37" i="39"/>
  <c r="L37" i="39"/>
  <c r="M37" i="39"/>
  <c r="N37" i="39"/>
  <c r="O37" i="39"/>
  <c r="P37" i="39"/>
  <c r="Q37" i="39"/>
  <c r="R37" i="39"/>
  <c r="S37" i="39"/>
  <c r="T37" i="39"/>
  <c r="U37" i="39"/>
  <c r="V37" i="39"/>
  <c r="W37" i="39"/>
  <c r="X37" i="39"/>
  <c r="Y37" i="39"/>
  <c r="Z37" i="39"/>
  <c r="AA37" i="39"/>
  <c r="AB37" i="39"/>
  <c r="AC37" i="39"/>
  <c r="AD37" i="39"/>
  <c r="AE37" i="39"/>
  <c r="AF37" i="39"/>
  <c r="AG37" i="39"/>
  <c r="AH37" i="39"/>
  <c r="AI37" i="39"/>
  <c r="AJ37" i="39"/>
  <c r="AK37" i="39"/>
  <c r="AL37" i="39"/>
  <c r="AM37" i="39"/>
  <c r="AN37" i="39"/>
  <c r="AO37" i="39"/>
  <c r="AP37" i="39"/>
  <c r="AQ37" i="39"/>
  <c r="AR37" i="39"/>
  <c r="AS37" i="39"/>
  <c r="AT37" i="39"/>
  <c r="AU37" i="39"/>
  <c r="AV37" i="39"/>
  <c r="AW37" i="39"/>
  <c r="AX37" i="39"/>
  <c r="AY37" i="39"/>
  <c r="AZ37" i="39"/>
  <c r="BA37" i="39"/>
  <c r="BB37" i="39"/>
  <c r="BC37" i="39"/>
  <c r="BD37" i="39"/>
  <c r="BE37" i="39"/>
  <c r="BF37" i="39"/>
  <c r="BG37" i="39"/>
  <c r="BH37" i="39"/>
  <c r="BI37" i="39"/>
  <c r="BJ37" i="39"/>
  <c r="BK37" i="39"/>
  <c r="BL37" i="39"/>
  <c r="D36" i="39"/>
  <c r="D37" i="39"/>
  <c r="C36" i="39"/>
  <c r="C37" i="39"/>
  <c r="AN30" i="38"/>
  <c r="AO30" i="38"/>
  <c r="AP30" i="38"/>
  <c r="AQ30" i="38"/>
  <c r="AR30" i="38"/>
  <c r="AS30" i="38"/>
  <c r="AT30" i="38"/>
  <c r="AU30" i="38"/>
  <c r="AV30" i="38"/>
  <c r="AW30" i="38"/>
  <c r="AX30" i="38"/>
  <c r="AY30" i="38"/>
  <c r="AZ30" i="38"/>
  <c r="BA30" i="38"/>
  <c r="BB30" i="38"/>
  <c r="BC30" i="38"/>
  <c r="BD30" i="38"/>
  <c r="BE30" i="38"/>
  <c r="BF30" i="38"/>
  <c r="BG30" i="38"/>
  <c r="BH30" i="38"/>
  <c r="BI30" i="38"/>
  <c r="BJ30" i="38"/>
  <c r="BK30" i="38"/>
  <c r="BL30" i="38"/>
  <c r="D56" i="38"/>
  <c r="C56" i="38"/>
  <c r="AN29" i="38"/>
  <c r="AO29" i="38"/>
  <c r="AP29" i="38"/>
  <c r="AQ29" i="38"/>
  <c r="AR29" i="38"/>
  <c r="AS29" i="38"/>
  <c r="AT29" i="38"/>
  <c r="AU29" i="38"/>
  <c r="AV29" i="38"/>
  <c r="AW29" i="38"/>
  <c r="AX29" i="38"/>
  <c r="AY29" i="38"/>
  <c r="AZ29" i="38"/>
  <c r="BA29" i="38"/>
  <c r="BB29" i="38"/>
  <c r="BC29" i="38"/>
  <c r="BD29" i="38"/>
  <c r="BE29" i="38"/>
  <c r="BF29" i="38"/>
  <c r="BG29" i="38"/>
  <c r="BH29" i="38"/>
  <c r="BI29" i="38"/>
  <c r="BJ29" i="38"/>
  <c r="BK29" i="38"/>
  <c r="BL29" i="38"/>
  <c r="D55" i="38"/>
  <c r="C55" i="38"/>
  <c r="BF38" i="38"/>
  <c r="BF41" i="38"/>
  <c r="BF44" i="38"/>
  <c r="BF39" i="38"/>
  <c r="BF42" i="38"/>
  <c r="BF45" i="38"/>
  <c r="BF50" i="38"/>
  <c r="BF51" i="38"/>
  <c r="BF47" i="38"/>
  <c r="BF48" i="38"/>
  <c r="M38" i="38"/>
  <c r="M41" i="38"/>
  <c r="M44" i="38"/>
  <c r="M39" i="38"/>
  <c r="M42" i="38"/>
  <c r="M45" i="38"/>
  <c r="M50" i="38"/>
  <c r="M51" i="38"/>
  <c r="M47" i="38"/>
  <c r="M48" i="38"/>
  <c r="BL38" i="38"/>
  <c r="BL41" i="38"/>
  <c r="BL44" i="38"/>
  <c r="BK38" i="38"/>
  <c r="BK41" i="38"/>
  <c r="BK44" i="38"/>
  <c r="BJ38" i="38"/>
  <c r="BJ41" i="38"/>
  <c r="BJ44" i="38"/>
  <c r="BI38" i="38"/>
  <c r="BI41" i="38"/>
  <c r="BI44" i="38"/>
  <c r="BH38" i="38"/>
  <c r="BH41" i="38"/>
  <c r="BH44" i="38"/>
  <c r="BG38" i="38"/>
  <c r="BG41" i="38"/>
  <c r="BG44" i="38"/>
  <c r="BE38" i="38"/>
  <c r="BE41" i="38"/>
  <c r="BE44" i="38"/>
  <c r="BD38" i="38"/>
  <c r="BD41" i="38"/>
  <c r="BD44" i="38"/>
  <c r="BC38" i="38"/>
  <c r="BC41" i="38"/>
  <c r="BC44" i="38"/>
  <c r="BB38" i="38"/>
  <c r="BB41" i="38"/>
  <c r="BB44" i="38"/>
  <c r="BA38" i="38"/>
  <c r="BA41" i="38"/>
  <c r="BA44" i="38"/>
  <c r="AZ38" i="38"/>
  <c r="AZ41" i="38"/>
  <c r="AZ44" i="38"/>
  <c r="AY38" i="38"/>
  <c r="AY41" i="38"/>
  <c r="AY44" i="38"/>
  <c r="AX38" i="38"/>
  <c r="AX41" i="38"/>
  <c r="AX44" i="38"/>
  <c r="AW38" i="38"/>
  <c r="AW41" i="38"/>
  <c r="AW44" i="38"/>
  <c r="AV38" i="38"/>
  <c r="AV41" i="38"/>
  <c r="AV44" i="38"/>
  <c r="AU38" i="38"/>
  <c r="AU41" i="38"/>
  <c r="AU44" i="38"/>
  <c r="AT38" i="38"/>
  <c r="AT41" i="38"/>
  <c r="AT44" i="38"/>
  <c r="AS38" i="38"/>
  <c r="AS41" i="38"/>
  <c r="AS44" i="38"/>
  <c r="AR38" i="38"/>
  <c r="AR41" i="38"/>
  <c r="AR44" i="38"/>
  <c r="AQ38" i="38"/>
  <c r="AQ41" i="38"/>
  <c r="AQ44" i="38"/>
  <c r="AP38" i="38"/>
  <c r="AP41" i="38"/>
  <c r="AP44" i="38"/>
  <c r="AO38" i="38"/>
  <c r="AO41" i="38"/>
  <c r="AO44" i="38"/>
  <c r="AN38" i="38"/>
  <c r="AN41" i="38"/>
  <c r="AN44" i="38"/>
  <c r="AM38" i="38"/>
  <c r="AM41" i="38"/>
  <c r="AM44" i="38"/>
  <c r="AL38" i="38"/>
  <c r="AL41" i="38"/>
  <c r="AL44" i="38"/>
  <c r="AK38" i="38"/>
  <c r="AK41" i="38"/>
  <c r="AK44" i="38"/>
  <c r="AJ38" i="38"/>
  <c r="AJ41" i="38"/>
  <c r="AJ44" i="38"/>
  <c r="AI38" i="38"/>
  <c r="AI41" i="38"/>
  <c r="AI44" i="38"/>
  <c r="AH38" i="38"/>
  <c r="AH41" i="38"/>
  <c r="AH44" i="38"/>
  <c r="AG38" i="38"/>
  <c r="AG41" i="38"/>
  <c r="AG44" i="38"/>
  <c r="AF38" i="38"/>
  <c r="AF41" i="38"/>
  <c r="AF44" i="38"/>
  <c r="AE38" i="38"/>
  <c r="AE41" i="38"/>
  <c r="AE44" i="38"/>
  <c r="AD38" i="38"/>
  <c r="AD41" i="38"/>
  <c r="AD44" i="38"/>
  <c r="AC38" i="38"/>
  <c r="AC41" i="38"/>
  <c r="AC44" i="38"/>
  <c r="AB38" i="38"/>
  <c r="AB41" i="38"/>
  <c r="AB44" i="38"/>
  <c r="AA38" i="38"/>
  <c r="AA41" i="38"/>
  <c r="AA44" i="38"/>
  <c r="Z38" i="38"/>
  <c r="Z41" i="38"/>
  <c r="Z44" i="38"/>
  <c r="Y38" i="38"/>
  <c r="Y41" i="38"/>
  <c r="Y44" i="38"/>
  <c r="X38" i="38"/>
  <c r="X41" i="38"/>
  <c r="X44" i="38"/>
  <c r="W38" i="38"/>
  <c r="W41" i="38"/>
  <c r="W44" i="38"/>
  <c r="V38" i="38"/>
  <c r="V41" i="38"/>
  <c r="V44" i="38"/>
  <c r="U38" i="38"/>
  <c r="U41" i="38"/>
  <c r="U44" i="38"/>
  <c r="T38" i="38"/>
  <c r="T41" i="38"/>
  <c r="T44" i="38"/>
  <c r="S38" i="38"/>
  <c r="S41" i="38"/>
  <c r="S44" i="38"/>
  <c r="R38" i="38"/>
  <c r="R41" i="38"/>
  <c r="R44" i="38"/>
  <c r="Q38" i="38"/>
  <c r="Q41" i="38"/>
  <c r="Q44" i="38"/>
  <c r="P38" i="38"/>
  <c r="P41" i="38"/>
  <c r="P44" i="38"/>
  <c r="O38" i="38"/>
  <c r="O41" i="38"/>
  <c r="O44" i="38"/>
  <c r="N38" i="38"/>
  <c r="N41" i="38"/>
  <c r="N44" i="38"/>
  <c r="BL39" i="38"/>
  <c r="BL42" i="38"/>
  <c r="BL45" i="38"/>
  <c r="BL50" i="38"/>
  <c r="BL51" i="38"/>
  <c r="BK39" i="38"/>
  <c r="BK42" i="38"/>
  <c r="BK45" i="38"/>
  <c r="BK50" i="38"/>
  <c r="BK51" i="38"/>
  <c r="BJ39" i="38"/>
  <c r="BJ42" i="38"/>
  <c r="BJ45" i="38"/>
  <c r="BJ50" i="38"/>
  <c r="BJ51" i="38"/>
  <c r="BI39" i="38"/>
  <c r="BI42" i="38"/>
  <c r="BI45" i="38"/>
  <c r="BI50" i="38"/>
  <c r="BI51" i="38"/>
  <c r="BH39" i="38"/>
  <c r="BH42" i="38"/>
  <c r="BH45" i="38"/>
  <c r="BH50" i="38"/>
  <c r="BH51" i="38"/>
  <c r="BG39" i="38"/>
  <c r="BG42" i="38"/>
  <c r="BG45" i="38"/>
  <c r="BG50" i="38"/>
  <c r="BG51" i="38"/>
  <c r="BE39" i="38"/>
  <c r="BE42" i="38"/>
  <c r="BE45" i="38"/>
  <c r="BE50" i="38"/>
  <c r="BE51" i="38"/>
  <c r="BD39" i="38"/>
  <c r="BD42" i="38"/>
  <c r="BD45" i="38"/>
  <c r="BD50" i="38"/>
  <c r="BD51" i="38"/>
  <c r="BC39" i="38"/>
  <c r="BC42" i="38"/>
  <c r="BC45" i="38"/>
  <c r="BC50" i="38"/>
  <c r="BC51" i="38"/>
  <c r="BB39" i="38"/>
  <c r="BB42" i="38"/>
  <c r="BB45" i="38"/>
  <c r="BB50" i="38"/>
  <c r="BB51" i="38"/>
  <c r="BA39" i="38"/>
  <c r="BA42" i="38"/>
  <c r="BA45" i="38"/>
  <c r="BA50" i="38"/>
  <c r="BA51" i="38"/>
  <c r="AZ39" i="38"/>
  <c r="AZ42" i="38"/>
  <c r="AZ45" i="38"/>
  <c r="AZ50" i="38"/>
  <c r="AZ51" i="38"/>
  <c r="AY39" i="38"/>
  <c r="AY42" i="38"/>
  <c r="AY45" i="38"/>
  <c r="AY50" i="38"/>
  <c r="AY51" i="38"/>
  <c r="AX39" i="38"/>
  <c r="AX42" i="38"/>
  <c r="AX45" i="38"/>
  <c r="AX50" i="38"/>
  <c r="AX51" i="38"/>
  <c r="AW39" i="38"/>
  <c r="AW42" i="38"/>
  <c r="AW45" i="38"/>
  <c r="AW50" i="38"/>
  <c r="AW51" i="38"/>
  <c r="AV39" i="38"/>
  <c r="AV42" i="38"/>
  <c r="AV45" i="38"/>
  <c r="AV50" i="38"/>
  <c r="AV51" i="38"/>
  <c r="AU39" i="38"/>
  <c r="AU42" i="38"/>
  <c r="AU45" i="38"/>
  <c r="AU50" i="38"/>
  <c r="AU51" i="38"/>
  <c r="AT39" i="38"/>
  <c r="AT42" i="38"/>
  <c r="AT45" i="38"/>
  <c r="AT50" i="38"/>
  <c r="AT51" i="38"/>
  <c r="AS39" i="38"/>
  <c r="AS42" i="38"/>
  <c r="AS45" i="38"/>
  <c r="AS50" i="38"/>
  <c r="AS51" i="38"/>
  <c r="AR39" i="38"/>
  <c r="AR42" i="38"/>
  <c r="AR45" i="38"/>
  <c r="AR50" i="38"/>
  <c r="AR51" i="38"/>
  <c r="AQ39" i="38"/>
  <c r="AQ42" i="38"/>
  <c r="AQ45" i="38"/>
  <c r="AQ50" i="38"/>
  <c r="AQ51" i="38"/>
  <c r="AP39" i="38"/>
  <c r="AP42" i="38"/>
  <c r="AP45" i="38"/>
  <c r="AP50" i="38"/>
  <c r="AP51" i="38"/>
  <c r="AO39" i="38"/>
  <c r="AO42" i="38"/>
  <c r="AO45" i="38"/>
  <c r="AO50" i="38"/>
  <c r="AO51" i="38"/>
  <c r="AN39" i="38"/>
  <c r="AN42" i="38"/>
  <c r="AN45" i="38"/>
  <c r="AN50" i="38"/>
  <c r="AN51" i="38"/>
  <c r="AM39" i="38"/>
  <c r="AM42" i="38"/>
  <c r="AM45" i="38"/>
  <c r="AM50" i="38"/>
  <c r="AM51" i="38"/>
  <c r="AL39" i="38"/>
  <c r="AL42" i="38"/>
  <c r="AL45" i="38"/>
  <c r="AL50" i="38"/>
  <c r="AL51" i="38"/>
  <c r="AK39" i="38"/>
  <c r="AK42" i="38"/>
  <c r="AK45" i="38"/>
  <c r="AK50" i="38"/>
  <c r="AK51" i="38"/>
  <c r="AJ39" i="38"/>
  <c r="AJ42" i="38"/>
  <c r="AJ45" i="38"/>
  <c r="AJ50" i="38"/>
  <c r="AJ51" i="38"/>
  <c r="AI39" i="38"/>
  <c r="AI42" i="38"/>
  <c r="AI45" i="38"/>
  <c r="AI50" i="38"/>
  <c r="AI51" i="38"/>
  <c r="AH39" i="38"/>
  <c r="AH42" i="38"/>
  <c r="AH45" i="38"/>
  <c r="AH50" i="38"/>
  <c r="AH51" i="38"/>
  <c r="AG39" i="38"/>
  <c r="AG42" i="38"/>
  <c r="AG45" i="38"/>
  <c r="AG50" i="38"/>
  <c r="AG51" i="38"/>
  <c r="AF39" i="38"/>
  <c r="AF42" i="38"/>
  <c r="AF45" i="38"/>
  <c r="AF50" i="38"/>
  <c r="AF51" i="38"/>
  <c r="AE39" i="38"/>
  <c r="AE42" i="38"/>
  <c r="AE45" i="38"/>
  <c r="AE50" i="38"/>
  <c r="AE51" i="38"/>
  <c r="AD39" i="38"/>
  <c r="AD42" i="38"/>
  <c r="AD45" i="38"/>
  <c r="AD50" i="38"/>
  <c r="AD51" i="38"/>
  <c r="AC39" i="38"/>
  <c r="AC42" i="38"/>
  <c r="AC45" i="38"/>
  <c r="AC50" i="38"/>
  <c r="AC51" i="38"/>
  <c r="AB39" i="38"/>
  <c r="AB42" i="38"/>
  <c r="AB45" i="38"/>
  <c r="AB50" i="38"/>
  <c r="AB51" i="38"/>
  <c r="AA39" i="38"/>
  <c r="AA42" i="38"/>
  <c r="AA45" i="38"/>
  <c r="AA50" i="38"/>
  <c r="AA51" i="38"/>
  <c r="Z39" i="38"/>
  <c r="Z42" i="38"/>
  <c r="Z45" i="38"/>
  <c r="Z50" i="38"/>
  <c r="Z51" i="38"/>
  <c r="Y39" i="38"/>
  <c r="Y42" i="38"/>
  <c r="Y45" i="38"/>
  <c r="Y50" i="38"/>
  <c r="Y51" i="38"/>
  <c r="X39" i="38"/>
  <c r="X42" i="38"/>
  <c r="X45" i="38"/>
  <c r="X50" i="38"/>
  <c r="X51" i="38"/>
  <c r="W39" i="38"/>
  <c r="W42" i="38"/>
  <c r="W45" i="38"/>
  <c r="W50" i="38"/>
  <c r="W51" i="38"/>
  <c r="V39" i="38"/>
  <c r="V42" i="38"/>
  <c r="V45" i="38"/>
  <c r="V50" i="38"/>
  <c r="V51" i="38"/>
  <c r="U39" i="38"/>
  <c r="U42" i="38"/>
  <c r="U45" i="38"/>
  <c r="U50" i="38"/>
  <c r="U51" i="38"/>
  <c r="T39" i="38"/>
  <c r="T42" i="38"/>
  <c r="T45" i="38"/>
  <c r="T50" i="38"/>
  <c r="T51" i="38"/>
  <c r="S39" i="38"/>
  <c r="S42" i="38"/>
  <c r="S45" i="38"/>
  <c r="S50" i="38"/>
  <c r="S51" i="38"/>
  <c r="R39" i="38"/>
  <c r="R42" i="38"/>
  <c r="R45" i="38"/>
  <c r="R50" i="38"/>
  <c r="R51" i="38"/>
  <c r="Q39" i="38"/>
  <c r="Q42" i="38"/>
  <c r="Q45" i="38"/>
  <c r="Q50" i="38"/>
  <c r="Q51" i="38"/>
  <c r="P39" i="38"/>
  <c r="P42" i="38"/>
  <c r="P45" i="38"/>
  <c r="P50" i="38"/>
  <c r="P51" i="38"/>
  <c r="O39" i="38"/>
  <c r="O42" i="38"/>
  <c r="O45" i="38"/>
  <c r="O50" i="38"/>
  <c r="O51" i="38"/>
  <c r="N39" i="38"/>
  <c r="N42" i="38"/>
  <c r="N45" i="38"/>
  <c r="N50" i="38"/>
  <c r="N51" i="38"/>
  <c r="BL47" i="38"/>
  <c r="BL48" i="38"/>
  <c r="BK47" i="38"/>
  <c r="BK48" i="38"/>
  <c r="BJ47" i="38"/>
  <c r="BJ48" i="38"/>
  <c r="BI47" i="38"/>
  <c r="BI48" i="38"/>
  <c r="BH47" i="38"/>
  <c r="BH48" i="38"/>
  <c r="BG47" i="38"/>
  <c r="BG48" i="38"/>
  <c r="BE47" i="38"/>
  <c r="BE48" i="38"/>
  <c r="BD47" i="38"/>
  <c r="BD48" i="38"/>
  <c r="BC47" i="38"/>
  <c r="BC48" i="38"/>
  <c r="BB47" i="38"/>
  <c r="BB48" i="38"/>
  <c r="BA47" i="38"/>
  <c r="BA48" i="38"/>
  <c r="AZ47" i="38"/>
  <c r="AZ48" i="38"/>
  <c r="AY47" i="38"/>
  <c r="AY48" i="38"/>
  <c r="AX47" i="38"/>
  <c r="AX48" i="38"/>
  <c r="AW47" i="38"/>
  <c r="AW48" i="38"/>
  <c r="AV47" i="38"/>
  <c r="AV48" i="38"/>
  <c r="AU47" i="38"/>
  <c r="AU48" i="38"/>
  <c r="AT47" i="38"/>
  <c r="AT48" i="38"/>
  <c r="AS47" i="38"/>
  <c r="AS48" i="38"/>
  <c r="AR47" i="38"/>
  <c r="AR48" i="38"/>
  <c r="AQ47" i="38"/>
  <c r="AQ48" i="38"/>
  <c r="AP47" i="38"/>
  <c r="AP48" i="38"/>
  <c r="AO47" i="38"/>
  <c r="AO48" i="38"/>
  <c r="AN47" i="38"/>
  <c r="AN48" i="38"/>
  <c r="AM47" i="38"/>
  <c r="AM48" i="38"/>
  <c r="AL47" i="38"/>
  <c r="AL48" i="38"/>
  <c r="AK47" i="38"/>
  <c r="AK48" i="38"/>
  <c r="AJ47" i="38"/>
  <c r="AJ48" i="38"/>
  <c r="AI47" i="38"/>
  <c r="AI48" i="38"/>
  <c r="AH47" i="38"/>
  <c r="AH48" i="38"/>
  <c r="AG47" i="38"/>
  <c r="AG48" i="38"/>
  <c r="AF47" i="38"/>
  <c r="AF48" i="38"/>
  <c r="AE47" i="38"/>
  <c r="AE48" i="38"/>
  <c r="AD47" i="38"/>
  <c r="AD48" i="38"/>
  <c r="AC47" i="38"/>
  <c r="AC48" i="38"/>
  <c r="AB47" i="38"/>
  <c r="AB48" i="38"/>
  <c r="AA47" i="38"/>
  <c r="AA48" i="38"/>
  <c r="Z47" i="38"/>
  <c r="Z48" i="38"/>
  <c r="Y47" i="38"/>
  <c r="Y48" i="38"/>
  <c r="X47" i="38"/>
  <c r="X48" i="38"/>
  <c r="W47" i="38"/>
  <c r="W48" i="38"/>
  <c r="V47" i="38"/>
  <c r="V48" i="38"/>
  <c r="U47" i="38"/>
  <c r="U48" i="38"/>
  <c r="T47" i="38"/>
  <c r="T48" i="38"/>
  <c r="S47" i="38"/>
  <c r="S48" i="38"/>
  <c r="R47" i="38"/>
  <c r="R48" i="38"/>
  <c r="Q47" i="38"/>
  <c r="Q48" i="38"/>
  <c r="P47" i="38"/>
  <c r="P48" i="38"/>
  <c r="O47" i="38"/>
  <c r="O48" i="38"/>
  <c r="N47" i="38"/>
  <c r="N48" i="38"/>
  <c r="L47" i="38"/>
  <c r="L48" i="38"/>
  <c r="K47" i="38"/>
  <c r="K48" i="38"/>
  <c r="J47" i="38"/>
  <c r="J48" i="38"/>
  <c r="I47" i="38"/>
  <c r="I48" i="38"/>
  <c r="H47" i="38"/>
  <c r="H48" i="38"/>
  <c r="G47" i="38"/>
  <c r="G48" i="38"/>
  <c r="F47" i="38"/>
  <c r="F48" i="38"/>
  <c r="E47" i="38"/>
  <c r="E48" i="38"/>
  <c r="D47" i="38"/>
  <c r="D48" i="38"/>
  <c r="C47" i="38"/>
  <c r="C48" i="38"/>
  <c r="AO21" i="38"/>
  <c r="AP21" i="38"/>
  <c r="AQ21" i="38"/>
  <c r="AR21" i="38"/>
  <c r="AS21" i="38"/>
  <c r="AT21" i="38"/>
  <c r="AU21" i="38"/>
  <c r="AV21" i="38"/>
  <c r="AW21" i="38"/>
  <c r="AX21" i="38"/>
  <c r="AY21" i="38"/>
  <c r="AZ21" i="38"/>
  <c r="BA21" i="38"/>
  <c r="BB21" i="38"/>
  <c r="BC21" i="38"/>
  <c r="BD21" i="38"/>
  <c r="BE21" i="38"/>
  <c r="BF21" i="38"/>
  <c r="BG21" i="38"/>
  <c r="BH21" i="38"/>
  <c r="BI21" i="38"/>
  <c r="BJ21" i="38"/>
  <c r="BK21" i="38"/>
  <c r="BL21" i="38"/>
  <c r="E19" i="32"/>
  <c r="E18" i="32"/>
  <c r="F19" i="32"/>
  <c r="E20" i="32"/>
  <c r="F20" i="32"/>
  <c r="E21" i="32"/>
  <c r="F21" i="32"/>
  <c r="E22" i="32"/>
  <c r="F22" i="32"/>
  <c r="E23" i="32"/>
  <c r="F23" i="32"/>
  <c r="E24" i="32"/>
  <c r="F24" i="32"/>
  <c r="E25" i="32"/>
  <c r="F25" i="32"/>
  <c r="E26" i="32"/>
  <c r="F26" i="32"/>
  <c r="E27" i="32"/>
  <c r="F27" i="32"/>
  <c r="E28" i="32"/>
  <c r="F28" i="32"/>
  <c r="E29" i="32"/>
  <c r="F29" i="32"/>
  <c r="E30" i="32"/>
  <c r="F30" i="32"/>
  <c r="E31" i="32"/>
  <c r="F31" i="32"/>
  <c r="E32" i="32"/>
  <c r="F32" i="32"/>
  <c r="E33" i="32"/>
  <c r="F33" i="32"/>
  <c r="E34" i="32"/>
  <c r="F34" i="32"/>
  <c r="E35" i="32"/>
  <c r="F35" i="32"/>
  <c r="E36" i="32"/>
  <c r="F36" i="32"/>
  <c r="E37" i="32"/>
  <c r="F37" i="32"/>
  <c r="E38" i="32"/>
  <c r="F38" i="32"/>
  <c r="E39" i="32"/>
  <c r="F39" i="32"/>
  <c r="E40" i="32"/>
  <c r="F40" i="32"/>
  <c r="E41" i="32"/>
  <c r="F41" i="32"/>
  <c r="E42" i="32"/>
  <c r="F42" i="32"/>
  <c r="E43" i="32"/>
  <c r="F43" i="32"/>
  <c r="E44" i="32"/>
  <c r="F44" i="32"/>
  <c r="E45" i="32"/>
  <c r="F45" i="32"/>
  <c r="E46" i="32"/>
  <c r="F46" i="32"/>
  <c r="E47" i="32"/>
  <c r="F47" i="32"/>
  <c r="E48" i="32"/>
  <c r="F48" i="32"/>
  <c r="E49" i="32"/>
  <c r="F49" i="32"/>
  <c r="E50" i="32"/>
  <c r="F50" i="32"/>
  <c r="E51" i="32"/>
  <c r="F51" i="32"/>
  <c r="E52" i="32"/>
  <c r="F52" i="32"/>
  <c r="E53" i="32"/>
  <c r="F53" i="32"/>
  <c r="E54" i="32"/>
  <c r="F54" i="32"/>
  <c r="E55" i="32"/>
  <c r="F55" i="32"/>
  <c r="E56" i="32"/>
  <c r="F56" i="32"/>
  <c r="E57" i="32"/>
  <c r="F57" i="32"/>
  <c r="E58" i="32"/>
  <c r="F58" i="32"/>
  <c r="E59" i="32"/>
  <c r="F59" i="32"/>
  <c r="E60" i="32"/>
  <c r="F60" i="32"/>
  <c r="E61" i="32"/>
  <c r="F61" i="32"/>
  <c r="E62" i="32"/>
  <c r="F62" i="32"/>
  <c r="E63" i="32"/>
  <c r="F63" i="32"/>
  <c r="E64" i="32"/>
  <c r="F64" i="32"/>
  <c r="E65" i="32"/>
  <c r="F65" i="32"/>
  <c r="E66" i="32"/>
  <c r="F66" i="32"/>
  <c r="E67" i="32"/>
  <c r="F67" i="32"/>
  <c r="E68" i="32"/>
  <c r="F68" i="32"/>
  <c r="E69" i="32"/>
  <c r="F69" i="32"/>
  <c r="E70" i="32"/>
  <c r="F70" i="32"/>
  <c r="E71" i="32"/>
  <c r="F71" i="32"/>
  <c r="E72" i="32"/>
  <c r="F72" i="32"/>
  <c r="E73" i="32"/>
  <c r="F73" i="32"/>
  <c r="E74" i="32"/>
  <c r="F74" i="32"/>
  <c r="E75" i="32"/>
  <c r="F75" i="32"/>
  <c r="E76" i="32"/>
  <c r="F76" i="32"/>
  <c r="F18" i="32"/>
  <c r="E17" i="32"/>
  <c r="E77" i="32"/>
  <c r="E78" i="32"/>
  <c r="E16" i="32"/>
  <c r="G43" i="1"/>
  <c r="I14" i="1"/>
  <c r="I15" i="1"/>
  <c r="G16" i="1"/>
  <c r="I16" i="1"/>
  <c r="G17" i="1"/>
  <c r="I17" i="1"/>
  <c r="G18" i="1"/>
  <c r="I18" i="1"/>
  <c r="G19" i="1"/>
  <c r="I19" i="1"/>
  <c r="G20" i="1"/>
  <c r="I20" i="1"/>
  <c r="G21" i="1"/>
  <c r="I21" i="1"/>
  <c r="G22" i="1"/>
  <c r="I22" i="1"/>
  <c r="G23" i="1"/>
  <c r="I23" i="1"/>
  <c r="G24" i="1"/>
  <c r="I24" i="1"/>
  <c r="G25" i="1"/>
  <c r="I25" i="1"/>
  <c r="G26" i="1"/>
  <c r="I26" i="1"/>
  <c r="G27" i="1"/>
  <c r="I27" i="1"/>
  <c r="G28" i="1"/>
  <c r="I28" i="1"/>
  <c r="G29" i="1"/>
  <c r="I29" i="1"/>
  <c r="G30" i="1"/>
  <c r="I30" i="1"/>
  <c r="G31" i="1"/>
  <c r="I31" i="1"/>
  <c r="G32" i="1"/>
  <c r="I32" i="1"/>
  <c r="G33" i="1"/>
  <c r="I33" i="1"/>
  <c r="G34" i="1"/>
  <c r="I34" i="1"/>
  <c r="G35" i="1"/>
  <c r="I35" i="1"/>
  <c r="G36" i="1"/>
  <c r="I36" i="1"/>
  <c r="G37" i="1"/>
  <c r="I37" i="1"/>
  <c r="G38" i="1"/>
  <c r="I38" i="1"/>
  <c r="G39" i="1"/>
  <c r="I39" i="1"/>
  <c r="G40" i="1"/>
  <c r="I40" i="1"/>
  <c r="G41" i="1"/>
  <c r="I41" i="1"/>
  <c r="G42" i="1"/>
  <c r="I42" i="1"/>
  <c r="I43" i="1"/>
  <c r="G44" i="1"/>
  <c r="I44" i="1"/>
  <c r="G45" i="1"/>
  <c r="I45" i="1"/>
  <c r="G46" i="1"/>
  <c r="I46" i="1"/>
  <c r="G47" i="1"/>
  <c r="I47" i="1"/>
  <c r="G48" i="1"/>
  <c r="I48" i="1"/>
  <c r="G49" i="1"/>
  <c r="I49" i="1"/>
  <c r="G50" i="1"/>
  <c r="I50" i="1"/>
  <c r="G51" i="1"/>
  <c r="I51" i="1"/>
  <c r="G52" i="1"/>
  <c r="I52" i="1"/>
  <c r="G53" i="1"/>
  <c r="I53" i="1"/>
  <c r="G54" i="1"/>
  <c r="I54" i="1"/>
  <c r="G55" i="1"/>
  <c r="I55" i="1"/>
  <c r="G56" i="1"/>
  <c r="I56" i="1"/>
  <c r="G57" i="1"/>
  <c r="I57" i="1"/>
  <c r="G58" i="1"/>
  <c r="I58" i="1"/>
  <c r="G59" i="1"/>
  <c r="I59" i="1"/>
  <c r="G60" i="1"/>
  <c r="I60" i="1"/>
  <c r="G61" i="1"/>
  <c r="I61" i="1"/>
  <c r="G62" i="1"/>
  <c r="I62" i="1"/>
  <c r="G63" i="1"/>
  <c r="I63" i="1"/>
  <c r="G64" i="1"/>
  <c r="I64" i="1"/>
  <c r="G65" i="1"/>
  <c r="I65" i="1"/>
  <c r="G66" i="1"/>
  <c r="I66" i="1"/>
  <c r="G67" i="1"/>
  <c r="I67" i="1"/>
  <c r="G68" i="1"/>
  <c r="I68" i="1"/>
  <c r="G69" i="1"/>
  <c r="I69" i="1"/>
  <c r="G70" i="1"/>
  <c r="I70" i="1"/>
  <c r="G71" i="1"/>
  <c r="I71" i="1"/>
  <c r="I13" i="1"/>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14" i="13"/>
  <c r="G72" i="1"/>
  <c r="G73"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H17" i="3"/>
  <c r="H16"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I16" i="3"/>
  <c r="H13" i="3"/>
  <c r="H14" i="3"/>
  <c r="H15" i="3"/>
</calcChain>
</file>

<file path=xl/sharedStrings.xml><?xml version="1.0" encoding="utf-8"?>
<sst xmlns="http://schemas.openxmlformats.org/spreadsheetml/2006/main" count="262" uniqueCount="152">
  <si>
    <t>Year</t>
  </si>
  <si>
    <t>http://www.marginalq.com/morris/landdata.html</t>
  </si>
  <si>
    <t>OBS</t>
  </si>
  <si>
    <t>In particular, quarterly data, 1975:1 – current quarter (house price index from OFHEO), click here</t>
  </si>
  <si>
    <t>http://www.marginalq.com/morris/</t>
  </si>
  <si>
    <t>FTPT</t>
  </si>
  <si>
    <t xml:space="preserve">Code </t>
  </si>
  <si>
    <t>Industry Title</t>
  </si>
  <si>
    <t>Full-time and part-time employees (Thousands)</t>
  </si>
  <si>
    <t>Share services producing</t>
  </si>
  <si>
    <t>Share goods producing</t>
  </si>
  <si>
    <t>Manufacturing</t>
  </si>
  <si>
    <t>Gross domestic product</t>
  </si>
  <si>
    <t>REAL HOUSE PRICE INDEX (SHILLER)</t>
  </si>
  <si>
    <t>EMPLOYMENT SHARES</t>
  </si>
  <si>
    <t>Source: BEA "Industry Economic Accounts", http://www.bea.gov/industry/</t>
  </si>
  <si>
    <t>Two files: GDPbyInd_VA_NAICS_47to97R.xls and GDPbyInd_VA_NAICS_1998-2007.xls</t>
  </si>
  <si>
    <t>Note: Two sectors: good producing industries (agriculture and industry) and services producing industries (services except for government). In particular, 'goods producing' consists of agriculture, forestry, fishing, and hunting; mining; construction; and manufacturing. 'Service producing' consists of utilities; wholesale trade; retail trade; transportation and warehousing; information; finance and insurance; real estate and rental and leasing; professional, scientific and technical services; management of companies and enterprises; administrative and waste management services; educational services; health care and social assistance; arts, entertainment, and recreation; accommodation and food services; and other services, except government</t>
  </si>
  <si>
    <t>PRICE INDICES</t>
  </si>
  <si>
    <t>VAQI</t>
  </si>
  <si>
    <t>Value added (Millions of dollars)</t>
  </si>
  <si>
    <t>VA</t>
  </si>
  <si>
    <t>Data Sources</t>
  </si>
  <si>
    <t>Value Added, Gross Output and Employment: Bureau of Economic Analysis</t>
  </si>
  <si>
    <t>http://www.bea.gov/industry/gdpbyind_data.htm</t>
  </si>
  <si>
    <t>Trade: U.S. Census Bureau</t>
  </si>
  <si>
    <t>http://www.census.gov/foreign-trade/statistics/historical/gands.txt</t>
  </si>
  <si>
    <t>Calculation</t>
  </si>
  <si>
    <t>1. Translate trade balance expressed in gross terms into trade balance expressed into value added: divide trade balance expressed in gross terms by the ratio of gross output relative to value added in goods and services</t>
  </si>
  <si>
    <t>Note: gross output only available from 1987 onwards. However, the ratio between gross output and value added is very stable across time, so for previous periods we use the average of the ratio between 1987 and 2011</t>
  </si>
  <si>
    <t>2. Translate trade balance expressed in value added terms into trade balance expressed in employment: multiply trade balance expressed in VA by the ratio of employment to VA in each sector</t>
  </si>
  <si>
    <t>3. Compute what employment would be in each sector in the absence of trade: employment in each sector - trade balance in each sector (expressed in number of workers)</t>
  </si>
  <si>
    <t xml:space="preserve">Note: </t>
  </si>
  <si>
    <t>The analysis in our paper exludes the government sector. However, the data on trade include government in services. However, trade in government services is negligible (based on recent data). See http://www.census.gov/foreign-trade/Press-Release/current_press_release/ft900.pdf</t>
  </si>
  <si>
    <t>Gross output (Millions of dollars)</t>
  </si>
  <si>
    <t>GO</t>
  </si>
  <si>
    <t>Ratio Gross Output vs Value Added</t>
  </si>
  <si>
    <t>GO/VA</t>
  </si>
  <si>
    <t>Gross Exports - Imports (Millions of dollars)</t>
  </si>
  <si>
    <t>Goods</t>
  </si>
  <si>
    <t>Services</t>
  </si>
  <si>
    <t>Exports - Imports in terms of VA (Millions of dollars)</t>
  </si>
  <si>
    <t xml:space="preserve">Goods </t>
  </si>
  <si>
    <t>Exports - Imports in terms of Employment (Thousands)</t>
  </si>
  <si>
    <t>Employment (corrected for trade)</t>
  </si>
  <si>
    <t>Employment Shares (not corrected for trade)</t>
  </si>
  <si>
    <t>Employment Shares (corrected for trade)</t>
  </si>
  <si>
    <t>average</t>
  </si>
  <si>
    <t>standard deviation</t>
  </si>
  <si>
    <t>goods</t>
  </si>
  <si>
    <t>services</t>
  </si>
  <si>
    <t>Private goods-producing industries</t>
  </si>
  <si>
    <t>Private services-producing industries</t>
  </si>
  <si>
    <t xml:space="preserve">Private goods-producing industries </t>
  </si>
  <si>
    <t>The analysis in our paper excludes the government sector. However, the data on trade include government in services. However, trade in government services is negligible (based on recent data). See http://www.census.gov/foreign-trade/Press-Release/current_press_release/ft900.pdf</t>
  </si>
  <si>
    <t>We therefore assume that government services do not affect our calculations.</t>
  </si>
  <si>
    <t>TRADE ADJUSTED EMPLOYMENT SHARES (VALUE ADDED)</t>
  </si>
  <si>
    <t>Ratio of gross output to value added used for pre-1987 period</t>
  </si>
  <si>
    <t>2. Compute what employment would be in each sector in the absence of trade: employment in each sector - trade balance in each sector (expressed in number of workers)</t>
  </si>
  <si>
    <t>1. Translate trade balance expressed in gross terms into trade balance expressed in employment: multiply trade balance expressed in gross terms by the ratio of employment to VA in each sector (i.e., this ignores the existence of intermediate goods)</t>
  </si>
  <si>
    <t>4. Compute employment shares not corrected for trade and employment shares corrected for trade.</t>
  </si>
  <si>
    <t>3. Compute employment shares not corrected for trade and employment shares corrected for trade.</t>
  </si>
  <si>
    <t>Relative prices goods/services</t>
  </si>
  <si>
    <t>Relative prices goods/services (1950=1)</t>
  </si>
  <si>
    <t>Relative prices manufacturing/services</t>
  </si>
  <si>
    <t>Relative prices manufacturing/services (1950=1)</t>
  </si>
  <si>
    <t>VALUE ADDED PER WORKER</t>
  </si>
  <si>
    <t>Value Added Private Industries</t>
  </si>
  <si>
    <t>(Millions of dollars)</t>
  </si>
  <si>
    <t>Full-Time and part-time employees</t>
  </si>
  <si>
    <t>(Thousands)</t>
  </si>
  <si>
    <t>Data used</t>
  </si>
  <si>
    <t>VAPI: Chain-type price indexes for value added (2000=100)</t>
  </si>
  <si>
    <t>FTPT: Full-time and part-time employees (Thousands)</t>
  </si>
  <si>
    <t>VA: Value Added (millions of dollars)</t>
  </si>
  <si>
    <t>FTPT: Full-time and part-time employees (thousands)</t>
  </si>
  <si>
    <t>Services Price Index</t>
  </si>
  <si>
    <t>Services Price Index: see worksheet "Relative Prices" (column E)</t>
  </si>
  <si>
    <t>Productivity Private Industries</t>
  </si>
  <si>
    <t>(VA divided by FTPT)</t>
  </si>
  <si>
    <t>(Deflated by Services Price Index)</t>
  </si>
  <si>
    <t>http://www.irrationalexuberance.com/</t>
  </si>
  <si>
    <t>Data Source</t>
  </si>
  <si>
    <t>Figure 2-1.xls on that web page</t>
  </si>
  <si>
    <t>Real Home Price Index</t>
  </si>
  <si>
    <t>Nominal Home Price Index</t>
  </si>
  <si>
    <t>Services price index: see worksheet "Relative Prices" column E</t>
  </si>
  <si>
    <t>Year or Quarter</t>
  </si>
  <si>
    <t>Real Home Price Index (Nominal Home Price Index deflated by Services Price Index), 1980=1</t>
  </si>
  <si>
    <t>RESIDENTIAL LAND PRICES</t>
  </si>
  <si>
    <r>
      <t xml:space="preserve">Data and Appendix for </t>
    </r>
    <r>
      <rPr>
        <i/>
        <sz val="10"/>
        <rFont val="Arial"/>
        <family val="2"/>
      </rPr>
      <t>The Price and Quantity of Residential Land in the United States</t>
    </r>
    <r>
      <rPr>
        <i/>
        <sz val="10"/>
        <rFont val="Arial"/>
        <family val="2"/>
      </rPr>
      <t xml:space="preserve"> </t>
    </r>
    <r>
      <rPr>
        <sz val="10"/>
        <rFont val="Arial"/>
      </rPr>
      <t>by Morris A. Davis and Jonathan Heathcote</t>
    </r>
  </si>
  <si>
    <t>LAND_PI: Price index for residential land</t>
  </si>
  <si>
    <t>Price Index Residential Land (deflated by Services Price Index), 1980=1</t>
  </si>
  <si>
    <t>Price Index for Residential Land (LAND_PI)</t>
  </si>
  <si>
    <t>FTPT: full time and part time employees</t>
  </si>
  <si>
    <t xml:space="preserve">VAQI: Chain-type quantity indexes for value added </t>
  </si>
  <si>
    <t>VAQI per Worker</t>
  </si>
  <si>
    <t>Growth VAQI per Worker</t>
  </si>
  <si>
    <t>Log Employment Density</t>
  </si>
  <si>
    <t>Difference 70-30</t>
  </si>
  <si>
    <t>Goods/Services</t>
    <phoneticPr fontId="8" type="noConversion"/>
  </si>
  <si>
    <t>Standard deviation</t>
  </si>
  <si>
    <t>d2005</t>
  </si>
  <si>
    <t>x2005</t>
  </si>
  <si>
    <t>d1995</t>
  </si>
  <si>
    <t>x1995</t>
  </si>
  <si>
    <t>Distribution 2005</t>
  </si>
  <si>
    <t>Distribution 1995</t>
  </si>
  <si>
    <t>Land value for MSAs</t>
  </si>
  <si>
    <t>Data processing</t>
  </si>
  <si>
    <t>1. Land value data are in stata file davis.dta</t>
  </si>
  <si>
    <t>2. Run davisdensity.do to generate density</t>
  </si>
  <si>
    <t>3. Output saved in davisdensity19952005.dta (then ordered and copied in columns D, E, H and I below)</t>
  </si>
  <si>
    <t>SPATIAL CONCENTRATION</t>
  </si>
  <si>
    <t>For 1950: ICSPR County and City Databook</t>
  </si>
  <si>
    <t>For 1970 and later: Bureau of Economic Analysis</t>
  </si>
  <si>
    <t>Data definitions</t>
  </si>
  <si>
    <t>Goods: defined as manufacturing + construction</t>
  </si>
  <si>
    <t xml:space="preserve">Services: </t>
  </si>
  <si>
    <t>* From 1970 onwards defined as private non-farm employment minus goods minus mining minus forestry</t>
  </si>
  <si>
    <t>This is equivalent to private (non-government) services</t>
  </si>
  <si>
    <t>* For 1950 defined as sum of utility, wholesale, retail, fire, business &amp; personal services, professional &amp; related services</t>
  </si>
  <si>
    <t>Again, this is equivalent to private (non-government services)</t>
  </si>
  <si>
    <t>Program to calculate measure of concentration</t>
  </si>
  <si>
    <t>Run stata program sdemp.do using dataset emp19502005.dta</t>
  </si>
  <si>
    <t>1. Figure 2: Employment Shares</t>
  </si>
  <si>
    <t>TRADE ADJUSTED EMPLOYMENT SHARES (GROSS)</t>
  </si>
  <si>
    <t>2. Figure 3: Relative Price</t>
  </si>
  <si>
    <t>Data employment shares goods and services: worksheet "EmploymentShares"</t>
  </si>
  <si>
    <t>Data employment shares goods and services adjusted for trade (value added): worksheet "TradeAdjEmpShares(VA)"</t>
  </si>
  <si>
    <t>Data employment shares goods and services adjusted for trade (gross): worksheet "TradeAdjEmpShares(Gross)"</t>
  </si>
  <si>
    <t>Figure employment shares (Figure 2): worksheet "EmploymentShares(Figure2)"</t>
  </si>
  <si>
    <t>Data relative prices: worksheet "RelativePrices"</t>
  </si>
  <si>
    <t>Figure relative prices (Figure 3): worksheet "RelativePrices(Figure3)"</t>
  </si>
  <si>
    <t>3. Figure 4: Value Added Per Worker</t>
  </si>
  <si>
    <t>Data value added per worker: worksheet "VAPerWorkerAggregate"</t>
  </si>
  <si>
    <t>Figure value added per worker (Figure 4): worksheet "VAPerWorkerAggregate(Figure4)"</t>
  </si>
  <si>
    <t>4. Figure 5: Real Housing and Land Prices</t>
  </si>
  <si>
    <t>Data land prices: worksheet "ResidentialLandPrices"</t>
  </si>
  <si>
    <t>Data housing prices: worksheet "HousePrices"</t>
  </si>
  <si>
    <t>Figure real housing and land prices (Figure 5): worksheet "HouseLandPrices(Figure5)"</t>
  </si>
  <si>
    <t>5. Figure 6: Growth in Value Added Per Worker</t>
  </si>
  <si>
    <t>Data sectoral growth in value added per worker: worksheet "VAPerWorkerSectors"</t>
  </si>
  <si>
    <t>Figure sectoral growth in value added per worker (Figure 6): worksheet "VAPerWorkerSectors(Figure6)"</t>
  </si>
  <si>
    <t>6. Table 1: Spatial Concentration of Employment</t>
  </si>
  <si>
    <t>Data evolution of spatial concentration of employment in both sectors: worksheet "SpatialConcentration(Table1)"</t>
  </si>
  <si>
    <t>Unit of observation: U.S. County</t>
  </si>
  <si>
    <t>7. Figure 7: Land Value Distribution across MSAs</t>
  </si>
  <si>
    <t>Data land value distribution across MSAs: worksheet "DistributionLandValues"</t>
  </si>
  <si>
    <t>(Generating the data requires davisdensity.do and davis.dta)</t>
  </si>
  <si>
    <t>Figure land value distribution across MSAs (Figure 7): worksheet "DistributionLandValues(Figure7)"</t>
  </si>
  <si>
    <t>(Generating the data requires sdemp.do and emp19502005.dta)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</si>
</sst>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
  </numFmts>
  <fonts count="16" x14ac:knownFonts="1">
    <font>
      <sz val="10"/>
      <name val="Arial"/>
    </font>
    <font>
      <sz val="10"/>
      <name val="Arial"/>
    </font>
    <font>
      <b/>
      <sz val="10"/>
      <name val="Arial"/>
      <family val="2"/>
    </font>
    <font>
      <sz val="8"/>
      <name val="Arial"/>
    </font>
    <font>
      <b/>
      <u/>
      <sz val="10"/>
      <name val="Arial"/>
      <family val="2"/>
    </font>
    <font>
      <i/>
      <sz val="10"/>
      <name val="Arial"/>
      <family val="2"/>
    </font>
    <font>
      <sz val="10"/>
      <name val="Arial"/>
    </font>
    <font>
      <sz val="10"/>
      <name val="Arial Unicode MS"/>
      <family val="2"/>
    </font>
    <font>
      <u/>
      <sz val="10"/>
      <color indexed="12"/>
      <name val="Arial"/>
    </font>
    <font>
      <b/>
      <sz val="10"/>
      <color theme="1"/>
      <name val="Arial"/>
    </font>
    <font>
      <sz val="10"/>
      <color theme="1"/>
      <name val="Arial"/>
    </font>
    <font>
      <i/>
      <sz val="10"/>
      <color theme="1"/>
      <name val="Arial"/>
    </font>
    <font>
      <sz val="10"/>
      <color rgb="FF000000"/>
      <name val="Arial"/>
    </font>
    <font>
      <i/>
      <sz val="10"/>
      <color rgb="FF000000"/>
      <name val="Arial"/>
    </font>
    <font>
      <b/>
      <sz val="10"/>
      <color rgb="FF000000"/>
      <name val="Arial"/>
    </font>
    <font>
      <u/>
      <sz val="10"/>
      <color theme="11"/>
      <name val="Arial"/>
    </font>
  </fonts>
  <fills count="2">
    <fill>
      <patternFill patternType="none"/>
    </fill>
    <fill>
      <patternFill patternType="gray125"/>
    </fill>
  </fills>
  <borders count="9">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s>
  <cellStyleXfs count="5">
    <xf numFmtId="0" fontId="0" fillId="0" borderId="0"/>
    <xf numFmtId="0" fontId="8"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80">
    <xf numFmtId="0" fontId="0" fillId="0" borderId="0" xfId="0"/>
    <xf numFmtId="0" fontId="2" fillId="0" borderId="0" xfId="0" applyFont="1"/>
    <xf numFmtId="1" fontId="0" fillId="0" borderId="0" xfId="0" applyNumberFormat="1"/>
    <xf numFmtId="0" fontId="1" fillId="0" borderId="0" xfId="0" applyFont="1" applyFill="1"/>
    <xf numFmtId="0" fontId="4" fillId="0" borderId="0" xfId="0" applyFont="1" applyFill="1"/>
    <xf numFmtId="0" fontId="5" fillId="0" borderId="0" xfId="0" applyFont="1" applyFill="1"/>
    <xf numFmtId="0" fontId="5" fillId="0" borderId="0" xfId="0" applyFont="1"/>
    <xf numFmtId="49" fontId="5" fillId="0" borderId="0" xfId="0" applyNumberFormat="1" applyFont="1" applyAlignment="1">
      <alignment wrapText="1"/>
    </xf>
    <xf numFmtId="0" fontId="0" fillId="0" borderId="0" xfId="0" applyAlignment="1">
      <alignment wrapText="1"/>
    </xf>
    <xf numFmtId="164" fontId="6" fillId="0" borderId="0" xfId="0" applyNumberFormat="1" applyFont="1" applyBorder="1"/>
    <xf numFmtId="164" fontId="0" fillId="0" borderId="0" xfId="0" applyNumberFormat="1"/>
    <xf numFmtId="164" fontId="0" fillId="0" borderId="0" xfId="0" applyNumberFormat="1" applyAlignment="1">
      <alignment horizontal="right"/>
    </xf>
    <xf numFmtId="0" fontId="4" fillId="0" borderId="0" xfId="0" applyFont="1"/>
    <xf numFmtId="0" fontId="0" fillId="0" borderId="0" xfId="0" applyFill="1"/>
    <xf numFmtId="0" fontId="7" fillId="0" borderId="0" xfId="0" applyFont="1"/>
    <xf numFmtId="0" fontId="8" fillId="0" borderId="0" xfId="1" applyAlignment="1" applyProtection="1"/>
    <xf numFmtId="2" fontId="0" fillId="0" borderId="0" xfId="0" applyNumberFormat="1"/>
    <xf numFmtId="1" fontId="0" fillId="0" borderId="0" xfId="0" applyNumberFormat="1" applyFill="1"/>
    <xf numFmtId="0" fontId="0" fillId="0" borderId="0" xfId="0" applyNumberFormat="1" applyFont="1" applyAlignment="1">
      <alignment wrapText="1"/>
    </xf>
    <xf numFmtId="0" fontId="0" fillId="0" borderId="0" xfId="0" applyNumberFormat="1" applyFont="1"/>
    <xf numFmtId="0" fontId="9" fillId="0" borderId="0" xfId="0" applyFont="1"/>
    <xf numFmtId="0" fontId="10" fillId="0" borderId="0" xfId="0" applyFont="1"/>
    <xf numFmtId="0" fontId="10" fillId="0" borderId="0" xfId="0" applyFont="1" applyAlignment="1">
      <alignment horizontal="right"/>
    </xf>
    <xf numFmtId="1" fontId="10" fillId="0" borderId="0" xfId="0" applyNumberFormat="1" applyFont="1"/>
    <xf numFmtId="0" fontId="11" fillId="0" borderId="0" xfId="0" applyFont="1"/>
    <xf numFmtId="0" fontId="10" fillId="0" borderId="0" xfId="0" applyFont="1" applyFill="1"/>
    <xf numFmtId="0" fontId="12" fillId="0" borderId="0" xfId="0" applyFont="1"/>
    <xf numFmtId="0" fontId="13" fillId="0" borderId="0" xfId="0" applyFont="1"/>
    <xf numFmtId="0" fontId="14" fillId="0" borderId="0" xfId="0" applyFont="1"/>
    <xf numFmtId="0" fontId="12" fillId="0" borderId="0" xfId="0" applyFont="1" applyAlignment="1">
      <alignment horizontal="right"/>
    </xf>
    <xf numFmtId="1" fontId="12" fillId="0" borderId="0" xfId="0" applyNumberFormat="1" applyFont="1"/>
    <xf numFmtId="2" fontId="0" fillId="0" borderId="0" xfId="0" applyNumberFormat="1" applyAlignment="1">
      <alignment wrapText="1"/>
    </xf>
    <xf numFmtId="49" fontId="0" fillId="0" borderId="0" xfId="0" applyNumberFormat="1" applyFont="1" applyAlignment="1">
      <alignment wrapText="1"/>
    </xf>
    <xf numFmtId="0" fontId="0" fillId="0" borderId="0" xfId="0" applyFont="1"/>
    <xf numFmtId="49" fontId="0" fillId="0" borderId="0" xfId="0" applyNumberFormat="1" applyAlignment="1">
      <alignment wrapText="1"/>
    </xf>
    <xf numFmtId="0" fontId="0" fillId="0" borderId="0" xfId="0" applyAlignment="1"/>
    <xf numFmtId="0" fontId="0" fillId="0" borderId="0" xfId="0" applyFont="1" applyAlignment="1"/>
    <xf numFmtId="0" fontId="8" fillId="0" borderId="0" xfId="1" applyFill="1" applyAlignment="1" applyProtection="1"/>
    <xf numFmtId="0" fontId="0" fillId="0" borderId="0" xfId="0" applyFont="1" applyFill="1"/>
    <xf numFmtId="0" fontId="0" fillId="0" borderId="0" xfId="0" applyFill="1" applyAlignment="1">
      <alignment wrapText="1"/>
    </xf>
    <xf numFmtId="0" fontId="0" fillId="0" borderId="0" xfId="0" applyNumberFormat="1" applyFill="1"/>
    <xf numFmtId="164" fontId="0" fillId="0" borderId="0" xfId="0" applyNumberFormat="1" applyFill="1" applyAlignment="1">
      <alignment horizontal="right"/>
    </xf>
    <xf numFmtId="2" fontId="3" fillId="0" borderId="0" xfId="0" applyNumberFormat="1" applyFont="1" applyFill="1" applyBorder="1" applyAlignment="1">
      <alignment horizontal="center"/>
    </xf>
    <xf numFmtId="0" fontId="3" fillId="0" borderId="0" xfId="0" applyFont="1" applyFill="1" applyBorder="1" applyAlignment="1">
      <alignment horizontal="center"/>
    </xf>
    <xf numFmtId="0" fontId="0" fillId="0" borderId="0" xfId="0" applyAlignment="1">
      <alignment horizontal="left" wrapText="1"/>
    </xf>
    <xf numFmtId="164" fontId="0" fillId="0" borderId="0" xfId="0" applyNumberFormat="1" applyFill="1"/>
    <xf numFmtId="165" fontId="0" fillId="0" borderId="0" xfId="0" applyNumberFormat="1"/>
    <xf numFmtId="1" fontId="0" fillId="0" borderId="0" xfId="0" applyNumberFormat="1" applyFont="1"/>
    <xf numFmtId="1" fontId="0" fillId="0" borderId="0" xfId="0" applyNumberFormat="1" applyFont="1" applyBorder="1"/>
    <xf numFmtId="1" fontId="0" fillId="0" borderId="0" xfId="0" applyNumberFormat="1" applyFont="1" applyAlignment="1">
      <alignment wrapText="1"/>
    </xf>
    <xf numFmtId="164" fontId="0" fillId="0" borderId="0" xfId="0" applyNumberFormat="1" applyAlignment="1">
      <alignment wrapText="1"/>
    </xf>
    <xf numFmtId="1" fontId="0" fillId="0" borderId="0" xfId="0" applyNumberFormat="1" applyAlignment="1">
      <alignment wrapText="1"/>
    </xf>
    <xf numFmtId="165" fontId="0" fillId="0" borderId="0" xfId="0" applyNumberFormat="1" applyAlignment="1">
      <alignment wrapText="1"/>
    </xf>
    <xf numFmtId="1" fontId="0" fillId="0" borderId="0" xfId="0" applyNumberFormat="1" applyFont="1" applyBorder="1" applyAlignment="1">
      <alignment wrapText="1"/>
    </xf>
    <xf numFmtId="164" fontId="0" fillId="0" borderId="0" xfId="0" applyNumberFormat="1" applyFont="1" applyBorder="1" applyAlignment="1">
      <alignment wrapText="1"/>
    </xf>
    <xf numFmtId="0" fontId="2" fillId="0" borderId="1" xfId="0" applyFont="1" applyBorder="1" applyAlignment="1"/>
    <xf numFmtId="2" fontId="2" fillId="0" borderId="0" xfId="0" applyNumberFormat="1" applyFont="1" applyFill="1" applyBorder="1" applyAlignment="1">
      <alignment horizontal="center"/>
    </xf>
    <xf numFmtId="2" fontId="0" fillId="0" borderId="0" xfId="0" applyNumberFormat="1" applyFont="1" applyBorder="1" applyAlignment="1">
      <alignment horizontal="center"/>
    </xf>
    <xf numFmtId="2" fontId="0" fillId="0" borderId="2" xfId="0" applyNumberFormat="1" applyFont="1" applyBorder="1" applyAlignment="1">
      <alignment horizontal="center"/>
    </xf>
    <xf numFmtId="0" fontId="5" fillId="0" borderId="1" xfId="0" applyFont="1" applyBorder="1" applyAlignment="1">
      <alignment horizontal="left"/>
    </xf>
    <xf numFmtId="2" fontId="0" fillId="0" borderId="0" xfId="0" applyNumberFormat="1" applyFont="1" applyFill="1" applyBorder="1" applyAlignment="1">
      <alignment horizontal="center"/>
    </xf>
    <xf numFmtId="0" fontId="0" fillId="0" borderId="1" xfId="0" applyFont="1" applyBorder="1" applyAlignment="1">
      <alignment horizontal="left"/>
    </xf>
    <xf numFmtId="0" fontId="5" fillId="0" borderId="3" xfId="0" applyFont="1" applyBorder="1"/>
    <xf numFmtId="0" fontId="0" fillId="0" borderId="3" xfId="0" applyFont="1" applyBorder="1" applyAlignment="1">
      <alignment horizontal="center"/>
    </xf>
    <xf numFmtId="0" fontId="0" fillId="0" borderId="4" xfId="0" applyFont="1" applyFill="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0" fontId="0" fillId="0" borderId="1" xfId="0" applyFont="1" applyBorder="1"/>
    <xf numFmtId="0" fontId="0" fillId="0" borderId="0" xfId="0" applyFont="1" applyFill="1" applyBorder="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0" fillId="0" borderId="6" xfId="0" applyFont="1" applyFill="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left"/>
    </xf>
    <xf numFmtId="0" fontId="0" fillId="0" borderId="0" xfId="0" applyProtection="1">
      <protection locked="0"/>
    </xf>
    <xf numFmtId="0" fontId="4" fillId="0" borderId="0" xfId="0" applyFont="1" applyProtection="1">
      <protection locked="0"/>
    </xf>
    <xf numFmtId="0" fontId="5" fillId="0" borderId="0" xfId="0" applyFont="1" applyProtection="1">
      <protection locked="0"/>
    </xf>
    <xf numFmtId="0" fontId="0" fillId="0" borderId="0" xfId="0" applyFont="1" applyProtection="1">
      <protection locked="0"/>
    </xf>
    <xf numFmtId="46" fontId="0" fillId="0" borderId="0" xfId="0" applyNumberFormat="1" applyFont="1"/>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chartsheet" Target="chartsheets/sheet3.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chartsheet" Target="chartsheets/sheet4.xml"/><Relationship Id="rId13" Type="http://schemas.openxmlformats.org/officeDocument/2006/relationships/worksheet" Target="worksheets/sheet9.xml"/><Relationship Id="rId14" Type="http://schemas.openxmlformats.org/officeDocument/2006/relationships/chartsheet" Target="chartsheets/sheet5.xml"/><Relationship Id="rId15" Type="http://schemas.openxmlformats.org/officeDocument/2006/relationships/worksheet" Target="worksheets/sheet10.xml"/><Relationship Id="rId16" Type="http://schemas.openxmlformats.org/officeDocument/2006/relationships/worksheet" Target="worksheets/sheet11.xml"/><Relationship Id="rId17" Type="http://schemas.openxmlformats.org/officeDocument/2006/relationships/chartsheet" Target="chartsheets/sheet6.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chartsheet" Target="chartsheets/sheet1.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77037037037037"/>
          <c:y val="0.0762527233115468"/>
          <c:w val="0.874074074074074"/>
          <c:h val="0.799564270152505"/>
        </c:manualLayout>
      </c:layout>
      <c:scatterChart>
        <c:scatterStyle val="smoothMarker"/>
        <c:varyColors val="0"/>
        <c:ser>
          <c:idx val="0"/>
          <c:order val="0"/>
          <c:tx>
            <c:v>Goods</c:v>
          </c:tx>
          <c:spPr>
            <a:ln w="38100">
              <a:solidFill>
                <a:srgbClr val="000000"/>
              </a:solidFill>
              <a:prstDash val="solid"/>
            </a:ln>
          </c:spPr>
          <c:marker>
            <c:symbol val="none"/>
          </c:marker>
          <c:xVal>
            <c:numRef>
              <c:f>EmploymentShares!$B$16:$B$72</c:f>
              <c:numCache>
                <c:formatCode>General</c:formatCode>
                <c:ptCount val="57"/>
                <c:pt idx="0">
                  <c:v>1950.0</c:v>
                </c:pt>
                <c:pt idx="1">
                  <c:v>1951.0</c:v>
                </c:pt>
                <c:pt idx="2">
                  <c:v>1952.0</c:v>
                </c:pt>
                <c:pt idx="3">
                  <c:v>1953.0</c:v>
                </c:pt>
                <c:pt idx="4">
                  <c:v>1954.0</c:v>
                </c:pt>
                <c:pt idx="5">
                  <c:v>1955.0</c:v>
                </c:pt>
                <c:pt idx="6">
                  <c:v>1956.0</c:v>
                </c:pt>
                <c:pt idx="7">
                  <c:v>1957.0</c:v>
                </c:pt>
                <c:pt idx="8">
                  <c:v>1958.0</c:v>
                </c:pt>
                <c:pt idx="9">
                  <c:v>1959.0</c:v>
                </c:pt>
                <c:pt idx="10">
                  <c:v>1960.0</c:v>
                </c:pt>
                <c:pt idx="11">
                  <c:v>1961.0</c:v>
                </c:pt>
                <c:pt idx="12">
                  <c:v>1962.0</c:v>
                </c:pt>
                <c:pt idx="13">
                  <c:v>1963.0</c:v>
                </c:pt>
                <c:pt idx="14">
                  <c:v>1964.0</c:v>
                </c:pt>
                <c:pt idx="15">
                  <c:v>1965.0</c:v>
                </c:pt>
                <c:pt idx="16">
                  <c:v>1966.0</c:v>
                </c:pt>
                <c:pt idx="17">
                  <c:v>1967.0</c:v>
                </c:pt>
                <c:pt idx="18">
                  <c:v>1968.0</c:v>
                </c:pt>
                <c:pt idx="19">
                  <c:v>1969.0</c:v>
                </c:pt>
                <c:pt idx="20">
                  <c:v>1970.0</c:v>
                </c:pt>
                <c:pt idx="21">
                  <c:v>1971.0</c:v>
                </c:pt>
                <c:pt idx="22">
                  <c:v>1972.0</c:v>
                </c:pt>
                <c:pt idx="23">
                  <c:v>1973.0</c:v>
                </c:pt>
                <c:pt idx="24">
                  <c:v>1974.0</c:v>
                </c:pt>
                <c:pt idx="25">
                  <c:v>1975.0</c:v>
                </c:pt>
                <c:pt idx="26">
                  <c:v>1976.0</c:v>
                </c:pt>
                <c:pt idx="27">
                  <c:v>1977.0</c:v>
                </c:pt>
                <c:pt idx="28">
                  <c:v>1978.0</c:v>
                </c:pt>
                <c:pt idx="29">
                  <c:v>1979.0</c:v>
                </c:pt>
                <c:pt idx="30">
                  <c:v>1980.0</c:v>
                </c:pt>
                <c:pt idx="31">
                  <c:v>1981.0</c:v>
                </c:pt>
                <c:pt idx="32">
                  <c:v>1982.0</c:v>
                </c:pt>
                <c:pt idx="33">
                  <c:v>1983.0</c:v>
                </c:pt>
                <c:pt idx="34">
                  <c:v>1984.0</c:v>
                </c:pt>
                <c:pt idx="35">
                  <c:v>1985.0</c:v>
                </c:pt>
                <c:pt idx="36">
                  <c:v>1986.0</c:v>
                </c:pt>
                <c:pt idx="37">
                  <c:v>1987.0</c:v>
                </c:pt>
                <c:pt idx="38">
                  <c:v>1988.0</c:v>
                </c:pt>
                <c:pt idx="39">
                  <c:v>1989.0</c:v>
                </c:pt>
                <c:pt idx="40">
                  <c:v>1990.0</c:v>
                </c:pt>
                <c:pt idx="41">
                  <c:v>1991.0</c:v>
                </c:pt>
                <c:pt idx="42">
                  <c:v>1992.0</c:v>
                </c:pt>
                <c:pt idx="43">
                  <c:v>1993.0</c:v>
                </c:pt>
                <c:pt idx="44">
                  <c:v>1994.0</c:v>
                </c:pt>
                <c:pt idx="45">
                  <c:v>1995.0</c:v>
                </c:pt>
                <c:pt idx="46">
                  <c:v>1996.0</c:v>
                </c:pt>
                <c:pt idx="47">
                  <c:v>1997.0</c:v>
                </c:pt>
                <c:pt idx="48">
                  <c:v>1998.0</c:v>
                </c:pt>
                <c:pt idx="49">
                  <c:v>1999.0</c:v>
                </c:pt>
                <c:pt idx="50">
                  <c:v>2000.0</c:v>
                </c:pt>
                <c:pt idx="51">
                  <c:v>2001.0</c:v>
                </c:pt>
                <c:pt idx="52">
                  <c:v>2002.0</c:v>
                </c:pt>
                <c:pt idx="53">
                  <c:v>2003.0</c:v>
                </c:pt>
                <c:pt idx="54">
                  <c:v>2004.0</c:v>
                </c:pt>
                <c:pt idx="55">
                  <c:v>2005.0</c:v>
                </c:pt>
                <c:pt idx="56">
                  <c:v>2006.0</c:v>
                </c:pt>
              </c:numCache>
            </c:numRef>
          </c:xVal>
          <c:yVal>
            <c:numRef>
              <c:f>EmploymentShares!$E$16:$E$72</c:f>
              <c:numCache>
                <c:formatCode>General</c:formatCode>
                <c:ptCount val="57"/>
                <c:pt idx="0">
                  <c:v>0.466304497318113</c:v>
                </c:pt>
                <c:pt idx="1">
                  <c:v>0.470463219986121</c:v>
                </c:pt>
                <c:pt idx="2">
                  <c:v>0.468886603239907</c:v>
                </c:pt>
                <c:pt idx="3">
                  <c:v>0.471184174795814</c:v>
                </c:pt>
                <c:pt idx="4">
                  <c:v>0.459633620689655</c:v>
                </c:pt>
                <c:pt idx="5">
                  <c:v>0.45742776251145</c:v>
                </c:pt>
                <c:pt idx="6">
                  <c:v>0.451838702519517</c:v>
                </c:pt>
                <c:pt idx="7">
                  <c:v>0.446352449127322</c:v>
                </c:pt>
                <c:pt idx="8">
                  <c:v>0.431353840409865</c:v>
                </c:pt>
                <c:pt idx="9">
                  <c:v>0.433759868222816</c:v>
                </c:pt>
                <c:pt idx="10">
                  <c:v>0.427613357600696</c:v>
                </c:pt>
                <c:pt idx="11">
                  <c:v>0.419601381665145</c:v>
                </c:pt>
                <c:pt idx="12">
                  <c:v>0.419763121226196</c:v>
                </c:pt>
                <c:pt idx="13">
                  <c:v>0.416634886736328</c:v>
                </c:pt>
                <c:pt idx="14">
                  <c:v>0.41174168297456</c:v>
                </c:pt>
                <c:pt idx="15">
                  <c:v>0.41168747077233</c:v>
                </c:pt>
                <c:pt idx="16">
                  <c:v>0.412376093044031</c:v>
                </c:pt>
                <c:pt idx="17">
                  <c:v>0.405444609364458</c:v>
                </c:pt>
                <c:pt idx="18">
                  <c:v>0.401489794578985</c:v>
                </c:pt>
                <c:pt idx="19">
                  <c:v>0.397887939946244</c:v>
                </c:pt>
                <c:pt idx="20">
                  <c:v>0.385234920736181</c:v>
                </c:pt>
                <c:pt idx="21">
                  <c:v>0.374434262502199</c:v>
                </c:pt>
                <c:pt idx="22">
                  <c:v>0.372800768182381</c:v>
                </c:pt>
                <c:pt idx="23">
                  <c:v>0.37449771118209</c:v>
                </c:pt>
                <c:pt idx="24">
                  <c:v>0.369892816221155</c:v>
                </c:pt>
                <c:pt idx="25">
                  <c:v>0.348849692108127</c:v>
                </c:pt>
                <c:pt idx="26">
                  <c:v>0.349114215756877</c:v>
                </c:pt>
                <c:pt idx="27">
                  <c:v>0.348225527499135</c:v>
                </c:pt>
                <c:pt idx="28">
                  <c:v>0.346785288452719</c:v>
                </c:pt>
                <c:pt idx="29">
                  <c:v>0.345100764419736</c:v>
                </c:pt>
                <c:pt idx="30">
                  <c:v>0.333944142550234</c:v>
                </c:pt>
                <c:pt idx="31">
                  <c:v>0.327015932825113</c:v>
                </c:pt>
                <c:pt idx="32">
                  <c:v>0.31033211739136</c:v>
                </c:pt>
                <c:pt idx="33">
                  <c:v>0.3019074598678</c:v>
                </c:pt>
                <c:pt idx="34">
                  <c:v>0.301525715104341</c:v>
                </c:pt>
                <c:pt idx="35">
                  <c:v>0.293207402502352</c:v>
                </c:pt>
                <c:pt idx="36">
                  <c:v>0.283808306417558</c:v>
                </c:pt>
                <c:pt idx="37">
                  <c:v>0.276492946665041</c:v>
                </c:pt>
                <c:pt idx="38">
                  <c:v>0.273798009757775</c:v>
                </c:pt>
                <c:pt idx="39">
                  <c:v>0.267106270115003</c:v>
                </c:pt>
                <c:pt idx="40">
                  <c:v>0.260636255124812</c:v>
                </c:pt>
                <c:pt idx="41">
                  <c:v>0.252433943357418</c:v>
                </c:pt>
                <c:pt idx="42">
                  <c:v>0.246119897020964</c:v>
                </c:pt>
                <c:pt idx="43">
                  <c:v>0.241652681540663</c:v>
                </c:pt>
                <c:pt idx="44">
                  <c:v>0.240512158252495</c:v>
                </c:pt>
                <c:pt idx="45">
                  <c:v>0.239048945057299</c:v>
                </c:pt>
                <c:pt idx="46">
                  <c:v>0.236554325668235</c:v>
                </c:pt>
                <c:pt idx="47">
                  <c:v>0.23480955119761</c:v>
                </c:pt>
                <c:pt idx="48">
                  <c:v>0.232582466138835</c:v>
                </c:pt>
                <c:pt idx="49">
                  <c:v>0.228656338473983</c:v>
                </c:pt>
                <c:pt idx="50">
                  <c:v>0.227972353407563</c:v>
                </c:pt>
                <c:pt idx="51">
                  <c:v>0.222471152016331</c:v>
                </c:pt>
                <c:pt idx="52">
                  <c:v>0.213797574823018</c:v>
                </c:pt>
                <c:pt idx="53">
                  <c:v>0.208314274656064</c:v>
                </c:pt>
                <c:pt idx="54">
                  <c:v>0.20569581762263</c:v>
                </c:pt>
                <c:pt idx="55">
                  <c:v>0.204471697468657</c:v>
                </c:pt>
                <c:pt idx="56">
                  <c:v>0.202952617283123</c:v>
                </c:pt>
              </c:numCache>
            </c:numRef>
          </c:yVal>
          <c:smooth val="0"/>
        </c:ser>
        <c:ser>
          <c:idx val="1"/>
          <c:order val="1"/>
          <c:tx>
            <c:v>Services</c:v>
          </c:tx>
          <c:spPr>
            <a:ln w="38100">
              <a:solidFill>
                <a:schemeClr val="bg1">
                  <a:lumMod val="65000"/>
                </a:schemeClr>
              </a:solidFill>
              <a:prstDash val="solid"/>
            </a:ln>
          </c:spPr>
          <c:marker>
            <c:symbol val="none"/>
          </c:marker>
          <c:xVal>
            <c:numRef>
              <c:f>EmploymentShares!$B$16:$B$72</c:f>
              <c:numCache>
                <c:formatCode>General</c:formatCode>
                <c:ptCount val="57"/>
                <c:pt idx="0">
                  <c:v>1950.0</c:v>
                </c:pt>
                <c:pt idx="1">
                  <c:v>1951.0</c:v>
                </c:pt>
                <c:pt idx="2">
                  <c:v>1952.0</c:v>
                </c:pt>
                <c:pt idx="3">
                  <c:v>1953.0</c:v>
                </c:pt>
                <c:pt idx="4">
                  <c:v>1954.0</c:v>
                </c:pt>
                <c:pt idx="5">
                  <c:v>1955.0</c:v>
                </c:pt>
                <c:pt idx="6">
                  <c:v>1956.0</c:v>
                </c:pt>
                <c:pt idx="7">
                  <c:v>1957.0</c:v>
                </c:pt>
                <c:pt idx="8">
                  <c:v>1958.0</c:v>
                </c:pt>
                <c:pt idx="9">
                  <c:v>1959.0</c:v>
                </c:pt>
                <c:pt idx="10">
                  <c:v>1960.0</c:v>
                </c:pt>
                <c:pt idx="11">
                  <c:v>1961.0</c:v>
                </c:pt>
                <c:pt idx="12">
                  <c:v>1962.0</c:v>
                </c:pt>
                <c:pt idx="13">
                  <c:v>1963.0</c:v>
                </c:pt>
                <c:pt idx="14">
                  <c:v>1964.0</c:v>
                </c:pt>
                <c:pt idx="15">
                  <c:v>1965.0</c:v>
                </c:pt>
                <c:pt idx="16">
                  <c:v>1966.0</c:v>
                </c:pt>
                <c:pt idx="17">
                  <c:v>1967.0</c:v>
                </c:pt>
                <c:pt idx="18">
                  <c:v>1968.0</c:v>
                </c:pt>
                <c:pt idx="19">
                  <c:v>1969.0</c:v>
                </c:pt>
                <c:pt idx="20">
                  <c:v>1970.0</c:v>
                </c:pt>
                <c:pt idx="21">
                  <c:v>1971.0</c:v>
                </c:pt>
                <c:pt idx="22">
                  <c:v>1972.0</c:v>
                </c:pt>
                <c:pt idx="23">
                  <c:v>1973.0</c:v>
                </c:pt>
                <c:pt idx="24">
                  <c:v>1974.0</c:v>
                </c:pt>
                <c:pt idx="25">
                  <c:v>1975.0</c:v>
                </c:pt>
                <c:pt idx="26">
                  <c:v>1976.0</c:v>
                </c:pt>
                <c:pt idx="27">
                  <c:v>1977.0</c:v>
                </c:pt>
                <c:pt idx="28">
                  <c:v>1978.0</c:v>
                </c:pt>
                <c:pt idx="29">
                  <c:v>1979.0</c:v>
                </c:pt>
                <c:pt idx="30">
                  <c:v>1980.0</c:v>
                </c:pt>
                <c:pt idx="31">
                  <c:v>1981.0</c:v>
                </c:pt>
                <c:pt idx="32">
                  <c:v>1982.0</c:v>
                </c:pt>
                <c:pt idx="33">
                  <c:v>1983.0</c:v>
                </c:pt>
                <c:pt idx="34">
                  <c:v>1984.0</c:v>
                </c:pt>
                <c:pt idx="35">
                  <c:v>1985.0</c:v>
                </c:pt>
                <c:pt idx="36">
                  <c:v>1986.0</c:v>
                </c:pt>
                <c:pt idx="37">
                  <c:v>1987.0</c:v>
                </c:pt>
                <c:pt idx="38">
                  <c:v>1988.0</c:v>
                </c:pt>
                <c:pt idx="39">
                  <c:v>1989.0</c:v>
                </c:pt>
                <c:pt idx="40">
                  <c:v>1990.0</c:v>
                </c:pt>
                <c:pt idx="41">
                  <c:v>1991.0</c:v>
                </c:pt>
                <c:pt idx="42">
                  <c:v>1992.0</c:v>
                </c:pt>
                <c:pt idx="43">
                  <c:v>1993.0</c:v>
                </c:pt>
                <c:pt idx="44">
                  <c:v>1994.0</c:v>
                </c:pt>
                <c:pt idx="45">
                  <c:v>1995.0</c:v>
                </c:pt>
                <c:pt idx="46">
                  <c:v>1996.0</c:v>
                </c:pt>
                <c:pt idx="47">
                  <c:v>1997.0</c:v>
                </c:pt>
                <c:pt idx="48">
                  <c:v>1998.0</c:v>
                </c:pt>
                <c:pt idx="49">
                  <c:v>1999.0</c:v>
                </c:pt>
                <c:pt idx="50">
                  <c:v>2000.0</c:v>
                </c:pt>
                <c:pt idx="51">
                  <c:v>2001.0</c:v>
                </c:pt>
                <c:pt idx="52">
                  <c:v>2002.0</c:v>
                </c:pt>
                <c:pt idx="53">
                  <c:v>2003.0</c:v>
                </c:pt>
                <c:pt idx="54">
                  <c:v>2004.0</c:v>
                </c:pt>
                <c:pt idx="55">
                  <c:v>2005.0</c:v>
                </c:pt>
                <c:pt idx="56">
                  <c:v>2006.0</c:v>
                </c:pt>
              </c:numCache>
            </c:numRef>
          </c:xVal>
          <c:yVal>
            <c:numRef>
              <c:f>EmploymentShares!$F$16:$F$72</c:f>
              <c:numCache>
                <c:formatCode>General</c:formatCode>
                <c:ptCount val="57"/>
                <c:pt idx="0">
                  <c:v>0.533695502681887</c:v>
                </c:pt>
                <c:pt idx="1">
                  <c:v>0.529536780013879</c:v>
                </c:pt>
                <c:pt idx="2">
                  <c:v>0.531113396760092</c:v>
                </c:pt>
                <c:pt idx="3">
                  <c:v>0.528815825204186</c:v>
                </c:pt>
                <c:pt idx="4">
                  <c:v>0.540366379310345</c:v>
                </c:pt>
                <c:pt idx="5">
                  <c:v>0.54257223748855</c:v>
                </c:pt>
                <c:pt idx="6">
                  <c:v>0.548161297480483</c:v>
                </c:pt>
                <c:pt idx="7">
                  <c:v>0.553647550872677</c:v>
                </c:pt>
                <c:pt idx="8">
                  <c:v>0.568646159590135</c:v>
                </c:pt>
                <c:pt idx="9">
                  <c:v>0.566240131777184</c:v>
                </c:pt>
                <c:pt idx="10">
                  <c:v>0.572386642399304</c:v>
                </c:pt>
                <c:pt idx="11">
                  <c:v>0.580398618334855</c:v>
                </c:pt>
                <c:pt idx="12">
                  <c:v>0.580236878773804</c:v>
                </c:pt>
                <c:pt idx="13">
                  <c:v>0.583365113263672</c:v>
                </c:pt>
                <c:pt idx="14">
                  <c:v>0.58825831702544</c:v>
                </c:pt>
                <c:pt idx="15">
                  <c:v>0.58831252922767</c:v>
                </c:pt>
                <c:pt idx="16">
                  <c:v>0.587623906955969</c:v>
                </c:pt>
                <c:pt idx="17">
                  <c:v>0.594555390635542</c:v>
                </c:pt>
                <c:pt idx="18">
                  <c:v>0.598510205421015</c:v>
                </c:pt>
                <c:pt idx="19">
                  <c:v>0.602112060053756</c:v>
                </c:pt>
                <c:pt idx="20">
                  <c:v>0.614765079263819</c:v>
                </c:pt>
                <c:pt idx="21">
                  <c:v>0.625565737497801</c:v>
                </c:pt>
                <c:pt idx="22">
                  <c:v>0.627199231817619</c:v>
                </c:pt>
                <c:pt idx="23">
                  <c:v>0.62550228881791</c:v>
                </c:pt>
                <c:pt idx="24">
                  <c:v>0.630107183778844</c:v>
                </c:pt>
                <c:pt idx="25">
                  <c:v>0.651150307891872</c:v>
                </c:pt>
                <c:pt idx="26">
                  <c:v>0.650885784243123</c:v>
                </c:pt>
                <c:pt idx="27">
                  <c:v>0.651774472500865</c:v>
                </c:pt>
                <c:pt idx="28">
                  <c:v>0.653214711547281</c:v>
                </c:pt>
                <c:pt idx="29">
                  <c:v>0.654899235580264</c:v>
                </c:pt>
                <c:pt idx="30">
                  <c:v>0.666055857449766</c:v>
                </c:pt>
                <c:pt idx="31">
                  <c:v>0.672984067174887</c:v>
                </c:pt>
                <c:pt idx="32">
                  <c:v>0.68966788260864</c:v>
                </c:pt>
                <c:pt idx="33">
                  <c:v>0.6980925401322</c:v>
                </c:pt>
                <c:pt idx="34">
                  <c:v>0.698474284895659</c:v>
                </c:pt>
                <c:pt idx="35">
                  <c:v>0.706792597497647</c:v>
                </c:pt>
                <c:pt idx="36">
                  <c:v>0.716191693582442</c:v>
                </c:pt>
                <c:pt idx="37">
                  <c:v>0.723507053334959</c:v>
                </c:pt>
                <c:pt idx="38">
                  <c:v>0.726201990242225</c:v>
                </c:pt>
                <c:pt idx="39">
                  <c:v>0.732893729884997</c:v>
                </c:pt>
                <c:pt idx="40">
                  <c:v>0.739363744875188</c:v>
                </c:pt>
                <c:pt idx="41">
                  <c:v>0.747566056642582</c:v>
                </c:pt>
                <c:pt idx="42">
                  <c:v>0.753880102979036</c:v>
                </c:pt>
                <c:pt idx="43">
                  <c:v>0.758347318459337</c:v>
                </c:pt>
                <c:pt idx="44">
                  <c:v>0.759487841747505</c:v>
                </c:pt>
                <c:pt idx="45">
                  <c:v>0.760951054942701</c:v>
                </c:pt>
                <c:pt idx="46">
                  <c:v>0.763445674331765</c:v>
                </c:pt>
                <c:pt idx="47">
                  <c:v>0.76519044880239</c:v>
                </c:pt>
                <c:pt idx="48">
                  <c:v>0.767417533861165</c:v>
                </c:pt>
                <c:pt idx="49">
                  <c:v>0.771343661526017</c:v>
                </c:pt>
                <c:pt idx="50">
                  <c:v>0.772027646592437</c:v>
                </c:pt>
                <c:pt idx="51">
                  <c:v>0.777528847983669</c:v>
                </c:pt>
                <c:pt idx="52">
                  <c:v>0.786202425176982</c:v>
                </c:pt>
                <c:pt idx="53">
                  <c:v>0.791685725343936</c:v>
                </c:pt>
                <c:pt idx="54">
                  <c:v>0.79430418237737</c:v>
                </c:pt>
                <c:pt idx="55">
                  <c:v>0.795528302531343</c:v>
                </c:pt>
                <c:pt idx="56">
                  <c:v>0.797047382716877</c:v>
                </c:pt>
              </c:numCache>
            </c:numRef>
          </c:yVal>
          <c:smooth val="1"/>
        </c:ser>
        <c:ser>
          <c:idx val="2"/>
          <c:order val="2"/>
          <c:tx>
            <c:v>Goods (Trade Adjusted VA)</c:v>
          </c:tx>
          <c:spPr>
            <a:ln w="25400">
              <a:solidFill>
                <a:srgbClr val="000000"/>
              </a:solidFill>
              <a:prstDash val="sysDash"/>
            </a:ln>
          </c:spPr>
          <c:marker>
            <c:symbol val="none"/>
          </c:marker>
          <c:xVal>
            <c:numRef>
              <c:f>'TradeAdjEmpShares(VA)'!$M$21:$BF$21</c:f>
              <c:numCache>
                <c:formatCode>General</c:formatCode>
                <c:ptCount val="4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numCache>
            </c:numRef>
          </c:xVal>
          <c:yVal>
            <c:numRef>
              <c:f>'TradeAdjEmpShares(VA)'!$M$50:$BF$50</c:f>
              <c:numCache>
                <c:formatCode>General</c:formatCode>
                <c:ptCount val="46"/>
                <c:pt idx="0">
                  <c:v>0.424384974002489</c:v>
                </c:pt>
                <c:pt idx="1">
                  <c:v>0.416115808119746</c:v>
                </c:pt>
                <c:pt idx="2">
                  <c:v>0.417128610847974</c:v>
                </c:pt>
                <c:pt idx="3">
                  <c:v>0.413897135723535</c:v>
                </c:pt>
                <c:pt idx="4">
                  <c:v>0.408650393432583</c:v>
                </c:pt>
                <c:pt idx="5">
                  <c:v>0.409759053842178</c:v>
                </c:pt>
                <c:pt idx="6">
                  <c:v>0.410775715567062</c:v>
                </c:pt>
                <c:pt idx="7">
                  <c:v>0.403793712446138</c:v>
                </c:pt>
                <c:pt idx="8">
                  <c:v>0.401177495956463</c:v>
                </c:pt>
                <c:pt idx="9">
                  <c:v>0.397567415707057</c:v>
                </c:pt>
                <c:pt idx="10">
                  <c:v>0.384426547829619</c:v>
                </c:pt>
                <c:pt idx="11">
                  <c:v>0.375243556450159</c:v>
                </c:pt>
                <c:pt idx="12">
                  <c:v>0.374491437733764</c:v>
                </c:pt>
                <c:pt idx="13">
                  <c:v>0.374513095347693</c:v>
                </c:pt>
                <c:pt idx="14">
                  <c:v>0.371144443037202</c:v>
                </c:pt>
                <c:pt idx="15">
                  <c:v>0.347863793505567</c:v>
                </c:pt>
                <c:pt idx="16">
                  <c:v>0.351061567559967</c:v>
                </c:pt>
                <c:pt idx="17">
                  <c:v>0.352959075205881</c:v>
                </c:pt>
                <c:pt idx="18">
                  <c:v>0.351333347562689</c:v>
                </c:pt>
                <c:pt idx="19">
                  <c:v>0.348344730808069</c:v>
                </c:pt>
                <c:pt idx="20">
                  <c:v>0.337033997668924</c:v>
                </c:pt>
                <c:pt idx="21">
                  <c:v>0.330411780846371</c:v>
                </c:pt>
                <c:pt idx="22">
                  <c:v>0.314406691161346</c:v>
                </c:pt>
                <c:pt idx="23">
                  <c:v>0.308063145047999</c:v>
                </c:pt>
                <c:pt idx="24">
                  <c:v>0.309961941670698</c:v>
                </c:pt>
                <c:pt idx="25">
                  <c:v>0.301749466829035</c:v>
                </c:pt>
                <c:pt idx="26">
                  <c:v>0.293972311219414</c:v>
                </c:pt>
                <c:pt idx="27">
                  <c:v>0.286773459091582</c:v>
                </c:pt>
                <c:pt idx="28">
                  <c:v>0.281636683469225</c:v>
                </c:pt>
                <c:pt idx="29">
                  <c:v>0.274403613796553</c:v>
                </c:pt>
                <c:pt idx="30">
                  <c:v>0.267455810783118</c:v>
                </c:pt>
                <c:pt idx="31">
                  <c:v>0.257977461470463</c:v>
                </c:pt>
                <c:pt idx="32">
                  <c:v>0.252674683818339</c:v>
                </c:pt>
                <c:pt idx="33">
                  <c:v>0.249611675066706</c:v>
                </c:pt>
                <c:pt idx="34">
                  <c:v>0.249497618582291</c:v>
                </c:pt>
                <c:pt idx="35">
                  <c:v>0.248051061990056</c:v>
                </c:pt>
                <c:pt idx="36">
                  <c:v>0.245891225010086</c:v>
                </c:pt>
                <c:pt idx="37">
                  <c:v>0.243898943995771</c:v>
                </c:pt>
                <c:pt idx="38">
                  <c:v>0.24496360372415</c:v>
                </c:pt>
                <c:pt idx="39">
                  <c:v>0.243120693109129</c:v>
                </c:pt>
                <c:pt idx="40">
                  <c:v>0.242171712999988</c:v>
                </c:pt>
                <c:pt idx="41">
                  <c:v>0.2364161848782</c:v>
                </c:pt>
                <c:pt idx="42">
                  <c:v>0.22921583085831</c:v>
                </c:pt>
                <c:pt idx="43">
                  <c:v>0.224290245053447</c:v>
                </c:pt>
                <c:pt idx="44">
                  <c:v>0.223779226888743</c:v>
                </c:pt>
                <c:pt idx="45">
                  <c:v>0.223830182223485</c:v>
                </c:pt>
              </c:numCache>
            </c:numRef>
          </c:yVal>
          <c:smooth val="1"/>
        </c:ser>
        <c:ser>
          <c:idx val="3"/>
          <c:order val="3"/>
          <c:tx>
            <c:v>Services (Trade Adjusted VA)</c:v>
          </c:tx>
          <c:spPr>
            <a:ln w="25400">
              <a:solidFill>
                <a:schemeClr val="bg1">
                  <a:lumMod val="65000"/>
                </a:schemeClr>
              </a:solidFill>
              <a:prstDash val="sysDash"/>
            </a:ln>
          </c:spPr>
          <c:marker>
            <c:symbol val="none"/>
          </c:marker>
          <c:xVal>
            <c:numRef>
              <c:f>'TradeAdjEmpShares(VA)'!$M$21:$BF$21</c:f>
              <c:numCache>
                <c:formatCode>General</c:formatCode>
                <c:ptCount val="4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numCache>
            </c:numRef>
          </c:xVal>
          <c:yVal>
            <c:numRef>
              <c:f>'TradeAdjEmpShares(VA)'!$M$51:$BF$51</c:f>
              <c:numCache>
                <c:formatCode>General</c:formatCode>
                <c:ptCount val="46"/>
                <c:pt idx="0">
                  <c:v>0.575615025997511</c:v>
                </c:pt>
                <c:pt idx="1">
                  <c:v>0.583884191880254</c:v>
                </c:pt>
                <c:pt idx="2">
                  <c:v>0.582871389152026</c:v>
                </c:pt>
                <c:pt idx="3">
                  <c:v>0.586102864276465</c:v>
                </c:pt>
                <c:pt idx="4">
                  <c:v>0.591349606567417</c:v>
                </c:pt>
                <c:pt idx="5">
                  <c:v>0.590240946157822</c:v>
                </c:pt>
                <c:pt idx="6">
                  <c:v>0.589224284432938</c:v>
                </c:pt>
                <c:pt idx="7">
                  <c:v>0.596206287553862</c:v>
                </c:pt>
                <c:pt idx="8">
                  <c:v>0.598822504043537</c:v>
                </c:pt>
                <c:pt idx="9">
                  <c:v>0.602432584292943</c:v>
                </c:pt>
                <c:pt idx="10">
                  <c:v>0.615573452170381</c:v>
                </c:pt>
                <c:pt idx="11">
                  <c:v>0.624756443549841</c:v>
                </c:pt>
                <c:pt idx="12">
                  <c:v>0.625508562266236</c:v>
                </c:pt>
                <c:pt idx="13">
                  <c:v>0.625486904652307</c:v>
                </c:pt>
                <c:pt idx="14">
                  <c:v>0.628855556962798</c:v>
                </c:pt>
                <c:pt idx="15">
                  <c:v>0.652136206494433</c:v>
                </c:pt>
                <c:pt idx="16">
                  <c:v>0.648938432440033</c:v>
                </c:pt>
                <c:pt idx="17">
                  <c:v>0.647040924794118</c:v>
                </c:pt>
                <c:pt idx="18">
                  <c:v>0.648666652437311</c:v>
                </c:pt>
                <c:pt idx="19">
                  <c:v>0.651655269191931</c:v>
                </c:pt>
                <c:pt idx="20">
                  <c:v>0.662966002331076</c:v>
                </c:pt>
                <c:pt idx="21">
                  <c:v>0.669588219153629</c:v>
                </c:pt>
                <c:pt idx="22">
                  <c:v>0.685593308838654</c:v>
                </c:pt>
                <c:pt idx="23">
                  <c:v>0.691936854952001</c:v>
                </c:pt>
                <c:pt idx="24">
                  <c:v>0.690038058329302</c:v>
                </c:pt>
                <c:pt idx="25">
                  <c:v>0.698250533170965</c:v>
                </c:pt>
                <c:pt idx="26">
                  <c:v>0.706027688780586</c:v>
                </c:pt>
                <c:pt idx="27">
                  <c:v>0.713226540908417</c:v>
                </c:pt>
                <c:pt idx="28">
                  <c:v>0.718363316530775</c:v>
                </c:pt>
                <c:pt idx="29">
                  <c:v>0.725596386203447</c:v>
                </c:pt>
                <c:pt idx="30">
                  <c:v>0.732544189216882</c:v>
                </c:pt>
                <c:pt idx="31">
                  <c:v>0.742022538529537</c:v>
                </c:pt>
                <c:pt idx="32">
                  <c:v>0.747325316181661</c:v>
                </c:pt>
                <c:pt idx="33">
                  <c:v>0.750388324933294</c:v>
                </c:pt>
                <c:pt idx="34">
                  <c:v>0.750502381417709</c:v>
                </c:pt>
                <c:pt idx="35">
                  <c:v>0.751948938009944</c:v>
                </c:pt>
                <c:pt idx="36">
                  <c:v>0.754108774989914</c:v>
                </c:pt>
                <c:pt idx="37">
                  <c:v>0.756101056004229</c:v>
                </c:pt>
                <c:pt idx="38">
                  <c:v>0.755036396275849</c:v>
                </c:pt>
                <c:pt idx="39">
                  <c:v>0.756879306890871</c:v>
                </c:pt>
                <c:pt idx="40">
                  <c:v>0.757828287000012</c:v>
                </c:pt>
                <c:pt idx="41">
                  <c:v>0.7635838151218</c:v>
                </c:pt>
                <c:pt idx="42">
                  <c:v>0.77078416914169</c:v>
                </c:pt>
                <c:pt idx="43">
                  <c:v>0.775709754946553</c:v>
                </c:pt>
                <c:pt idx="44">
                  <c:v>0.776220773111257</c:v>
                </c:pt>
                <c:pt idx="45">
                  <c:v>0.776169817776515</c:v>
                </c:pt>
              </c:numCache>
            </c:numRef>
          </c:yVal>
          <c:smooth val="1"/>
        </c:ser>
        <c:ser>
          <c:idx val="4"/>
          <c:order val="4"/>
          <c:tx>
            <c:v>Goods (Trade Adjusted Gross)</c:v>
          </c:tx>
          <c:spPr>
            <a:ln w="25400">
              <a:solidFill>
                <a:srgbClr val="000000"/>
              </a:solidFill>
              <a:prstDash val="sysDot"/>
            </a:ln>
          </c:spPr>
          <c:marker>
            <c:symbol val="none"/>
          </c:marker>
          <c:xVal>
            <c:numRef>
              <c:f>'TradeAdjEmpShares(Gross)'!$M$19:$BF$19</c:f>
              <c:numCache>
                <c:formatCode>General</c:formatCode>
                <c:ptCount val="4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numCache>
            </c:numRef>
          </c:xVal>
          <c:yVal>
            <c:numRef>
              <c:f>'TradeAdjEmpShares(Gross)'!$M$39:$BF$39</c:f>
              <c:numCache>
                <c:formatCode>General</c:formatCode>
                <c:ptCount val="46"/>
                <c:pt idx="0">
                  <c:v>0.41988010274315</c:v>
                </c:pt>
                <c:pt idx="1">
                  <c:v>0.411133662933383</c:v>
                </c:pt>
                <c:pt idx="2">
                  <c:v>0.413393482715236</c:v>
                </c:pt>
                <c:pt idx="3">
                  <c:v>0.409885139953428</c:v>
                </c:pt>
                <c:pt idx="4">
                  <c:v>0.403890293221046</c:v>
                </c:pt>
                <c:pt idx="5">
                  <c:v>0.40669745395351</c:v>
                </c:pt>
                <c:pt idx="6">
                  <c:v>0.408490635445303</c:v>
                </c:pt>
                <c:pt idx="7">
                  <c:v>0.401520318860339</c:v>
                </c:pt>
                <c:pt idx="8">
                  <c:v>0.400795567245297</c:v>
                </c:pt>
                <c:pt idx="9">
                  <c:v>0.397201286788701</c:v>
                </c:pt>
                <c:pt idx="10">
                  <c:v>0.383196884538094</c:v>
                </c:pt>
                <c:pt idx="11">
                  <c:v>0.376322514617521</c:v>
                </c:pt>
                <c:pt idx="12">
                  <c:v>0.377022336478661</c:v>
                </c:pt>
                <c:pt idx="13">
                  <c:v>0.374329119894772</c:v>
                </c:pt>
                <c:pt idx="14">
                  <c:v>0.372956887876195</c:v>
                </c:pt>
                <c:pt idx="15">
                  <c:v>0.345637613427986</c:v>
                </c:pt>
                <c:pt idx="16">
                  <c:v>0.35372633652247</c:v>
                </c:pt>
                <c:pt idx="17">
                  <c:v>0.36008533071383</c:v>
                </c:pt>
                <c:pt idx="18">
                  <c:v>0.358190861840347</c:v>
                </c:pt>
                <c:pt idx="19">
                  <c:v>0.353291057899006</c:v>
                </c:pt>
                <c:pt idx="20">
                  <c:v>0.341485171102793</c:v>
                </c:pt>
                <c:pt idx="21">
                  <c:v>0.334956797445531</c:v>
                </c:pt>
                <c:pt idx="22">
                  <c:v>0.320090968349174</c:v>
                </c:pt>
                <c:pt idx="23">
                  <c:v>0.317349693536993</c:v>
                </c:pt>
                <c:pt idx="24">
                  <c:v>0.323181028636769</c:v>
                </c:pt>
                <c:pt idx="25">
                  <c:v>0.315305169617415</c:v>
                </c:pt>
                <c:pt idx="26">
                  <c:v>0.309749945354227</c:v>
                </c:pt>
                <c:pt idx="27">
                  <c:v>0.303036618909822</c:v>
                </c:pt>
                <c:pt idx="28">
                  <c:v>0.293842125873558</c:v>
                </c:pt>
                <c:pt idx="29">
                  <c:v>0.285176821569993</c:v>
                </c:pt>
                <c:pt idx="30">
                  <c:v>0.277331735782873</c:v>
                </c:pt>
                <c:pt idx="31">
                  <c:v>0.265241316556319</c:v>
                </c:pt>
                <c:pt idx="32">
                  <c:v>0.261329105627111</c:v>
                </c:pt>
                <c:pt idx="33">
                  <c:v>0.260586762095387</c:v>
                </c:pt>
                <c:pt idx="34">
                  <c:v>0.262025532829257</c:v>
                </c:pt>
                <c:pt idx="35">
                  <c:v>0.261008529904384</c:v>
                </c:pt>
                <c:pt idx="36">
                  <c:v>0.259247927330401</c:v>
                </c:pt>
                <c:pt idx="37">
                  <c:v>0.257012007358971</c:v>
                </c:pt>
                <c:pt idx="38">
                  <c:v>0.260200593875469</c:v>
                </c:pt>
                <c:pt idx="39">
                  <c:v>0.261938116851874</c:v>
                </c:pt>
                <c:pt idx="40">
                  <c:v>0.264871081551581</c:v>
                </c:pt>
                <c:pt idx="41">
                  <c:v>0.257584896528722</c:v>
                </c:pt>
                <c:pt idx="42">
                  <c:v>0.251899454121263</c:v>
                </c:pt>
                <c:pt idx="43">
                  <c:v>0.24840114623542</c:v>
                </c:pt>
                <c:pt idx="44">
                  <c:v>0.250296956958815</c:v>
                </c:pt>
                <c:pt idx="45">
                  <c:v>0.253360574440586</c:v>
                </c:pt>
              </c:numCache>
            </c:numRef>
          </c:yVal>
          <c:smooth val="1"/>
        </c:ser>
        <c:ser>
          <c:idx val="5"/>
          <c:order val="5"/>
          <c:tx>
            <c:v>Services (Trade Adjusted Gross)</c:v>
          </c:tx>
          <c:spPr>
            <a:ln w="25400">
              <a:solidFill>
                <a:schemeClr val="bg1">
                  <a:lumMod val="65000"/>
                </a:schemeClr>
              </a:solidFill>
              <a:prstDash val="sysDot"/>
            </a:ln>
          </c:spPr>
          <c:marker>
            <c:symbol val="none"/>
          </c:marker>
          <c:xVal>
            <c:numRef>
              <c:f>'TradeAdjEmpShares(Gross)'!$M$19:$BF$19</c:f>
              <c:numCache>
                <c:formatCode>General</c:formatCode>
                <c:ptCount val="4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numCache>
            </c:numRef>
          </c:xVal>
          <c:yVal>
            <c:numRef>
              <c:f>'TradeAdjEmpShares(Gross)'!$M$40:$BF$40</c:f>
              <c:numCache>
                <c:formatCode>General</c:formatCode>
                <c:ptCount val="46"/>
                <c:pt idx="0">
                  <c:v>0.58011989725685</c:v>
                </c:pt>
                <c:pt idx="1">
                  <c:v>0.588866337066617</c:v>
                </c:pt>
                <c:pt idx="2">
                  <c:v>0.586606517284764</c:v>
                </c:pt>
                <c:pt idx="3">
                  <c:v>0.590114860046572</c:v>
                </c:pt>
                <c:pt idx="4">
                  <c:v>0.596109706778954</c:v>
                </c:pt>
                <c:pt idx="5">
                  <c:v>0.59330254604649</c:v>
                </c:pt>
                <c:pt idx="6">
                  <c:v>0.591509364554697</c:v>
                </c:pt>
                <c:pt idx="7">
                  <c:v>0.598479681139661</c:v>
                </c:pt>
                <c:pt idx="8">
                  <c:v>0.599204432754703</c:v>
                </c:pt>
                <c:pt idx="9">
                  <c:v>0.602798713211298</c:v>
                </c:pt>
                <c:pt idx="10">
                  <c:v>0.616803115461906</c:v>
                </c:pt>
                <c:pt idx="11">
                  <c:v>0.623677485382479</c:v>
                </c:pt>
                <c:pt idx="12">
                  <c:v>0.622977663521339</c:v>
                </c:pt>
                <c:pt idx="13">
                  <c:v>0.625670880105228</c:v>
                </c:pt>
                <c:pt idx="14">
                  <c:v>0.627043112123805</c:v>
                </c:pt>
                <c:pt idx="15">
                  <c:v>0.654362386572014</c:v>
                </c:pt>
                <c:pt idx="16">
                  <c:v>0.64627366347753</c:v>
                </c:pt>
                <c:pt idx="17">
                  <c:v>0.63991466928617</c:v>
                </c:pt>
                <c:pt idx="18">
                  <c:v>0.641809138159653</c:v>
                </c:pt>
                <c:pt idx="19">
                  <c:v>0.646708942100993</c:v>
                </c:pt>
                <c:pt idx="20">
                  <c:v>0.658514828897207</c:v>
                </c:pt>
                <c:pt idx="21">
                  <c:v>0.665043202554469</c:v>
                </c:pt>
                <c:pt idx="22">
                  <c:v>0.679909031650826</c:v>
                </c:pt>
                <c:pt idx="23">
                  <c:v>0.682650306463007</c:v>
                </c:pt>
                <c:pt idx="24">
                  <c:v>0.676818971363231</c:v>
                </c:pt>
                <c:pt idx="25">
                  <c:v>0.684694830382585</c:v>
                </c:pt>
                <c:pt idx="26">
                  <c:v>0.690250054645773</c:v>
                </c:pt>
                <c:pt idx="27">
                  <c:v>0.696963381090177</c:v>
                </c:pt>
                <c:pt idx="28">
                  <c:v>0.706157874126442</c:v>
                </c:pt>
                <c:pt idx="29">
                  <c:v>0.714823178430007</c:v>
                </c:pt>
                <c:pt idx="30">
                  <c:v>0.722668264217127</c:v>
                </c:pt>
                <c:pt idx="31">
                  <c:v>0.73475868344368</c:v>
                </c:pt>
                <c:pt idx="32">
                  <c:v>0.738670894372889</c:v>
                </c:pt>
                <c:pt idx="33">
                  <c:v>0.739413237904613</c:v>
                </c:pt>
                <c:pt idx="34">
                  <c:v>0.737974467170743</c:v>
                </c:pt>
                <c:pt idx="35">
                  <c:v>0.738991470095615</c:v>
                </c:pt>
                <c:pt idx="36">
                  <c:v>0.740752072669599</c:v>
                </c:pt>
                <c:pt idx="37">
                  <c:v>0.742987992641029</c:v>
                </c:pt>
                <c:pt idx="38">
                  <c:v>0.739799406124531</c:v>
                </c:pt>
                <c:pt idx="39">
                  <c:v>0.738061883148126</c:v>
                </c:pt>
                <c:pt idx="40">
                  <c:v>0.735128918448419</c:v>
                </c:pt>
                <c:pt idx="41">
                  <c:v>0.742415103471278</c:v>
                </c:pt>
                <c:pt idx="42">
                  <c:v>0.748100545878737</c:v>
                </c:pt>
                <c:pt idx="43">
                  <c:v>0.75159885376458</c:v>
                </c:pt>
                <c:pt idx="44">
                  <c:v>0.749703043041185</c:v>
                </c:pt>
                <c:pt idx="45">
                  <c:v>0.746639425559414</c:v>
                </c:pt>
              </c:numCache>
            </c:numRef>
          </c:yVal>
          <c:smooth val="1"/>
        </c:ser>
        <c:dLbls>
          <c:showLegendKey val="0"/>
          <c:showVal val="0"/>
          <c:showCatName val="0"/>
          <c:showSerName val="0"/>
          <c:showPercent val="0"/>
          <c:showBubbleSize val="0"/>
        </c:dLbls>
        <c:axId val="697737704"/>
        <c:axId val="719587368"/>
      </c:scatterChart>
      <c:valAx>
        <c:axId val="697737704"/>
        <c:scaling>
          <c:orientation val="minMax"/>
          <c:max val="2005.0"/>
          <c:min val="1950.0"/>
        </c:scaling>
        <c:delete val="0"/>
        <c:axPos val="b"/>
        <c:title>
          <c:tx>
            <c:rich>
              <a:bodyPr/>
              <a:lstStyle/>
              <a:p>
                <a:pPr>
                  <a:defRPr sz="1700" b="1" i="0" u="none" strike="noStrike" baseline="0">
                    <a:solidFill>
                      <a:srgbClr val="000000"/>
                    </a:solidFill>
                    <a:latin typeface="Arial"/>
                    <a:ea typeface="Arial"/>
                    <a:cs typeface="Arial"/>
                  </a:defRPr>
                </a:pPr>
                <a:r>
                  <a:rPr lang="en-US" sz="1700"/>
                  <a:t>Year</a:t>
                </a:r>
              </a:p>
            </c:rich>
          </c:tx>
          <c:layout>
            <c:manualLayout>
              <c:xMode val="edge"/>
              <c:yMode val="edge"/>
              <c:x val="0.491851034653871"/>
              <c:y val="0.925932192378101"/>
            </c:manualLayout>
          </c:layout>
          <c:overlay val="0"/>
          <c:spPr>
            <a:noFill/>
            <a:ln w="25400">
              <a:noFill/>
            </a:ln>
          </c:spPr>
        </c:title>
        <c:numFmt formatCode="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719587368"/>
        <c:crossesAt val="0.0"/>
        <c:crossBetween val="midCat"/>
        <c:majorUnit val="5.0"/>
        <c:minorUnit val="5.0"/>
      </c:valAx>
      <c:valAx>
        <c:axId val="719587368"/>
        <c:scaling>
          <c:orientation val="minMax"/>
          <c:max val="0.8"/>
          <c:min val="0.2"/>
        </c:scaling>
        <c:delete val="0"/>
        <c:axPos val="l"/>
        <c:majorGridlines>
          <c:spPr>
            <a:ln w="3175">
              <a:solidFill>
                <a:srgbClr val="000000">
                  <a:alpha val="50000"/>
                </a:srgbClr>
              </a:solidFill>
              <a:prstDash val="sysDash"/>
            </a:ln>
          </c:spPr>
        </c:majorGridlines>
        <c:numFmt formatCode="0.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697737704"/>
        <c:crossesAt val="-10.0"/>
        <c:crossBetween val="midCat"/>
        <c:majorUnit val="0.2"/>
        <c:minorUnit val="0.2"/>
      </c:valAx>
      <c:spPr>
        <a:noFill/>
        <a:ln w="12700">
          <a:solidFill>
            <a:schemeClr val="tx1"/>
          </a:solidFill>
        </a:ln>
      </c:spPr>
    </c:plotArea>
    <c:legend>
      <c:legendPos val="r"/>
      <c:layout>
        <c:manualLayout>
          <c:xMode val="edge"/>
          <c:yMode val="edge"/>
          <c:x val="0.0740872557596967"/>
          <c:y val="0.0719156674043195"/>
          <c:w val="0.335564421114027"/>
          <c:h val="0.235423807318203"/>
        </c:manualLayout>
      </c:layout>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span"/>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740740740740741"/>
          <c:y val="0.0784313725490196"/>
          <c:w val="0.871111111111111"/>
          <c:h val="0.797385620915033"/>
        </c:manualLayout>
      </c:layout>
      <c:scatterChart>
        <c:scatterStyle val="smoothMarker"/>
        <c:varyColors val="0"/>
        <c:ser>
          <c:idx val="1"/>
          <c:order val="0"/>
          <c:tx>
            <c:v>Relative Price Goods/Services</c:v>
          </c:tx>
          <c:spPr>
            <a:ln w="38100">
              <a:solidFill>
                <a:schemeClr val="tx1"/>
              </a:solidFill>
            </a:ln>
          </c:spPr>
          <c:marker>
            <c:symbol val="none"/>
          </c:marker>
          <c:xVal>
            <c:numRef>
              <c:f>RelativePrices!$B$16:$B$72</c:f>
              <c:numCache>
                <c:formatCode>General</c:formatCode>
                <c:ptCount val="57"/>
                <c:pt idx="0">
                  <c:v>1950.0</c:v>
                </c:pt>
                <c:pt idx="1">
                  <c:v>1951.0</c:v>
                </c:pt>
                <c:pt idx="2">
                  <c:v>1952.0</c:v>
                </c:pt>
                <c:pt idx="3">
                  <c:v>1953.0</c:v>
                </c:pt>
                <c:pt idx="4">
                  <c:v>1954.0</c:v>
                </c:pt>
                <c:pt idx="5">
                  <c:v>1955.0</c:v>
                </c:pt>
                <c:pt idx="6">
                  <c:v>1956.0</c:v>
                </c:pt>
                <c:pt idx="7">
                  <c:v>1957.0</c:v>
                </c:pt>
                <c:pt idx="8">
                  <c:v>1958.0</c:v>
                </c:pt>
                <c:pt idx="9">
                  <c:v>1959.0</c:v>
                </c:pt>
                <c:pt idx="10">
                  <c:v>1960.0</c:v>
                </c:pt>
                <c:pt idx="11">
                  <c:v>1961.0</c:v>
                </c:pt>
                <c:pt idx="12">
                  <c:v>1962.0</c:v>
                </c:pt>
                <c:pt idx="13">
                  <c:v>1963.0</c:v>
                </c:pt>
                <c:pt idx="14">
                  <c:v>1964.0</c:v>
                </c:pt>
                <c:pt idx="15">
                  <c:v>1965.0</c:v>
                </c:pt>
                <c:pt idx="16">
                  <c:v>1966.0</c:v>
                </c:pt>
                <c:pt idx="17">
                  <c:v>1967.0</c:v>
                </c:pt>
                <c:pt idx="18">
                  <c:v>1968.0</c:v>
                </c:pt>
                <c:pt idx="19">
                  <c:v>1969.0</c:v>
                </c:pt>
                <c:pt idx="20">
                  <c:v>1970.0</c:v>
                </c:pt>
                <c:pt idx="21">
                  <c:v>1971.0</c:v>
                </c:pt>
                <c:pt idx="22">
                  <c:v>1972.0</c:v>
                </c:pt>
                <c:pt idx="23">
                  <c:v>1973.0</c:v>
                </c:pt>
                <c:pt idx="24">
                  <c:v>1974.0</c:v>
                </c:pt>
                <c:pt idx="25">
                  <c:v>1975.0</c:v>
                </c:pt>
                <c:pt idx="26">
                  <c:v>1976.0</c:v>
                </c:pt>
                <c:pt idx="27">
                  <c:v>1977.0</c:v>
                </c:pt>
                <c:pt idx="28">
                  <c:v>1978.0</c:v>
                </c:pt>
                <c:pt idx="29">
                  <c:v>1979.0</c:v>
                </c:pt>
                <c:pt idx="30">
                  <c:v>1980.0</c:v>
                </c:pt>
                <c:pt idx="31">
                  <c:v>1981.0</c:v>
                </c:pt>
                <c:pt idx="32">
                  <c:v>1982.0</c:v>
                </c:pt>
                <c:pt idx="33">
                  <c:v>1983.0</c:v>
                </c:pt>
                <c:pt idx="34">
                  <c:v>1984.0</c:v>
                </c:pt>
                <c:pt idx="35">
                  <c:v>1985.0</c:v>
                </c:pt>
                <c:pt idx="36">
                  <c:v>1986.0</c:v>
                </c:pt>
                <c:pt idx="37">
                  <c:v>1987.0</c:v>
                </c:pt>
                <c:pt idx="38">
                  <c:v>1988.0</c:v>
                </c:pt>
                <c:pt idx="39">
                  <c:v>1989.0</c:v>
                </c:pt>
                <c:pt idx="40">
                  <c:v>1990.0</c:v>
                </c:pt>
                <c:pt idx="41">
                  <c:v>1991.0</c:v>
                </c:pt>
                <c:pt idx="42">
                  <c:v>1992.0</c:v>
                </c:pt>
                <c:pt idx="43">
                  <c:v>1993.0</c:v>
                </c:pt>
                <c:pt idx="44">
                  <c:v>1994.0</c:v>
                </c:pt>
                <c:pt idx="45">
                  <c:v>1995.0</c:v>
                </c:pt>
                <c:pt idx="46">
                  <c:v>1996.0</c:v>
                </c:pt>
                <c:pt idx="47">
                  <c:v>1997.0</c:v>
                </c:pt>
                <c:pt idx="48">
                  <c:v>1998.0</c:v>
                </c:pt>
                <c:pt idx="49">
                  <c:v>1999.0</c:v>
                </c:pt>
                <c:pt idx="50">
                  <c:v>2000.0</c:v>
                </c:pt>
                <c:pt idx="51">
                  <c:v>2001.0</c:v>
                </c:pt>
                <c:pt idx="52">
                  <c:v>2002.0</c:v>
                </c:pt>
                <c:pt idx="53">
                  <c:v>2003.0</c:v>
                </c:pt>
                <c:pt idx="54">
                  <c:v>2004.0</c:v>
                </c:pt>
                <c:pt idx="55">
                  <c:v>2005.0</c:v>
                </c:pt>
                <c:pt idx="56">
                  <c:v>2006.0</c:v>
                </c:pt>
              </c:numCache>
            </c:numRef>
          </c:xVal>
          <c:yVal>
            <c:numRef>
              <c:f>RelativePrices!$I$16:$I$72</c:f>
              <c:numCache>
                <c:formatCode>General</c:formatCode>
                <c:ptCount val="57"/>
                <c:pt idx="0">
                  <c:v>1.0</c:v>
                </c:pt>
                <c:pt idx="1">
                  <c:v>1.026377938995711</c:v>
                </c:pt>
                <c:pt idx="2">
                  <c:v>0.991034101454008</c:v>
                </c:pt>
                <c:pt idx="3">
                  <c:v>0.962937701108048</c:v>
                </c:pt>
                <c:pt idx="4">
                  <c:v>0.949786996298624</c:v>
                </c:pt>
                <c:pt idx="5">
                  <c:v>0.946402162897008</c:v>
                </c:pt>
                <c:pt idx="6">
                  <c:v>0.954489647403033</c:v>
                </c:pt>
                <c:pt idx="7">
                  <c:v>0.955739940325682</c:v>
                </c:pt>
                <c:pt idx="8">
                  <c:v>0.953244282436829</c:v>
                </c:pt>
                <c:pt idx="9">
                  <c:v>0.92850913942382</c:v>
                </c:pt>
                <c:pt idx="10">
                  <c:v>0.922138308090809</c:v>
                </c:pt>
                <c:pt idx="11">
                  <c:v>0.914511085302302</c:v>
                </c:pt>
                <c:pt idx="12">
                  <c:v>0.912781029761976</c:v>
                </c:pt>
                <c:pt idx="13">
                  <c:v>0.890412091779279</c:v>
                </c:pt>
                <c:pt idx="14">
                  <c:v>0.875148344220509</c:v>
                </c:pt>
                <c:pt idx="15">
                  <c:v>0.876807926774992</c:v>
                </c:pt>
                <c:pt idx="16">
                  <c:v>0.882416094851328</c:v>
                </c:pt>
                <c:pt idx="17">
                  <c:v>0.869986252990363</c:v>
                </c:pt>
                <c:pt idx="18">
                  <c:v>0.874126326862645</c:v>
                </c:pt>
                <c:pt idx="19">
                  <c:v>0.873480201659874</c:v>
                </c:pt>
                <c:pt idx="20">
                  <c:v>0.881932872459352</c:v>
                </c:pt>
                <c:pt idx="21">
                  <c:v>0.877367054346429</c:v>
                </c:pt>
                <c:pt idx="22">
                  <c:v>0.877065435039035</c:v>
                </c:pt>
                <c:pt idx="23">
                  <c:v>0.894614860259032</c:v>
                </c:pt>
                <c:pt idx="24">
                  <c:v>0.919092770010346</c:v>
                </c:pt>
                <c:pt idx="25">
                  <c:v>0.932967059945665</c:v>
                </c:pt>
                <c:pt idx="26">
                  <c:v>0.913913095968988</c:v>
                </c:pt>
                <c:pt idx="27">
                  <c:v>0.898070845714825</c:v>
                </c:pt>
                <c:pt idx="28">
                  <c:v>0.912477813242263</c:v>
                </c:pt>
                <c:pt idx="29">
                  <c:v>0.93040897058101</c:v>
                </c:pt>
                <c:pt idx="30">
                  <c:v>0.933921040788474</c:v>
                </c:pt>
                <c:pt idx="31">
                  <c:v>0.92764614540246</c:v>
                </c:pt>
                <c:pt idx="32">
                  <c:v>0.908855467377028</c:v>
                </c:pt>
                <c:pt idx="33">
                  <c:v>0.864693552613016</c:v>
                </c:pt>
                <c:pt idx="34">
                  <c:v>0.832454407347417</c:v>
                </c:pt>
                <c:pt idx="35">
                  <c:v>0.781669424526567</c:v>
                </c:pt>
                <c:pt idx="36">
                  <c:v>0.762955616166625</c:v>
                </c:pt>
                <c:pt idx="37">
                  <c:v>0.736668105975051</c:v>
                </c:pt>
                <c:pt idx="38">
                  <c:v>0.72906080625636</c:v>
                </c:pt>
                <c:pt idx="39">
                  <c:v>0.735046821934968</c:v>
                </c:pt>
                <c:pt idx="40">
                  <c:v>0.731691607884726</c:v>
                </c:pt>
                <c:pt idx="41">
                  <c:v>0.708258766574809</c:v>
                </c:pt>
                <c:pt idx="42">
                  <c:v>0.692171188201434</c:v>
                </c:pt>
                <c:pt idx="43">
                  <c:v>0.679973589439742</c:v>
                </c:pt>
                <c:pt idx="44">
                  <c:v>0.66558457730254</c:v>
                </c:pt>
                <c:pt idx="45">
                  <c:v>0.65844391345799</c:v>
                </c:pt>
                <c:pt idx="46">
                  <c:v>0.659013091173895</c:v>
                </c:pt>
                <c:pt idx="47">
                  <c:v>0.646415663430089</c:v>
                </c:pt>
                <c:pt idx="48">
                  <c:v>0.631032312751759</c:v>
                </c:pt>
                <c:pt idx="49">
                  <c:v>0.617198823138851</c:v>
                </c:pt>
                <c:pt idx="50">
                  <c:v>0.612612612612612</c:v>
                </c:pt>
                <c:pt idx="51">
                  <c:v>0.611016548488389</c:v>
                </c:pt>
                <c:pt idx="52">
                  <c:v>0.593384595493673</c:v>
                </c:pt>
                <c:pt idx="53">
                  <c:v>0.603607861571752</c:v>
                </c:pt>
                <c:pt idx="54">
                  <c:v>0.610771221907433</c:v>
                </c:pt>
                <c:pt idx="55">
                  <c:v>0.639190996981599</c:v>
                </c:pt>
                <c:pt idx="56">
                  <c:v>0.646700960904299</c:v>
                </c:pt>
              </c:numCache>
            </c:numRef>
          </c:yVal>
          <c:smooth val="1"/>
        </c:ser>
        <c:ser>
          <c:idx val="0"/>
          <c:order val="1"/>
          <c:tx>
            <c:v>Relative Price Manufacturing/Services</c:v>
          </c:tx>
          <c:spPr>
            <a:ln w="38100">
              <a:solidFill>
                <a:schemeClr val="bg1">
                  <a:lumMod val="65000"/>
                </a:schemeClr>
              </a:solidFill>
              <a:prstDash val="sysDash"/>
            </a:ln>
          </c:spPr>
          <c:marker>
            <c:symbol val="none"/>
          </c:marker>
          <c:xVal>
            <c:numRef>
              <c:f>RelativePrices!$B$16:$B$72</c:f>
              <c:numCache>
                <c:formatCode>General</c:formatCode>
                <c:ptCount val="57"/>
                <c:pt idx="0">
                  <c:v>1950.0</c:v>
                </c:pt>
                <c:pt idx="1">
                  <c:v>1951.0</c:v>
                </c:pt>
                <c:pt idx="2">
                  <c:v>1952.0</c:v>
                </c:pt>
                <c:pt idx="3">
                  <c:v>1953.0</c:v>
                </c:pt>
                <c:pt idx="4">
                  <c:v>1954.0</c:v>
                </c:pt>
                <c:pt idx="5">
                  <c:v>1955.0</c:v>
                </c:pt>
                <c:pt idx="6">
                  <c:v>1956.0</c:v>
                </c:pt>
                <c:pt idx="7">
                  <c:v>1957.0</c:v>
                </c:pt>
                <c:pt idx="8">
                  <c:v>1958.0</c:v>
                </c:pt>
                <c:pt idx="9">
                  <c:v>1959.0</c:v>
                </c:pt>
                <c:pt idx="10">
                  <c:v>1960.0</c:v>
                </c:pt>
                <c:pt idx="11">
                  <c:v>1961.0</c:v>
                </c:pt>
                <c:pt idx="12">
                  <c:v>1962.0</c:v>
                </c:pt>
                <c:pt idx="13">
                  <c:v>1963.0</c:v>
                </c:pt>
                <c:pt idx="14">
                  <c:v>1964.0</c:v>
                </c:pt>
                <c:pt idx="15">
                  <c:v>1965.0</c:v>
                </c:pt>
                <c:pt idx="16">
                  <c:v>1966.0</c:v>
                </c:pt>
                <c:pt idx="17">
                  <c:v>1967.0</c:v>
                </c:pt>
                <c:pt idx="18">
                  <c:v>1968.0</c:v>
                </c:pt>
                <c:pt idx="19">
                  <c:v>1969.0</c:v>
                </c:pt>
                <c:pt idx="20">
                  <c:v>1970.0</c:v>
                </c:pt>
                <c:pt idx="21">
                  <c:v>1971.0</c:v>
                </c:pt>
                <c:pt idx="22">
                  <c:v>1972.0</c:v>
                </c:pt>
                <c:pt idx="23">
                  <c:v>1973.0</c:v>
                </c:pt>
                <c:pt idx="24">
                  <c:v>1974.0</c:v>
                </c:pt>
                <c:pt idx="25">
                  <c:v>1975.0</c:v>
                </c:pt>
                <c:pt idx="26">
                  <c:v>1976.0</c:v>
                </c:pt>
                <c:pt idx="27">
                  <c:v>1977.0</c:v>
                </c:pt>
                <c:pt idx="28">
                  <c:v>1978.0</c:v>
                </c:pt>
                <c:pt idx="29">
                  <c:v>1979.0</c:v>
                </c:pt>
                <c:pt idx="30">
                  <c:v>1980.0</c:v>
                </c:pt>
                <c:pt idx="31">
                  <c:v>1981.0</c:v>
                </c:pt>
                <c:pt idx="32">
                  <c:v>1982.0</c:v>
                </c:pt>
                <c:pt idx="33">
                  <c:v>1983.0</c:v>
                </c:pt>
                <c:pt idx="34">
                  <c:v>1984.0</c:v>
                </c:pt>
                <c:pt idx="35">
                  <c:v>1985.0</c:v>
                </c:pt>
                <c:pt idx="36">
                  <c:v>1986.0</c:v>
                </c:pt>
                <c:pt idx="37">
                  <c:v>1987.0</c:v>
                </c:pt>
                <c:pt idx="38">
                  <c:v>1988.0</c:v>
                </c:pt>
                <c:pt idx="39">
                  <c:v>1989.0</c:v>
                </c:pt>
                <c:pt idx="40">
                  <c:v>1990.0</c:v>
                </c:pt>
                <c:pt idx="41">
                  <c:v>1991.0</c:v>
                </c:pt>
                <c:pt idx="42">
                  <c:v>1992.0</c:v>
                </c:pt>
                <c:pt idx="43">
                  <c:v>1993.0</c:v>
                </c:pt>
                <c:pt idx="44">
                  <c:v>1994.0</c:v>
                </c:pt>
                <c:pt idx="45">
                  <c:v>1995.0</c:v>
                </c:pt>
                <c:pt idx="46">
                  <c:v>1996.0</c:v>
                </c:pt>
                <c:pt idx="47">
                  <c:v>1997.0</c:v>
                </c:pt>
                <c:pt idx="48">
                  <c:v>1998.0</c:v>
                </c:pt>
                <c:pt idx="49">
                  <c:v>1999.0</c:v>
                </c:pt>
                <c:pt idx="50">
                  <c:v>2000.0</c:v>
                </c:pt>
                <c:pt idx="51">
                  <c:v>2001.0</c:v>
                </c:pt>
                <c:pt idx="52">
                  <c:v>2002.0</c:v>
                </c:pt>
                <c:pt idx="53">
                  <c:v>2003.0</c:v>
                </c:pt>
                <c:pt idx="54">
                  <c:v>2004.0</c:v>
                </c:pt>
                <c:pt idx="55">
                  <c:v>2005.0</c:v>
                </c:pt>
                <c:pt idx="56">
                  <c:v>2006.0</c:v>
                </c:pt>
              </c:numCache>
            </c:numRef>
          </c:xVal>
          <c:yVal>
            <c:numRef>
              <c:f>RelativePrices!$K$16:$K$72</c:f>
              <c:numCache>
                <c:formatCode>General</c:formatCode>
                <c:ptCount val="57"/>
                <c:pt idx="0">
                  <c:v>1.0</c:v>
                </c:pt>
                <c:pt idx="1">
                  <c:v>1.009058753343272</c:v>
                </c:pt>
                <c:pt idx="2">
                  <c:v>0.985277129879462</c:v>
                </c:pt>
                <c:pt idx="3">
                  <c:v>0.981894686786286</c:v>
                </c:pt>
                <c:pt idx="4">
                  <c:v>0.980957553613457</c:v>
                </c:pt>
                <c:pt idx="5">
                  <c:v>0.991275862491963</c:v>
                </c:pt>
                <c:pt idx="6">
                  <c:v>1.005833000441556</c:v>
                </c:pt>
                <c:pt idx="7">
                  <c:v>1.005738927138176</c:v>
                </c:pt>
                <c:pt idx="8">
                  <c:v>1.008550969543176</c:v>
                </c:pt>
                <c:pt idx="9">
                  <c:v>0.996369769457105</c:v>
                </c:pt>
                <c:pt idx="10">
                  <c:v>0.991264970083971</c:v>
                </c:pt>
                <c:pt idx="11">
                  <c:v>0.980563622749031</c:v>
                </c:pt>
                <c:pt idx="12">
                  <c:v>0.974306382879974</c:v>
                </c:pt>
                <c:pt idx="13">
                  <c:v>0.942974037121815</c:v>
                </c:pt>
                <c:pt idx="14">
                  <c:v>0.924591513997417</c:v>
                </c:pt>
                <c:pt idx="15">
                  <c:v>0.916887282064253</c:v>
                </c:pt>
                <c:pt idx="16">
                  <c:v>0.910981062279845</c:v>
                </c:pt>
                <c:pt idx="17">
                  <c:v>0.903895373531456</c:v>
                </c:pt>
                <c:pt idx="18">
                  <c:v>0.897901477424246</c:v>
                </c:pt>
                <c:pt idx="19">
                  <c:v>0.877775837020628</c:v>
                </c:pt>
                <c:pt idx="20">
                  <c:v>0.874557706175446</c:v>
                </c:pt>
                <c:pt idx="21">
                  <c:v>0.856714384394693</c:v>
                </c:pt>
                <c:pt idx="22">
                  <c:v>0.8349497012982</c:v>
                </c:pt>
                <c:pt idx="23">
                  <c:v>0.799330819428705</c:v>
                </c:pt>
                <c:pt idx="24">
                  <c:v>0.814365573844901</c:v>
                </c:pt>
                <c:pt idx="25">
                  <c:v>0.851513362057982</c:v>
                </c:pt>
                <c:pt idx="26">
                  <c:v>0.829687055979964</c:v>
                </c:pt>
                <c:pt idx="27">
                  <c:v>0.814780984381258</c:v>
                </c:pt>
                <c:pt idx="28">
                  <c:v>0.810779061391226</c:v>
                </c:pt>
                <c:pt idx="29">
                  <c:v>0.810096231919094</c:v>
                </c:pt>
                <c:pt idx="30">
                  <c:v>0.802917533128601</c:v>
                </c:pt>
                <c:pt idx="31">
                  <c:v>0.775002247754611</c:v>
                </c:pt>
                <c:pt idx="32">
                  <c:v>0.7664107560915</c:v>
                </c:pt>
                <c:pt idx="33">
                  <c:v>0.727461206343778</c:v>
                </c:pt>
                <c:pt idx="34">
                  <c:v>0.703901434890831</c:v>
                </c:pt>
                <c:pt idx="35">
                  <c:v>0.670773755362017</c:v>
                </c:pt>
                <c:pt idx="36">
                  <c:v>0.672176779885304</c:v>
                </c:pt>
                <c:pt idx="37">
                  <c:v>0.640056093982302</c:v>
                </c:pt>
                <c:pt idx="38">
                  <c:v>0.633202085954196</c:v>
                </c:pt>
                <c:pt idx="39">
                  <c:v>0.638423532446263</c:v>
                </c:pt>
                <c:pt idx="40">
                  <c:v>0.63468853142586</c:v>
                </c:pt>
                <c:pt idx="41">
                  <c:v>0.625972681788114</c:v>
                </c:pt>
                <c:pt idx="42">
                  <c:v>0.614113690956377</c:v>
                </c:pt>
                <c:pt idx="43">
                  <c:v>0.596835684038574</c:v>
                </c:pt>
                <c:pt idx="44">
                  <c:v>0.582052117379945</c:v>
                </c:pt>
                <c:pt idx="45">
                  <c:v>0.571328342621531</c:v>
                </c:pt>
                <c:pt idx="46">
                  <c:v>0.556798876794556</c:v>
                </c:pt>
                <c:pt idx="47">
                  <c:v>0.544356173984936</c:v>
                </c:pt>
                <c:pt idx="48">
                  <c:v>0.529121739083808</c:v>
                </c:pt>
                <c:pt idx="49">
                  <c:v>0.509142910337269</c:v>
                </c:pt>
                <c:pt idx="50">
                  <c:v>0.487261146496815</c:v>
                </c:pt>
                <c:pt idx="51">
                  <c:v>0.47528698229614</c:v>
                </c:pt>
                <c:pt idx="52">
                  <c:v>0.456412313569655</c:v>
                </c:pt>
                <c:pt idx="53">
                  <c:v>0.447180359117901</c:v>
                </c:pt>
                <c:pt idx="54">
                  <c:v>0.433942178734253</c:v>
                </c:pt>
                <c:pt idx="55">
                  <c:v>0.438342127938906</c:v>
                </c:pt>
                <c:pt idx="56">
                  <c:v>0.430740451686407</c:v>
                </c:pt>
              </c:numCache>
            </c:numRef>
          </c:yVal>
          <c:smooth val="1"/>
        </c:ser>
        <c:dLbls>
          <c:showLegendKey val="0"/>
          <c:showVal val="0"/>
          <c:showCatName val="0"/>
          <c:showSerName val="0"/>
          <c:showPercent val="0"/>
          <c:showBubbleSize val="0"/>
        </c:dLbls>
        <c:axId val="697665512"/>
        <c:axId val="642537224"/>
      </c:scatterChart>
      <c:valAx>
        <c:axId val="697665512"/>
        <c:scaling>
          <c:orientation val="minMax"/>
          <c:max val="2005.0"/>
          <c:min val="1950.0"/>
        </c:scaling>
        <c:delete val="0"/>
        <c:axPos val="b"/>
        <c:title>
          <c:tx>
            <c:rich>
              <a:bodyPr/>
              <a:lstStyle/>
              <a:p>
                <a:pPr>
                  <a:defRPr sz="1700" b="1" i="0" u="none" strike="noStrike" baseline="0">
                    <a:solidFill>
                      <a:srgbClr val="000000"/>
                    </a:solidFill>
                    <a:latin typeface="Arial"/>
                    <a:ea typeface="Arial"/>
                    <a:cs typeface="Arial"/>
                  </a:defRPr>
                </a:pPr>
                <a:r>
                  <a:rPr lang="en-US" sz="1700"/>
                  <a:t>Year</a:t>
                </a:r>
              </a:p>
            </c:rich>
          </c:tx>
          <c:layout>
            <c:manualLayout>
              <c:xMode val="edge"/>
              <c:yMode val="edge"/>
              <c:x val="0.485925925925926"/>
              <c:y val="0.934640522875817"/>
            </c:manualLayout>
          </c:layout>
          <c:overlay val="0"/>
          <c:spPr>
            <a:noFill/>
            <a:ln w="25400">
              <a:noFill/>
            </a:ln>
          </c:spPr>
        </c:title>
        <c:numFmt formatCode="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642537224"/>
        <c:crossesAt val="0.0"/>
        <c:crossBetween val="midCat"/>
        <c:majorUnit val="5.0"/>
        <c:minorUnit val="5.0"/>
      </c:valAx>
      <c:valAx>
        <c:axId val="642537224"/>
        <c:scaling>
          <c:orientation val="minMax"/>
          <c:max val="1.2"/>
          <c:min val="0.4"/>
        </c:scaling>
        <c:delete val="0"/>
        <c:axPos val="l"/>
        <c:majorGridlines>
          <c:spPr>
            <a:ln w="3175">
              <a:solidFill>
                <a:srgbClr val="000000">
                  <a:alpha val="50000"/>
                </a:srgbClr>
              </a:solidFill>
              <a:prstDash val="sysDash"/>
            </a:ln>
          </c:spPr>
        </c:majorGridlines>
        <c:numFmt formatCode="0.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697665512"/>
        <c:crossesAt val="-10.0"/>
        <c:crossBetween val="midCat"/>
        <c:majorUnit val="0.2"/>
        <c:minorUnit val="0.2"/>
      </c:valAx>
      <c:spPr>
        <a:noFill/>
        <a:ln w="12700">
          <a:solidFill>
            <a:srgbClr val="000000"/>
          </a:solidFill>
          <a:prstDash val="solid"/>
        </a:ln>
      </c:spPr>
    </c:plotArea>
    <c:legend>
      <c:legendPos val="r"/>
      <c:layout>
        <c:manualLayout>
          <c:xMode val="edge"/>
          <c:yMode val="edge"/>
          <c:x val="0.513378594342374"/>
          <c:y val="0.0863825845298749"/>
          <c:w val="0.428276582093905"/>
          <c:h val="0.0928391058960767"/>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span"/>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829629629629629"/>
          <c:y val="0.0697167755991285"/>
          <c:w val="0.863703703703704"/>
          <c:h val="0.793028322440087"/>
        </c:manualLayout>
      </c:layout>
      <c:scatterChart>
        <c:scatterStyle val="smoothMarker"/>
        <c:varyColors val="0"/>
        <c:ser>
          <c:idx val="0"/>
          <c:order val="0"/>
          <c:spPr>
            <a:ln w="38100">
              <a:solidFill>
                <a:srgbClr val="000000"/>
              </a:solidFill>
              <a:prstDash val="solid"/>
            </a:ln>
          </c:spPr>
          <c:marker>
            <c:symbol val="none"/>
          </c:marker>
          <c:xVal>
            <c:numRef>
              <c:f>VAPerWorkerAggregate!$A$18:$A$73</c:f>
              <c:numCache>
                <c:formatCode>General</c:formatCode>
                <c:ptCount val="56"/>
                <c:pt idx="0">
                  <c:v>1950.0</c:v>
                </c:pt>
                <c:pt idx="1">
                  <c:v>1951.0</c:v>
                </c:pt>
                <c:pt idx="2">
                  <c:v>1952.0</c:v>
                </c:pt>
                <c:pt idx="3">
                  <c:v>1953.0</c:v>
                </c:pt>
                <c:pt idx="4">
                  <c:v>1954.0</c:v>
                </c:pt>
                <c:pt idx="5">
                  <c:v>1955.0</c:v>
                </c:pt>
                <c:pt idx="6">
                  <c:v>1956.0</c:v>
                </c:pt>
                <c:pt idx="7">
                  <c:v>1957.0</c:v>
                </c:pt>
                <c:pt idx="8">
                  <c:v>1958.0</c:v>
                </c:pt>
                <c:pt idx="9">
                  <c:v>1959.0</c:v>
                </c:pt>
                <c:pt idx="10">
                  <c:v>1960.0</c:v>
                </c:pt>
                <c:pt idx="11">
                  <c:v>1961.0</c:v>
                </c:pt>
                <c:pt idx="12">
                  <c:v>1962.0</c:v>
                </c:pt>
                <c:pt idx="13">
                  <c:v>1963.0</c:v>
                </c:pt>
                <c:pt idx="14">
                  <c:v>1964.0</c:v>
                </c:pt>
                <c:pt idx="15">
                  <c:v>1965.0</c:v>
                </c:pt>
                <c:pt idx="16">
                  <c:v>1966.0</c:v>
                </c:pt>
                <c:pt idx="17">
                  <c:v>1967.0</c:v>
                </c:pt>
                <c:pt idx="18">
                  <c:v>1968.0</c:v>
                </c:pt>
                <c:pt idx="19">
                  <c:v>1969.0</c:v>
                </c:pt>
                <c:pt idx="20">
                  <c:v>1970.0</c:v>
                </c:pt>
                <c:pt idx="21">
                  <c:v>1971.0</c:v>
                </c:pt>
                <c:pt idx="22">
                  <c:v>1972.0</c:v>
                </c:pt>
                <c:pt idx="23">
                  <c:v>1973.0</c:v>
                </c:pt>
                <c:pt idx="24">
                  <c:v>1974.0</c:v>
                </c:pt>
                <c:pt idx="25">
                  <c:v>1975.0</c:v>
                </c:pt>
                <c:pt idx="26">
                  <c:v>1976.0</c:v>
                </c:pt>
                <c:pt idx="27">
                  <c:v>1977.0</c:v>
                </c:pt>
                <c:pt idx="28">
                  <c:v>1978.0</c:v>
                </c:pt>
                <c:pt idx="29">
                  <c:v>1979.0</c:v>
                </c:pt>
                <c:pt idx="30">
                  <c:v>1980.0</c:v>
                </c:pt>
                <c:pt idx="31">
                  <c:v>1981.0</c:v>
                </c:pt>
                <c:pt idx="32">
                  <c:v>1982.0</c:v>
                </c:pt>
                <c:pt idx="33">
                  <c:v>1983.0</c:v>
                </c:pt>
                <c:pt idx="34">
                  <c:v>1984.0</c:v>
                </c:pt>
                <c:pt idx="35">
                  <c:v>1985.0</c:v>
                </c:pt>
                <c:pt idx="36">
                  <c:v>1986.0</c:v>
                </c:pt>
                <c:pt idx="37">
                  <c:v>1987.0</c:v>
                </c:pt>
                <c:pt idx="38">
                  <c:v>1988.0</c:v>
                </c:pt>
                <c:pt idx="39">
                  <c:v>1989.0</c:v>
                </c:pt>
                <c:pt idx="40">
                  <c:v>1990.0</c:v>
                </c:pt>
                <c:pt idx="41">
                  <c:v>1991.0</c:v>
                </c:pt>
                <c:pt idx="42">
                  <c:v>1992.0</c:v>
                </c:pt>
                <c:pt idx="43">
                  <c:v>1993.0</c:v>
                </c:pt>
                <c:pt idx="44">
                  <c:v>1994.0</c:v>
                </c:pt>
                <c:pt idx="45">
                  <c:v>1995.0</c:v>
                </c:pt>
                <c:pt idx="46">
                  <c:v>1996.0</c:v>
                </c:pt>
                <c:pt idx="47">
                  <c:v>1997.0</c:v>
                </c:pt>
                <c:pt idx="48">
                  <c:v>1998.0</c:v>
                </c:pt>
                <c:pt idx="49">
                  <c:v>1999.0</c:v>
                </c:pt>
                <c:pt idx="50">
                  <c:v>2000.0</c:v>
                </c:pt>
                <c:pt idx="51">
                  <c:v>2001.0</c:v>
                </c:pt>
                <c:pt idx="52">
                  <c:v>2002.0</c:v>
                </c:pt>
                <c:pt idx="53">
                  <c:v>2003.0</c:v>
                </c:pt>
                <c:pt idx="54">
                  <c:v>2004.0</c:v>
                </c:pt>
                <c:pt idx="55">
                  <c:v>2005.0</c:v>
                </c:pt>
              </c:numCache>
            </c:numRef>
          </c:xVal>
          <c:yVal>
            <c:numRef>
              <c:f>VAPerWorkerAggregate!$F$18:$F$73</c:f>
              <c:numCache>
                <c:formatCode>General</c:formatCode>
                <c:ptCount val="56"/>
                <c:pt idx="0">
                  <c:v>1.0</c:v>
                </c:pt>
                <c:pt idx="1">
                  <c:v>1.021281345102919</c:v>
                </c:pt>
                <c:pt idx="2">
                  <c:v>1.024133771558386</c:v>
                </c:pt>
                <c:pt idx="3">
                  <c:v>1.033902845641397</c:v>
                </c:pt>
                <c:pt idx="4">
                  <c:v>1.046390112646165</c:v>
                </c:pt>
                <c:pt idx="5">
                  <c:v>1.092298793825876</c:v>
                </c:pt>
                <c:pt idx="6">
                  <c:v>1.083442955942379</c:v>
                </c:pt>
                <c:pt idx="7">
                  <c:v>1.104207922787994</c:v>
                </c:pt>
                <c:pt idx="8">
                  <c:v>1.117444593131965</c:v>
                </c:pt>
                <c:pt idx="9">
                  <c:v>1.156902917825807</c:v>
                </c:pt>
                <c:pt idx="10">
                  <c:v>1.163389849510278</c:v>
                </c:pt>
                <c:pt idx="11">
                  <c:v>1.185873286108815</c:v>
                </c:pt>
                <c:pt idx="12">
                  <c:v>1.229622119381527</c:v>
                </c:pt>
                <c:pt idx="13">
                  <c:v>1.263949025196188</c:v>
                </c:pt>
                <c:pt idx="14">
                  <c:v>1.297493010888737</c:v>
                </c:pt>
                <c:pt idx="15">
                  <c:v>1.340605267608575</c:v>
                </c:pt>
                <c:pt idx="16">
                  <c:v>1.364297674390865</c:v>
                </c:pt>
                <c:pt idx="17">
                  <c:v>1.355276364004792</c:v>
                </c:pt>
                <c:pt idx="18">
                  <c:v>1.38236487328383</c:v>
                </c:pt>
                <c:pt idx="19">
                  <c:v>1.384943426517703</c:v>
                </c:pt>
                <c:pt idx="20">
                  <c:v>1.387366319057623</c:v>
                </c:pt>
                <c:pt idx="21">
                  <c:v>1.436571122712046</c:v>
                </c:pt>
                <c:pt idx="22">
                  <c:v>1.477916723222795</c:v>
                </c:pt>
                <c:pt idx="23">
                  <c:v>1.507262746855519</c:v>
                </c:pt>
                <c:pt idx="24">
                  <c:v>1.48670110257067</c:v>
                </c:pt>
                <c:pt idx="25">
                  <c:v>1.530646105796624</c:v>
                </c:pt>
                <c:pt idx="26">
                  <c:v>1.55364373171739</c:v>
                </c:pt>
                <c:pt idx="27">
                  <c:v>1.55664016951593</c:v>
                </c:pt>
                <c:pt idx="28">
                  <c:v>1.570106276943763</c:v>
                </c:pt>
                <c:pt idx="29">
                  <c:v>1.580986088103298</c:v>
                </c:pt>
                <c:pt idx="30">
                  <c:v>1.574381799140687</c:v>
                </c:pt>
                <c:pt idx="31">
                  <c:v>1.593943445163431</c:v>
                </c:pt>
                <c:pt idx="32">
                  <c:v>1.571850882922528</c:v>
                </c:pt>
                <c:pt idx="33">
                  <c:v>1.603830199948377</c:v>
                </c:pt>
                <c:pt idx="34">
                  <c:v>1.616635294207436</c:v>
                </c:pt>
                <c:pt idx="35">
                  <c:v>1.61314847559511</c:v>
                </c:pt>
                <c:pt idx="36">
                  <c:v>1.619891411616829</c:v>
                </c:pt>
                <c:pt idx="37">
                  <c:v>1.613754918336989</c:v>
                </c:pt>
                <c:pt idx="38">
                  <c:v>1.632053248267326</c:v>
                </c:pt>
                <c:pt idx="39">
                  <c:v>1.654376262310113</c:v>
                </c:pt>
                <c:pt idx="40">
                  <c:v>1.664071611068001</c:v>
                </c:pt>
                <c:pt idx="41">
                  <c:v>1.672684461237049</c:v>
                </c:pt>
                <c:pt idx="42">
                  <c:v>1.720096442872365</c:v>
                </c:pt>
                <c:pt idx="43">
                  <c:v>1.723924421319037</c:v>
                </c:pt>
                <c:pt idx="44">
                  <c:v>1.745714491825527</c:v>
                </c:pt>
                <c:pt idx="45">
                  <c:v>1.736566765865749</c:v>
                </c:pt>
                <c:pt idx="46">
                  <c:v>1.774038323834177</c:v>
                </c:pt>
                <c:pt idx="47">
                  <c:v>1.806934856498786</c:v>
                </c:pt>
                <c:pt idx="48">
                  <c:v>1.855805235467502</c:v>
                </c:pt>
                <c:pt idx="49">
                  <c:v>1.899360725017102</c:v>
                </c:pt>
                <c:pt idx="50">
                  <c:v>1.94086049357583</c:v>
                </c:pt>
                <c:pt idx="51">
                  <c:v>1.969376140892337</c:v>
                </c:pt>
                <c:pt idx="52">
                  <c:v>2.012160249028277</c:v>
                </c:pt>
                <c:pt idx="53">
                  <c:v>2.080391030410664</c:v>
                </c:pt>
                <c:pt idx="54">
                  <c:v>2.134784072589665</c:v>
                </c:pt>
                <c:pt idx="55">
                  <c:v>2.20150551841843</c:v>
                </c:pt>
              </c:numCache>
            </c:numRef>
          </c:yVal>
          <c:smooth val="1"/>
        </c:ser>
        <c:dLbls>
          <c:showLegendKey val="0"/>
          <c:showVal val="0"/>
          <c:showCatName val="0"/>
          <c:showSerName val="0"/>
          <c:showPercent val="0"/>
          <c:showBubbleSize val="0"/>
        </c:dLbls>
        <c:axId val="305830376"/>
        <c:axId val="305572120"/>
      </c:scatterChart>
      <c:valAx>
        <c:axId val="305830376"/>
        <c:scaling>
          <c:orientation val="minMax"/>
          <c:max val="2005.0"/>
          <c:min val="1950.0"/>
        </c:scaling>
        <c:delete val="0"/>
        <c:axPos val="b"/>
        <c:title>
          <c:tx>
            <c:rich>
              <a:bodyPr/>
              <a:lstStyle/>
              <a:p>
                <a:pPr>
                  <a:defRPr sz="1700" b="1" i="0" u="none" strike="noStrike" baseline="0">
                    <a:solidFill>
                      <a:srgbClr val="000000"/>
                    </a:solidFill>
                    <a:latin typeface="Arial"/>
                    <a:ea typeface="Arial"/>
                    <a:cs typeface="Arial"/>
                  </a:defRPr>
                </a:pPr>
                <a:r>
                  <a:rPr lang="en-US" sz="1700"/>
                  <a:t>Year</a:t>
                </a:r>
              </a:p>
            </c:rich>
          </c:tx>
          <c:layout>
            <c:manualLayout>
              <c:xMode val="edge"/>
              <c:yMode val="edge"/>
              <c:x val="0.490370487022456"/>
              <c:y val="0.92156862745098"/>
            </c:manualLayout>
          </c:layout>
          <c:overlay val="0"/>
          <c:spPr>
            <a:noFill/>
            <a:ln w="25400">
              <a:noFill/>
            </a:ln>
          </c:spPr>
        </c:title>
        <c:numFmt formatCode="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305572120"/>
        <c:crossesAt val="0.0"/>
        <c:crossBetween val="midCat"/>
        <c:majorUnit val="5.0"/>
        <c:minorUnit val="5.0"/>
      </c:valAx>
      <c:valAx>
        <c:axId val="305572120"/>
        <c:scaling>
          <c:orientation val="minMax"/>
          <c:max val="2.2"/>
          <c:min val="1.0"/>
        </c:scaling>
        <c:delete val="0"/>
        <c:axPos val="l"/>
        <c:majorGridlines>
          <c:spPr>
            <a:ln w="3175">
              <a:solidFill>
                <a:srgbClr val="000000">
                  <a:alpha val="50000"/>
                </a:srgbClr>
              </a:solidFill>
              <a:prstDash val="sysDash"/>
            </a:ln>
          </c:spPr>
        </c:majorGridlines>
        <c:numFmt formatCode="0.0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305830376"/>
        <c:crossesAt val="-10.0"/>
        <c:crossBetween val="midCat"/>
        <c:majorUnit val="0.3"/>
        <c:minorUnit val="0.3"/>
      </c:valAx>
      <c:spPr>
        <a:noFill/>
        <a:ln w="12700">
          <a:solidFill>
            <a:srgbClr val="000000"/>
          </a:solidFill>
          <a:prstDash val="solid"/>
        </a:ln>
      </c:spPr>
    </c:plotArea>
    <c:plotVisOnly val="1"/>
    <c:dispBlanksAs val="span"/>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785185185185185"/>
          <c:y val="0.0740740740740741"/>
          <c:w val="0.872592592592593"/>
          <c:h val="0.801742919389978"/>
        </c:manualLayout>
      </c:layout>
      <c:scatterChart>
        <c:scatterStyle val="smoothMarker"/>
        <c:varyColors val="0"/>
        <c:ser>
          <c:idx val="0"/>
          <c:order val="0"/>
          <c:tx>
            <c:v>Real Housing Price Index</c:v>
          </c:tx>
          <c:spPr>
            <a:ln w="38100">
              <a:solidFill>
                <a:srgbClr val="000000"/>
              </a:solidFill>
              <a:prstDash val="solid"/>
            </a:ln>
          </c:spPr>
          <c:marker>
            <c:symbol val="none"/>
          </c:marker>
          <c:xVal>
            <c:numRef>
              <c:f>HousePrices!$E$13:$E$71</c:f>
              <c:numCache>
                <c:formatCode>General</c:formatCode>
                <c:ptCount val="59"/>
                <c:pt idx="0">
                  <c:v>1950.0</c:v>
                </c:pt>
                <c:pt idx="1">
                  <c:v>1951.0</c:v>
                </c:pt>
                <c:pt idx="2">
                  <c:v>1952.0</c:v>
                </c:pt>
                <c:pt idx="3">
                  <c:v>1953.0</c:v>
                </c:pt>
                <c:pt idx="4">
                  <c:v>1954.0</c:v>
                </c:pt>
                <c:pt idx="5">
                  <c:v>1955.0</c:v>
                </c:pt>
                <c:pt idx="6">
                  <c:v>1956.0</c:v>
                </c:pt>
                <c:pt idx="7">
                  <c:v>1957.0</c:v>
                </c:pt>
                <c:pt idx="8">
                  <c:v>1958.0</c:v>
                </c:pt>
                <c:pt idx="9">
                  <c:v>1959.0</c:v>
                </c:pt>
                <c:pt idx="10">
                  <c:v>1960.0</c:v>
                </c:pt>
                <c:pt idx="11">
                  <c:v>1961.0</c:v>
                </c:pt>
                <c:pt idx="12">
                  <c:v>1962.0</c:v>
                </c:pt>
                <c:pt idx="13">
                  <c:v>1963.0</c:v>
                </c:pt>
                <c:pt idx="14">
                  <c:v>1964.0</c:v>
                </c:pt>
                <c:pt idx="15">
                  <c:v>1965.0</c:v>
                </c:pt>
                <c:pt idx="16">
                  <c:v>1966.0</c:v>
                </c:pt>
                <c:pt idx="17">
                  <c:v>1967.0</c:v>
                </c:pt>
                <c:pt idx="18">
                  <c:v>1968.0</c:v>
                </c:pt>
                <c:pt idx="19">
                  <c:v>1969.0</c:v>
                </c:pt>
                <c:pt idx="20">
                  <c:v>1970.0</c:v>
                </c:pt>
                <c:pt idx="21">
                  <c:v>1971.0</c:v>
                </c:pt>
                <c:pt idx="22">
                  <c:v>1972.0</c:v>
                </c:pt>
                <c:pt idx="23">
                  <c:v>1973.0</c:v>
                </c:pt>
                <c:pt idx="24">
                  <c:v>1974.0</c:v>
                </c:pt>
                <c:pt idx="25">
                  <c:v>1975.0</c:v>
                </c:pt>
                <c:pt idx="26">
                  <c:v>1976.0</c:v>
                </c:pt>
                <c:pt idx="27">
                  <c:v>1977.0</c:v>
                </c:pt>
                <c:pt idx="28">
                  <c:v>1978.0</c:v>
                </c:pt>
                <c:pt idx="29">
                  <c:v>1979.0</c:v>
                </c:pt>
                <c:pt idx="30">
                  <c:v>1980.0</c:v>
                </c:pt>
                <c:pt idx="31">
                  <c:v>1981.0</c:v>
                </c:pt>
                <c:pt idx="32">
                  <c:v>1982.0</c:v>
                </c:pt>
                <c:pt idx="33">
                  <c:v>1983.0</c:v>
                </c:pt>
                <c:pt idx="34">
                  <c:v>1984.0</c:v>
                </c:pt>
                <c:pt idx="35">
                  <c:v>1985.0</c:v>
                </c:pt>
                <c:pt idx="36">
                  <c:v>1986.0</c:v>
                </c:pt>
                <c:pt idx="37">
                  <c:v>1987.0</c:v>
                </c:pt>
                <c:pt idx="38">
                  <c:v>1988.0</c:v>
                </c:pt>
                <c:pt idx="39">
                  <c:v>1989.0</c:v>
                </c:pt>
                <c:pt idx="40">
                  <c:v>1990.0</c:v>
                </c:pt>
                <c:pt idx="41">
                  <c:v>1991.0</c:v>
                </c:pt>
                <c:pt idx="42">
                  <c:v>1992.0</c:v>
                </c:pt>
                <c:pt idx="43">
                  <c:v>1993.0</c:v>
                </c:pt>
                <c:pt idx="44">
                  <c:v>1994.0</c:v>
                </c:pt>
                <c:pt idx="45">
                  <c:v>1995.0</c:v>
                </c:pt>
                <c:pt idx="46">
                  <c:v>1996.0</c:v>
                </c:pt>
                <c:pt idx="47">
                  <c:v>1997.0</c:v>
                </c:pt>
                <c:pt idx="48">
                  <c:v>1998.0</c:v>
                </c:pt>
                <c:pt idx="49">
                  <c:v>1999.0</c:v>
                </c:pt>
                <c:pt idx="50">
                  <c:v>2000.0</c:v>
                </c:pt>
                <c:pt idx="51">
                  <c:v>2001.0</c:v>
                </c:pt>
                <c:pt idx="52">
                  <c:v>2002.0</c:v>
                </c:pt>
                <c:pt idx="53">
                  <c:v>2003.0</c:v>
                </c:pt>
                <c:pt idx="54">
                  <c:v>2004.0</c:v>
                </c:pt>
                <c:pt idx="55">
                  <c:v>2005.0</c:v>
                </c:pt>
                <c:pt idx="56">
                  <c:v>2006.0</c:v>
                </c:pt>
                <c:pt idx="57">
                  <c:v>2007.0</c:v>
                </c:pt>
                <c:pt idx="58">
                  <c:v>2008.0</c:v>
                </c:pt>
              </c:numCache>
            </c:numRef>
          </c:xVal>
          <c:yVal>
            <c:numRef>
              <c:f>HousePrices!$I$13:$I$71</c:f>
              <c:numCache>
                <c:formatCode>General</c:formatCode>
                <c:ptCount val="59"/>
                <c:pt idx="0">
                  <c:v>0.856392116054986</c:v>
                </c:pt>
                <c:pt idx="1">
                  <c:v>0.855669103882972</c:v>
                </c:pt>
                <c:pt idx="2">
                  <c:v>0.86777894037555</c:v>
                </c:pt>
                <c:pt idx="3">
                  <c:v>0.9426517447793</c:v>
                </c:pt>
                <c:pt idx="4">
                  <c:v>0.932825902404576</c:v>
                </c:pt>
                <c:pt idx="5">
                  <c:v>0.923456347963483</c:v>
                </c:pt>
                <c:pt idx="6">
                  <c:v>0.899902459186992</c:v>
                </c:pt>
                <c:pt idx="7">
                  <c:v>0.899097931462392</c:v>
                </c:pt>
                <c:pt idx="8">
                  <c:v>0.889549659429202</c:v>
                </c:pt>
                <c:pt idx="9">
                  <c:v>0.872605014487824</c:v>
                </c:pt>
                <c:pt idx="10">
                  <c:v>0.865351052105824</c:v>
                </c:pt>
                <c:pt idx="11">
                  <c:v>0.85682979222947</c:v>
                </c:pt>
                <c:pt idx="12">
                  <c:v>0.856628360827052</c:v>
                </c:pt>
                <c:pt idx="13">
                  <c:v>0.858443091373175</c:v>
                </c:pt>
                <c:pt idx="14">
                  <c:v>0.852166658405242</c:v>
                </c:pt>
                <c:pt idx="15">
                  <c:v>0.851544744540669</c:v>
                </c:pt>
                <c:pt idx="16">
                  <c:v>0.843635583617994</c:v>
                </c:pt>
                <c:pt idx="17">
                  <c:v>0.82440340609328</c:v>
                </c:pt>
                <c:pt idx="18">
                  <c:v>0.815954085996457</c:v>
                </c:pt>
                <c:pt idx="19">
                  <c:v>0.83147156950345</c:v>
                </c:pt>
                <c:pt idx="20">
                  <c:v>0.857137797844577</c:v>
                </c:pt>
                <c:pt idx="21">
                  <c:v>0.861076623849105</c:v>
                </c:pt>
                <c:pt idx="22">
                  <c:v>0.865434056674365</c:v>
                </c:pt>
                <c:pt idx="23">
                  <c:v>0.843965202128596</c:v>
                </c:pt>
                <c:pt idx="24">
                  <c:v>0.839627546204956</c:v>
                </c:pt>
                <c:pt idx="25">
                  <c:v>0.853139497094514</c:v>
                </c:pt>
                <c:pt idx="26">
                  <c:v>0.855301731717907</c:v>
                </c:pt>
                <c:pt idx="27">
                  <c:v>0.89134748744769</c:v>
                </c:pt>
                <c:pt idx="28">
                  <c:v>0.951706487318275</c:v>
                </c:pt>
                <c:pt idx="29">
                  <c:v>1.009174249597871</c:v>
                </c:pt>
                <c:pt idx="30">
                  <c:v>1.0</c:v>
                </c:pt>
                <c:pt idx="31">
                  <c:v>0.961770364846216</c:v>
                </c:pt>
                <c:pt idx="32">
                  <c:v>0.926355452062953</c:v>
                </c:pt>
                <c:pt idx="33">
                  <c:v>0.906580994289538</c:v>
                </c:pt>
                <c:pt idx="34">
                  <c:v>0.90190228109083</c:v>
                </c:pt>
                <c:pt idx="35">
                  <c:v>0.91044371088903</c:v>
                </c:pt>
                <c:pt idx="36">
                  <c:v>0.942831268721995</c:v>
                </c:pt>
                <c:pt idx="37">
                  <c:v>0.989982081353067</c:v>
                </c:pt>
                <c:pt idx="38">
                  <c:v>1.032382579705748</c:v>
                </c:pt>
                <c:pt idx="39">
                  <c:v>1.06785385743969</c:v>
                </c:pt>
                <c:pt idx="40">
                  <c:v>1.044713107788197</c:v>
                </c:pt>
                <c:pt idx="41">
                  <c:v>0.990605225939397</c:v>
                </c:pt>
                <c:pt idx="42">
                  <c:v>0.97078804826475</c:v>
                </c:pt>
                <c:pt idx="43">
                  <c:v>0.948366013213516</c:v>
                </c:pt>
                <c:pt idx="44">
                  <c:v>0.952483517180746</c:v>
                </c:pt>
                <c:pt idx="45">
                  <c:v>0.945881136135136</c:v>
                </c:pt>
                <c:pt idx="46">
                  <c:v>0.951987119295165</c:v>
                </c:pt>
                <c:pt idx="47">
                  <c:v>0.964383968288393</c:v>
                </c:pt>
                <c:pt idx="48">
                  <c:v>1.010586074138382</c:v>
                </c:pt>
                <c:pt idx="49">
                  <c:v>1.069282822990747</c:v>
                </c:pt>
                <c:pt idx="50">
                  <c:v>1.145172551658565</c:v>
                </c:pt>
                <c:pt idx="51">
                  <c:v>1.217409314687836</c:v>
                </c:pt>
                <c:pt idx="52">
                  <c:v>1.299947663965781</c:v>
                </c:pt>
                <c:pt idx="53">
                  <c:v>1.412372453650272</c:v>
                </c:pt>
                <c:pt idx="54">
                  <c:v>1.568078432100353</c:v>
                </c:pt>
                <c:pt idx="55">
                  <c:v>1.776924937852171</c:v>
                </c:pt>
                <c:pt idx="56">
                  <c:v>1.819249258887529</c:v>
                </c:pt>
                <c:pt idx="57">
                  <c:v>1.69625530580437</c:v>
                </c:pt>
                <c:pt idx="58">
                  <c:v>1.402357922346965</c:v>
                </c:pt>
              </c:numCache>
            </c:numRef>
          </c:yVal>
          <c:smooth val="1"/>
        </c:ser>
        <c:ser>
          <c:idx val="1"/>
          <c:order val="1"/>
          <c:tx>
            <c:v>Real Price Index Residential Land 1975-2000</c:v>
          </c:tx>
          <c:spPr>
            <a:ln w="38100">
              <a:solidFill>
                <a:schemeClr val="bg1">
                  <a:lumMod val="65000"/>
                </a:schemeClr>
              </a:solidFill>
              <a:prstDash val="sysDash"/>
            </a:ln>
          </c:spPr>
          <c:marker>
            <c:symbol val="none"/>
          </c:marker>
          <c:xVal>
            <c:numRef>
              <c:f>ResidentialLandPrices!$A$14:$A$46</c:f>
              <c:numCache>
                <c:formatCode>General</c:formatCode>
                <c:ptCount val="33"/>
                <c:pt idx="0">
                  <c:v>1975.0</c:v>
                </c:pt>
                <c:pt idx="1">
                  <c:v>1976.0</c:v>
                </c:pt>
                <c:pt idx="2">
                  <c:v>1977.0</c:v>
                </c:pt>
                <c:pt idx="3">
                  <c:v>1978.0</c:v>
                </c:pt>
                <c:pt idx="4">
                  <c:v>1979.0</c:v>
                </c:pt>
                <c:pt idx="5">
                  <c:v>1980.0</c:v>
                </c:pt>
                <c:pt idx="6">
                  <c:v>1981.0</c:v>
                </c:pt>
                <c:pt idx="7">
                  <c:v>1982.0</c:v>
                </c:pt>
                <c:pt idx="8">
                  <c:v>1983.0</c:v>
                </c:pt>
                <c:pt idx="9">
                  <c:v>1984.0</c:v>
                </c:pt>
                <c:pt idx="10">
                  <c:v>1985.0</c:v>
                </c:pt>
                <c:pt idx="11">
                  <c:v>1986.0</c:v>
                </c:pt>
                <c:pt idx="12">
                  <c:v>1987.0</c:v>
                </c:pt>
                <c:pt idx="13">
                  <c:v>1988.0</c:v>
                </c:pt>
                <c:pt idx="14">
                  <c:v>1989.0</c:v>
                </c:pt>
                <c:pt idx="15">
                  <c:v>1990.0</c:v>
                </c:pt>
                <c:pt idx="16">
                  <c:v>1991.0</c:v>
                </c:pt>
                <c:pt idx="17">
                  <c:v>1992.0</c:v>
                </c:pt>
                <c:pt idx="18">
                  <c:v>1993.0</c:v>
                </c:pt>
                <c:pt idx="19">
                  <c:v>1994.0</c:v>
                </c:pt>
                <c:pt idx="20">
                  <c:v>1995.0</c:v>
                </c:pt>
                <c:pt idx="21">
                  <c:v>1996.0</c:v>
                </c:pt>
                <c:pt idx="22">
                  <c:v>1997.0</c:v>
                </c:pt>
                <c:pt idx="23">
                  <c:v>1998.0</c:v>
                </c:pt>
                <c:pt idx="24">
                  <c:v>1999.0</c:v>
                </c:pt>
                <c:pt idx="25">
                  <c:v>2000.0</c:v>
                </c:pt>
                <c:pt idx="26">
                  <c:v>2001.0</c:v>
                </c:pt>
                <c:pt idx="27">
                  <c:v>2002.0</c:v>
                </c:pt>
                <c:pt idx="28">
                  <c:v>2003.0</c:v>
                </c:pt>
                <c:pt idx="29">
                  <c:v>2004.0</c:v>
                </c:pt>
                <c:pt idx="30">
                  <c:v>2005.0</c:v>
                </c:pt>
                <c:pt idx="31">
                  <c:v>2006.0</c:v>
                </c:pt>
                <c:pt idx="32">
                  <c:v>2007.0</c:v>
                </c:pt>
              </c:numCache>
            </c:numRef>
          </c:xVal>
          <c:yVal>
            <c:numRef>
              <c:f>ResidentialLandPrices!$D$14:$D$46</c:f>
              <c:numCache>
                <c:formatCode>General</c:formatCode>
                <c:ptCount val="33"/>
                <c:pt idx="0">
                  <c:v>0.858769695624581</c:v>
                </c:pt>
                <c:pt idx="1">
                  <c:v>0.8559509584818</c:v>
                </c:pt>
                <c:pt idx="2">
                  <c:v>0.906113577188705</c:v>
                </c:pt>
                <c:pt idx="3">
                  <c:v>0.969831348739661</c:v>
                </c:pt>
                <c:pt idx="4">
                  <c:v>1.086491956587541</c:v>
                </c:pt>
                <c:pt idx="5">
                  <c:v>1.0</c:v>
                </c:pt>
                <c:pt idx="6">
                  <c:v>0.924577990809367</c:v>
                </c:pt>
                <c:pt idx="7">
                  <c:v>0.846893863871616</c:v>
                </c:pt>
                <c:pt idx="8">
                  <c:v>0.853046671784552</c:v>
                </c:pt>
                <c:pt idx="9">
                  <c:v>0.878730752650698</c:v>
                </c:pt>
                <c:pt idx="10">
                  <c:v>0.933329640274258</c:v>
                </c:pt>
                <c:pt idx="11">
                  <c:v>1.032158121494614</c:v>
                </c:pt>
                <c:pt idx="12">
                  <c:v>1.128912163613306</c:v>
                </c:pt>
                <c:pt idx="13">
                  <c:v>1.199419782929914</c:v>
                </c:pt>
                <c:pt idx="14">
                  <c:v>1.238508880132748</c:v>
                </c:pt>
                <c:pt idx="15">
                  <c:v>1.266857786435102</c:v>
                </c:pt>
                <c:pt idx="16">
                  <c:v>1.21786803727684</c:v>
                </c:pt>
                <c:pt idx="17">
                  <c:v>1.228109979078326</c:v>
                </c:pt>
                <c:pt idx="18">
                  <c:v>1.194641795566297</c:v>
                </c:pt>
                <c:pt idx="19">
                  <c:v>1.223370471734683</c:v>
                </c:pt>
                <c:pt idx="20">
                  <c:v>1.175674533083368</c:v>
                </c:pt>
                <c:pt idx="21">
                  <c:v>1.232064695760822</c:v>
                </c:pt>
                <c:pt idx="22">
                  <c:v>1.241311933812894</c:v>
                </c:pt>
                <c:pt idx="23">
                  <c:v>1.321334696910901</c:v>
                </c:pt>
                <c:pt idx="24">
                  <c:v>1.413511443276449</c:v>
                </c:pt>
                <c:pt idx="25">
                  <c:v>1.529183468334168</c:v>
                </c:pt>
                <c:pt idx="26">
                  <c:v>1.683873151843155</c:v>
                </c:pt>
                <c:pt idx="27">
                  <c:v>1.863365305777488</c:v>
                </c:pt>
                <c:pt idx="28">
                  <c:v>2.054480560694898</c:v>
                </c:pt>
                <c:pt idx="29">
                  <c:v>2.195000984615849</c:v>
                </c:pt>
                <c:pt idx="30">
                  <c:v>2.45786228305163</c:v>
                </c:pt>
                <c:pt idx="31">
                  <c:v>2.554177199635494</c:v>
                </c:pt>
                <c:pt idx="32">
                  <c:v>2.590284913828409</c:v>
                </c:pt>
              </c:numCache>
            </c:numRef>
          </c:yVal>
          <c:smooth val="1"/>
        </c:ser>
        <c:dLbls>
          <c:showLegendKey val="0"/>
          <c:showVal val="0"/>
          <c:showCatName val="0"/>
          <c:showSerName val="0"/>
          <c:showPercent val="0"/>
          <c:showBubbleSize val="0"/>
        </c:dLbls>
        <c:axId val="697705976"/>
        <c:axId val="305960952"/>
      </c:scatterChart>
      <c:valAx>
        <c:axId val="697705976"/>
        <c:scaling>
          <c:orientation val="minMax"/>
          <c:max val="2005.0"/>
          <c:min val="1950.0"/>
        </c:scaling>
        <c:delete val="0"/>
        <c:axPos val="b"/>
        <c:title>
          <c:tx>
            <c:rich>
              <a:bodyPr/>
              <a:lstStyle/>
              <a:p>
                <a:pPr>
                  <a:defRPr sz="1700" b="1" i="0" u="none" strike="noStrike" baseline="0">
                    <a:solidFill>
                      <a:srgbClr val="000000"/>
                    </a:solidFill>
                    <a:latin typeface="Arial"/>
                    <a:ea typeface="Arial"/>
                    <a:cs typeface="Arial"/>
                  </a:defRPr>
                </a:pPr>
                <a:r>
                  <a:rPr lang="en-US" sz="1700"/>
                  <a:t>Year</a:t>
                </a:r>
              </a:p>
            </c:rich>
          </c:tx>
          <c:layout>
            <c:manualLayout>
              <c:xMode val="edge"/>
              <c:yMode val="edge"/>
              <c:x val="0.490370253718285"/>
              <c:y val="0.934640522875817"/>
            </c:manualLayout>
          </c:layout>
          <c:overlay val="0"/>
          <c:spPr>
            <a:noFill/>
            <a:ln w="25400">
              <a:noFill/>
            </a:ln>
          </c:spPr>
        </c:title>
        <c:numFmt formatCode="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305960952"/>
        <c:crossesAt val="0.0"/>
        <c:crossBetween val="midCat"/>
        <c:majorUnit val="5.0"/>
        <c:minorUnit val="5.0"/>
      </c:valAx>
      <c:valAx>
        <c:axId val="305960952"/>
        <c:scaling>
          <c:orientation val="minMax"/>
          <c:max val="2.6"/>
          <c:min val="0.2"/>
        </c:scaling>
        <c:delete val="0"/>
        <c:axPos val="l"/>
        <c:majorGridlines>
          <c:spPr>
            <a:ln w="3175">
              <a:solidFill>
                <a:srgbClr val="000000">
                  <a:alpha val="50000"/>
                </a:srgbClr>
              </a:solidFill>
              <a:prstDash val="sysDash"/>
            </a:ln>
          </c:spPr>
        </c:majorGridlines>
        <c:numFmt formatCode="0.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697705976"/>
        <c:crossesAt val="-10.0"/>
        <c:crossBetween val="midCat"/>
        <c:majorUnit val="0.4"/>
        <c:minorUnit val="0.4"/>
      </c:valAx>
      <c:spPr>
        <a:noFill/>
        <a:ln w="12700">
          <a:solidFill>
            <a:srgbClr val="000000"/>
          </a:solidFill>
          <a:prstDash val="solid"/>
        </a:ln>
      </c:spPr>
    </c:plotArea>
    <c:legend>
      <c:legendPos val="r"/>
      <c:layout>
        <c:manualLayout>
          <c:xMode val="edge"/>
          <c:yMode val="edge"/>
          <c:x val="0.0830651501895596"/>
          <c:y val="0.0812100938363097"/>
          <c:w val="0.474309361329834"/>
          <c:h val="0.0969574391436364"/>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span"/>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918518518518518"/>
          <c:y val="0.0762527233115468"/>
          <c:w val="0.859259259259259"/>
          <c:h val="0.799564270152505"/>
        </c:manualLayout>
      </c:layout>
      <c:scatterChart>
        <c:scatterStyle val="smoothMarker"/>
        <c:varyColors val="0"/>
        <c:ser>
          <c:idx val="0"/>
          <c:order val="0"/>
          <c:tx>
            <c:v>Growth VA per Worker (Goods)</c:v>
          </c:tx>
          <c:spPr>
            <a:ln w="3175">
              <a:solidFill>
                <a:schemeClr val="tx1">
                  <a:alpha val="27000"/>
                </a:schemeClr>
              </a:solidFill>
              <a:prstDash val="solid"/>
            </a:ln>
          </c:spPr>
          <c:marker>
            <c:symbol val="square"/>
            <c:size val="4"/>
            <c:spPr>
              <a:noFill/>
              <a:ln w="9525">
                <a:noFill/>
              </a:ln>
            </c:spPr>
          </c:marker>
          <c:trendline>
            <c:name>Growth VA per worker Goods (5th degree polynomial)</c:name>
            <c:spPr>
              <a:ln w="38100">
                <a:solidFill>
                  <a:schemeClr val="tx1"/>
                </a:solidFill>
                <a:prstDash val="solid"/>
              </a:ln>
            </c:spPr>
            <c:trendlineType val="poly"/>
            <c:order val="5"/>
            <c:dispRSqr val="0"/>
            <c:dispEq val="0"/>
          </c:trendline>
          <c:xVal>
            <c:numRef>
              <c:f>VAPerWorkerSectors!$B$19:$B$76</c:f>
              <c:numCache>
                <c:formatCode>0</c:formatCode>
                <c:ptCount val="58"/>
                <c:pt idx="0">
                  <c:v>1950.0</c:v>
                </c:pt>
                <c:pt idx="1">
                  <c:v>1951.0</c:v>
                </c:pt>
                <c:pt idx="2">
                  <c:v>1952.0</c:v>
                </c:pt>
                <c:pt idx="3">
                  <c:v>1953.0</c:v>
                </c:pt>
                <c:pt idx="4">
                  <c:v>1954.0</c:v>
                </c:pt>
                <c:pt idx="5">
                  <c:v>1955.0</c:v>
                </c:pt>
                <c:pt idx="6">
                  <c:v>1956.0</c:v>
                </c:pt>
                <c:pt idx="7">
                  <c:v>1957.0</c:v>
                </c:pt>
                <c:pt idx="8">
                  <c:v>1958.0</c:v>
                </c:pt>
                <c:pt idx="9">
                  <c:v>1959.0</c:v>
                </c:pt>
                <c:pt idx="10">
                  <c:v>1960.0</c:v>
                </c:pt>
                <c:pt idx="11">
                  <c:v>1961.0</c:v>
                </c:pt>
                <c:pt idx="12">
                  <c:v>1962.0</c:v>
                </c:pt>
                <c:pt idx="13">
                  <c:v>1963.0</c:v>
                </c:pt>
                <c:pt idx="14">
                  <c:v>1964.0</c:v>
                </c:pt>
                <c:pt idx="15">
                  <c:v>1965.0</c:v>
                </c:pt>
                <c:pt idx="16">
                  <c:v>1966.0</c:v>
                </c:pt>
                <c:pt idx="17">
                  <c:v>1967.0</c:v>
                </c:pt>
                <c:pt idx="18">
                  <c:v>1968.0</c:v>
                </c:pt>
                <c:pt idx="19">
                  <c:v>1969.0</c:v>
                </c:pt>
                <c:pt idx="20">
                  <c:v>1970.0</c:v>
                </c:pt>
                <c:pt idx="21">
                  <c:v>1971.0</c:v>
                </c:pt>
                <c:pt idx="22">
                  <c:v>1972.0</c:v>
                </c:pt>
                <c:pt idx="23">
                  <c:v>1973.0</c:v>
                </c:pt>
                <c:pt idx="24">
                  <c:v>1974.0</c:v>
                </c:pt>
                <c:pt idx="25">
                  <c:v>1975.0</c:v>
                </c:pt>
                <c:pt idx="26">
                  <c:v>1976.0</c:v>
                </c:pt>
                <c:pt idx="27">
                  <c:v>1977.0</c:v>
                </c:pt>
                <c:pt idx="28">
                  <c:v>1978.0</c:v>
                </c:pt>
                <c:pt idx="29">
                  <c:v>1979.0</c:v>
                </c:pt>
                <c:pt idx="30">
                  <c:v>1980.0</c:v>
                </c:pt>
                <c:pt idx="31">
                  <c:v>1981.0</c:v>
                </c:pt>
                <c:pt idx="32">
                  <c:v>1982.0</c:v>
                </c:pt>
                <c:pt idx="33">
                  <c:v>1983.0</c:v>
                </c:pt>
                <c:pt idx="34">
                  <c:v>1984.0</c:v>
                </c:pt>
                <c:pt idx="35">
                  <c:v>1985.0</c:v>
                </c:pt>
                <c:pt idx="36">
                  <c:v>1986.0</c:v>
                </c:pt>
                <c:pt idx="37">
                  <c:v>1987.0</c:v>
                </c:pt>
                <c:pt idx="38">
                  <c:v>1988.0</c:v>
                </c:pt>
                <c:pt idx="39">
                  <c:v>1989.0</c:v>
                </c:pt>
                <c:pt idx="40">
                  <c:v>1990.0</c:v>
                </c:pt>
                <c:pt idx="41">
                  <c:v>1991.0</c:v>
                </c:pt>
                <c:pt idx="42">
                  <c:v>1992.0</c:v>
                </c:pt>
                <c:pt idx="43">
                  <c:v>1993.0</c:v>
                </c:pt>
                <c:pt idx="44">
                  <c:v>1994.0</c:v>
                </c:pt>
                <c:pt idx="45">
                  <c:v>1995.0</c:v>
                </c:pt>
                <c:pt idx="46">
                  <c:v>1996.0</c:v>
                </c:pt>
                <c:pt idx="47">
                  <c:v>1997.0</c:v>
                </c:pt>
                <c:pt idx="48">
                  <c:v>1998.0</c:v>
                </c:pt>
                <c:pt idx="49">
                  <c:v>1999.0</c:v>
                </c:pt>
                <c:pt idx="50">
                  <c:v>2000.0</c:v>
                </c:pt>
                <c:pt idx="51">
                  <c:v>2001.0</c:v>
                </c:pt>
                <c:pt idx="52">
                  <c:v>2002.0</c:v>
                </c:pt>
                <c:pt idx="53">
                  <c:v>2003.0</c:v>
                </c:pt>
                <c:pt idx="54">
                  <c:v>2004.0</c:v>
                </c:pt>
                <c:pt idx="55">
                  <c:v>2005.0</c:v>
                </c:pt>
                <c:pt idx="56">
                  <c:v>2006.0</c:v>
                </c:pt>
                <c:pt idx="57">
                  <c:v>2007.0</c:v>
                </c:pt>
              </c:numCache>
            </c:numRef>
          </c:xVal>
          <c:yVal>
            <c:numRef>
              <c:f>VAPerWorkerSectors!$I$19:$I$76</c:f>
              <c:numCache>
                <c:formatCode>0.000000</c:formatCode>
                <c:ptCount val="58"/>
                <c:pt idx="0">
                  <c:v>0.0615892661821358</c:v>
                </c:pt>
                <c:pt idx="1">
                  <c:v>0.0156174822177086</c:v>
                </c:pt>
                <c:pt idx="2">
                  <c:v>0.0245798879677808</c:v>
                </c:pt>
                <c:pt idx="3">
                  <c:v>0.0293162173024259</c:v>
                </c:pt>
                <c:pt idx="4">
                  <c:v>0.0129176250701291</c:v>
                </c:pt>
                <c:pt idx="5">
                  <c:v>0.0594090228783943</c:v>
                </c:pt>
                <c:pt idx="6">
                  <c:v>-0.0153150782914074</c:v>
                </c:pt>
                <c:pt idx="7">
                  <c:v>0.0135529900050482</c:v>
                </c:pt>
                <c:pt idx="8">
                  <c:v>0.00909045026995003</c:v>
                </c:pt>
                <c:pt idx="9">
                  <c:v>0.0541500287680063</c:v>
                </c:pt>
                <c:pt idx="10">
                  <c:v>0.00795307780270815</c:v>
                </c:pt>
                <c:pt idx="11">
                  <c:v>0.0261462503840515</c:v>
                </c:pt>
                <c:pt idx="12">
                  <c:v>0.0450056565221568</c:v>
                </c:pt>
                <c:pt idx="13">
                  <c:v>0.0611801090900821</c:v>
                </c:pt>
                <c:pt idx="14">
                  <c:v>0.0469243191396404</c:v>
                </c:pt>
                <c:pt idx="15">
                  <c:v>0.0473641874796691</c:v>
                </c:pt>
                <c:pt idx="16">
                  <c:v>0.0154784724827011</c:v>
                </c:pt>
                <c:pt idx="17">
                  <c:v>-0.00325270509903164</c:v>
                </c:pt>
                <c:pt idx="18">
                  <c:v>0.0207402035101207</c:v>
                </c:pt>
                <c:pt idx="19">
                  <c:v>-0.00465523649714117</c:v>
                </c:pt>
                <c:pt idx="20">
                  <c:v>-0.0161734278088211</c:v>
                </c:pt>
                <c:pt idx="21">
                  <c:v>0.0500766983800187</c:v>
                </c:pt>
                <c:pt idx="22">
                  <c:v>0.0364631627219076</c:v>
                </c:pt>
                <c:pt idx="23">
                  <c:v>0.0199783884863753</c:v>
                </c:pt>
                <c:pt idx="24">
                  <c:v>-0.0434057960155094</c:v>
                </c:pt>
                <c:pt idx="25">
                  <c:v>0.0405550240719381</c:v>
                </c:pt>
                <c:pt idx="26">
                  <c:v>0.0424547280629537</c:v>
                </c:pt>
                <c:pt idx="27">
                  <c:v>0.0251847992463499</c:v>
                </c:pt>
                <c:pt idx="28">
                  <c:v>-0.00690905158920496</c:v>
                </c:pt>
                <c:pt idx="29">
                  <c:v>-0.00438183903303269</c:v>
                </c:pt>
                <c:pt idx="30">
                  <c:v>-0.00703195725436689</c:v>
                </c:pt>
                <c:pt idx="31">
                  <c:v>0.0438119266548778</c:v>
                </c:pt>
                <c:pt idx="32">
                  <c:v>0.00123521645111002</c:v>
                </c:pt>
                <c:pt idx="33">
                  <c:v>0.0442919483857027</c:v>
                </c:pt>
                <c:pt idx="34">
                  <c:v>0.057806965511092</c:v>
                </c:pt>
                <c:pt idx="35">
                  <c:v>0.0531439950772603</c:v>
                </c:pt>
                <c:pt idx="36">
                  <c:v>0.0143918344211928</c:v>
                </c:pt>
                <c:pt idx="37">
                  <c:v>0.0546298345742722</c:v>
                </c:pt>
                <c:pt idx="38">
                  <c:v>0.0226922985794666</c:v>
                </c:pt>
                <c:pt idx="39">
                  <c:v>0.0182223644746695</c:v>
                </c:pt>
                <c:pt idx="40">
                  <c:v>0.00732973661632696</c:v>
                </c:pt>
                <c:pt idx="41">
                  <c:v>0.0245717636311844</c:v>
                </c:pt>
                <c:pt idx="42">
                  <c:v>0.0534698677926635</c:v>
                </c:pt>
                <c:pt idx="43">
                  <c:v>0.0234241379811904</c:v>
                </c:pt>
                <c:pt idx="44">
                  <c:v>0.054009127720219</c:v>
                </c:pt>
                <c:pt idx="45">
                  <c:v>0.000591317580960204</c:v>
                </c:pt>
                <c:pt idx="46">
                  <c:v>0.0262576997300798</c:v>
                </c:pt>
                <c:pt idx="47">
                  <c:v>0.0361069928458988</c:v>
                </c:pt>
                <c:pt idx="48">
                  <c:v>0.0336942033329628</c:v>
                </c:pt>
                <c:pt idx="49">
                  <c:v>0.0298107198609878</c:v>
                </c:pt>
                <c:pt idx="50">
                  <c:v>0.030483748371408</c:v>
                </c:pt>
                <c:pt idx="51">
                  <c:v>-0.0161611019090945</c:v>
                </c:pt>
                <c:pt idx="52">
                  <c:v>0.0671822600788414</c:v>
                </c:pt>
                <c:pt idx="53">
                  <c:v>0.0362435566036936</c:v>
                </c:pt>
                <c:pt idx="54">
                  <c:v>0.0405708164302185</c:v>
                </c:pt>
                <c:pt idx="55">
                  <c:v>-0.00538147693179725</c:v>
                </c:pt>
                <c:pt idx="56">
                  <c:v>0.0152976732914436</c:v>
                </c:pt>
                <c:pt idx="57">
                  <c:v>0.00488843683370765</c:v>
                </c:pt>
              </c:numCache>
            </c:numRef>
          </c:yVal>
          <c:smooth val="0"/>
        </c:ser>
        <c:ser>
          <c:idx val="3"/>
          <c:order val="1"/>
          <c:tx>
            <c:v>Growth VA per Worker (Services)</c:v>
          </c:tx>
          <c:spPr>
            <a:ln w="12700">
              <a:solidFill>
                <a:schemeClr val="bg1">
                  <a:lumMod val="65000"/>
                </a:schemeClr>
              </a:solidFill>
              <a:prstDash val="sysDash"/>
            </a:ln>
          </c:spPr>
          <c:marker>
            <c:symbol val="none"/>
          </c:marker>
          <c:trendline>
            <c:name>Growth VA per Worker Services (5th degree polynomial)</c:name>
            <c:spPr>
              <a:ln w="38100">
                <a:solidFill>
                  <a:schemeClr val="bg1">
                    <a:lumMod val="65000"/>
                  </a:schemeClr>
                </a:solidFill>
                <a:prstDash val="sysDash"/>
              </a:ln>
            </c:spPr>
            <c:trendlineType val="poly"/>
            <c:order val="5"/>
            <c:dispRSqr val="0"/>
            <c:dispEq val="0"/>
          </c:trendline>
          <c:xVal>
            <c:numRef>
              <c:f>VAPerWorkerSectors!$B$19:$B$76</c:f>
              <c:numCache>
                <c:formatCode>0</c:formatCode>
                <c:ptCount val="58"/>
                <c:pt idx="0">
                  <c:v>1950.0</c:v>
                </c:pt>
                <c:pt idx="1">
                  <c:v>1951.0</c:v>
                </c:pt>
                <c:pt idx="2">
                  <c:v>1952.0</c:v>
                </c:pt>
                <c:pt idx="3">
                  <c:v>1953.0</c:v>
                </c:pt>
                <c:pt idx="4">
                  <c:v>1954.0</c:v>
                </c:pt>
                <c:pt idx="5">
                  <c:v>1955.0</c:v>
                </c:pt>
                <c:pt idx="6">
                  <c:v>1956.0</c:v>
                </c:pt>
                <c:pt idx="7">
                  <c:v>1957.0</c:v>
                </c:pt>
                <c:pt idx="8">
                  <c:v>1958.0</c:v>
                </c:pt>
                <c:pt idx="9">
                  <c:v>1959.0</c:v>
                </c:pt>
                <c:pt idx="10">
                  <c:v>1960.0</c:v>
                </c:pt>
                <c:pt idx="11">
                  <c:v>1961.0</c:v>
                </c:pt>
                <c:pt idx="12">
                  <c:v>1962.0</c:v>
                </c:pt>
                <c:pt idx="13">
                  <c:v>1963.0</c:v>
                </c:pt>
                <c:pt idx="14">
                  <c:v>1964.0</c:v>
                </c:pt>
                <c:pt idx="15">
                  <c:v>1965.0</c:v>
                </c:pt>
                <c:pt idx="16">
                  <c:v>1966.0</c:v>
                </c:pt>
                <c:pt idx="17">
                  <c:v>1967.0</c:v>
                </c:pt>
                <c:pt idx="18">
                  <c:v>1968.0</c:v>
                </c:pt>
                <c:pt idx="19">
                  <c:v>1969.0</c:v>
                </c:pt>
                <c:pt idx="20">
                  <c:v>1970.0</c:v>
                </c:pt>
                <c:pt idx="21">
                  <c:v>1971.0</c:v>
                </c:pt>
                <c:pt idx="22">
                  <c:v>1972.0</c:v>
                </c:pt>
                <c:pt idx="23">
                  <c:v>1973.0</c:v>
                </c:pt>
                <c:pt idx="24">
                  <c:v>1974.0</c:v>
                </c:pt>
                <c:pt idx="25">
                  <c:v>1975.0</c:v>
                </c:pt>
                <c:pt idx="26">
                  <c:v>1976.0</c:v>
                </c:pt>
                <c:pt idx="27">
                  <c:v>1977.0</c:v>
                </c:pt>
                <c:pt idx="28">
                  <c:v>1978.0</c:v>
                </c:pt>
                <c:pt idx="29">
                  <c:v>1979.0</c:v>
                </c:pt>
                <c:pt idx="30">
                  <c:v>1980.0</c:v>
                </c:pt>
                <c:pt idx="31">
                  <c:v>1981.0</c:v>
                </c:pt>
                <c:pt idx="32">
                  <c:v>1982.0</c:v>
                </c:pt>
                <c:pt idx="33">
                  <c:v>1983.0</c:v>
                </c:pt>
                <c:pt idx="34">
                  <c:v>1984.0</c:v>
                </c:pt>
                <c:pt idx="35">
                  <c:v>1985.0</c:v>
                </c:pt>
                <c:pt idx="36">
                  <c:v>1986.0</c:v>
                </c:pt>
                <c:pt idx="37">
                  <c:v>1987.0</c:v>
                </c:pt>
                <c:pt idx="38">
                  <c:v>1988.0</c:v>
                </c:pt>
                <c:pt idx="39">
                  <c:v>1989.0</c:v>
                </c:pt>
                <c:pt idx="40">
                  <c:v>1990.0</c:v>
                </c:pt>
                <c:pt idx="41">
                  <c:v>1991.0</c:v>
                </c:pt>
                <c:pt idx="42">
                  <c:v>1992.0</c:v>
                </c:pt>
                <c:pt idx="43">
                  <c:v>1993.0</c:v>
                </c:pt>
                <c:pt idx="44">
                  <c:v>1994.0</c:v>
                </c:pt>
                <c:pt idx="45">
                  <c:v>1995.0</c:v>
                </c:pt>
                <c:pt idx="46">
                  <c:v>1996.0</c:v>
                </c:pt>
                <c:pt idx="47">
                  <c:v>1997.0</c:v>
                </c:pt>
                <c:pt idx="48">
                  <c:v>1998.0</c:v>
                </c:pt>
                <c:pt idx="49">
                  <c:v>1999.0</c:v>
                </c:pt>
                <c:pt idx="50">
                  <c:v>2000.0</c:v>
                </c:pt>
                <c:pt idx="51">
                  <c:v>2001.0</c:v>
                </c:pt>
                <c:pt idx="52">
                  <c:v>2002.0</c:v>
                </c:pt>
                <c:pt idx="53">
                  <c:v>2003.0</c:v>
                </c:pt>
                <c:pt idx="54">
                  <c:v>2004.0</c:v>
                </c:pt>
                <c:pt idx="55">
                  <c:v>2005.0</c:v>
                </c:pt>
                <c:pt idx="56">
                  <c:v>2006.0</c:v>
                </c:pt>
                <c:pt idx="57">
                  <c:v>2007.0</c:v>
                </c:pt>
              </c:numCache>
            </c:numRef>
          </c:xVal>
          <c:yVal>
            <c:numRef>
              <c:f>VAPerWorkerSectors!$J$19:$J$76</c:f>
              <c:numCache>
                <c:formatCode>0.000000</c:formatCode>
                <c:ptCount val="58"/>
                <c:pt idx="0">
                  <c:v>0.040014932289439</c:v>
                </c:pt>
                <c:pt idx="1">
                  <c:v>0.00351634312986304</c:v>
                </c:pt>
                <c:pt idx="2">
                  <c:v>0.0146555872231484</c:v>
                </c:pt>
                <c:pt idx="3">
                  <c:v>0.0178670807060151</c:v>
                </c:pt>
                <c:pt idx="4">
                  <c:v>0.0218301391381046</c:v>
                </c:pt>
                <c:pt idx="5">
                  <c:v>0.0343128003649091</c:v>
                </c:pt>
                <c:pt idx="6">
                  <c:v>-0.00958768390608433</c:v>
                </c:pt>
                <c:pt idx="7">
                  <c:v>0.0221061485871659</c:v>
                </c:pt>
                <c:pt idx="8">
                  <c:v>0.014663124624718</c:v>
                </c:pt>
                <c:pt idx="9">
                  <c:v>0.0414246940994185</c:v>
                </c:pt>
                <c:pt idx="10">
                  <c:v>0.00804519703738049</c:v>
                </c:pt>
                <c:pt idx="11">
                  <c:v>0.019418065069472</c:v>
                </c:pt>
                <c:pt idx="12">
                  <c:v>0.0328278644686037</c:v>
                </c:pt>
                <c:pt idx="13">
                  <c:v>0.0228231176127251</c:v>
                </c:pt>
                <c:pt idx="14">
                  <c:v>0.0244182026383026</c:v>
                </c:pt>
                <c:pt idx="15">
                  <c:v>0.0225586685064669</c:v>
                </c:pt>
                <c:pt idx="16">
                  <c:v>0.0147504518567438</c:v>
                </c:pt>
                <c:pt idx="17">
                  <c:v>0.000324569964345933</c:v>
                </c:pt>
                <c:pt idx="18">
                  <c:v>0.0162890650081964</c:v>
                </c:pt>
                <c:pt idx="19">
                  <c:v>0.0064539430652808</c:v>
                </c:pt>
                <c:pt idx="20">
                  <c:v>0.00605649547357934</c:v>
                </c:pt>
                <c:pt idx="21">
                  <c:v>0.0294322419272859</c:v>
                </c:pt>
                <c:pt idx="22">
                  <c:v>0.0246266569692404</c:v>
                </c:pt>
                <c:pt idx="23">
                  <c:v>0.00797351733921125</c:v>
                </c:pt>
                <c:pt idx="24">
                  <c:v>-0.0113979991662907</c:v>
                </c:pt>
                <c:pt idx="25">
                  <c:v>0.015244288182386</c:v>
                </c:pt>
                <c:pt idx="26">
                  <c:v>0.0116054678053819</c:v>
                </c:pt>
                <c:pt idx="27">
                  <c:v>-0.00109397830901081</c:v>
                </c:pt>
                <c:pt idx="28">
                  <c:v>0.00835400161851862</c:v>
                </c:pt>
                <c:pt idx="29">
                  <c:v>0.00261370423198626</c:v>
                </c:pt>
                <c:pt idx="30">
                  <c:v>-0.0034023627646248</c:v>
                </c:pt>
                <c:pt idx="31">
                  <c:v>0.000346091867351017</c:v>
                </c:pt>
                <c:pt idx="32">
                  <c:v>-0.00850292587644752</c:v>
                </c:pt>
                <c:pt idx="33">
                  <c:v>0.0345028388511366</c:v>
                </c:pt>
                <c:pt idx="34">
                  <c:v>0.00331412318801583</c:v>
                </c:pt>
                <c:pt idx="35">
                  <c:v>0.00267224103812103</c:v>
                </c:pt>
                <c:pt idx="36">
                  <c:v>0.0107789630129533</c:v>
                </c:pt>
                <c:pt idx="37">
                  <c:v>-0.0122170523367766</c:v>
                </c:pt>
                <c:pt idx="38">
                  <c:v>0.0116430593337564</c:v>
                </c:pt>
                <c:pt idx="39">
                  <c:v>0.00883111576545903</c:v>
                </c:pt>
                <c:pt idx="40">
                  <c:v>0.00801408223778077</c:v>
                </c:pt>
                <c:pt idx="41">
                  <c:v>0.0114512376824738</c:v>
                </c:pt>
                <c:pt idx="42">
                  <c:v>0.0265768778084212</c:v>
                </c:pt>
                <c:pt idx="43">
                  <c:v>0.000326693868404115</c:v>
                </c:pt>
                <c:pt idx="44">
                  <c:v>0.00577323743718749</c:v>
                </c:pt>
                <c:pt idx="45">
                  <c:v>-0.00396665906030091</c:v>
                </c:pt>
                <c:pt idx="46">
                  <c:v>0.0192264231521244</c:v>
                </c:pt>
                <c:pt idx="47">
                  <c:v>0.0185823332208479</c:v>
                </c:pt>
                <c:pt idx="48">
                  <c:v>0.0156569936657078</c:v>
                </c:pt>
                <c:pt idx="49">
                  <c:v>0.0213601724313999</c:v>
                </c:pt>
                <c:pt idx="50">
                  <c:v>0.015505886104809</c:v>
                </c:pt>
                <c:pt idx="51">
                  <c:v>0.0223705844004138</c:v>
                </c:pt>
                <c:pt idx="52">
                  <c:v>0.0165767227872973</c:v>
                </c:pt>
                <c:pt idx="53">
                  <c:v>0.0294784011945159</c:v>
                </c:pt>
                <c:pt idx="54">
                  <c:v>0.0228506006948383</c:v>
                </c:pt>
                <c:pt idx="55">
                  <c:v>0.0248321124023507</c:v>
                </c:pt>
                <c:pt idx="56">
                  <c:v>0.011592441316971</c:v>
                </c:pt>
                <c:pt idx="57">
                  <c:v>0.0123982550452064</c:v>
                </c:pt>
              </c:numCache>
            </c:numRef>
          </c:yVal>
          <c:smooth val="0"/>
        </c:ser>
        <c:dLbls>
          <c:showLegendKey val="0"/>
          <c:showVal val="0"/>
          <c:showCatName val="0"/>
          <c:showSerName val="0"/>
          <c:showPercent val="0"/>
          <c:showBubbleSize val="0"/>
        </c:dLbls>
        <c:axId val="342973368"/>
        <c:axId val="617692408"/>
      </c:scatterChart>
      <c:valAx>
        <c:axId val="342973368"/>
        <c:scaling>
          <c:orientation val="minMax"/>
          <c:max val="2005.0"/>
          <c:min val="1950.0"/>
        </c:scaling>
        <c:delete val="0"/>
        <c:axPos val="b"/>
        <c:title>
          <c:tx>
            <c:rich>
              <a:bodyPr/>
              <a:lstStyle/>
              <a:p>
                <a:pPr>
                  <a:defRPr sz="1700" b="1" i="0" u="none" strike="noStrike" baseline="0">
                    <a:solidFill>
                      <a:srgbClr val="000000"/>
                    </a:solidFill>
                    <a:latin typeface="Arial"/>
                    <a:ea typeface="Arial"/>
                    <a:cs typeface="Arial"/>
                  </a:defRPr>
                </a:pPr>
                <a:r>
                  <a:rPr lang="en-US" sz="1700"/>
                  <a:t>Year</a:t>
                </a:r>
              </a:p>
            </c:rich>
          </c:tx>
          <c:layout>
            <c:manualLayout>
              <c:xMode val="edge"/>
              <c:yMode val="edge"/>
              <c:x val="0.497777766895623"/>
              <c:y val="0.934640465734916"/>
            </c:manualLayout>
          </c:layout>
          <c:overlay val="0"/>
          <c:spPr>
            <a:noFill/>
            <a:ln w="25400">
              <a:noFill/>
            </a:ln>
          </c:spPr>
        </c:title>
        <c:numFmt formatCode="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617692408"/>
        <c:crossesAt val="-0.06"/>
        <c:crossBetween val="midCat"/>
        <c:majorUnit val="5.0"/>
        <c:minorUnit val="5.0"/>
      </c:valAx>
      <c:valAx>
        <c:axId val="617692408"/>
        <c:scaling>
          <c:orientation val="minMax"/>
          <c:max val="0.06"/>
          <c:min val="-0.04"/>
        </c:scaling>
        <c:delete val="0"/>
        <c:axPos val="l"/>
        <c:majorGridlines>
          <c:spPr>
            <a:ln w="3175">
              <a:solidFill>
                <a:srgbClr val="000000">
                  <a:alpha val="50000"/>
                </a:srgbClr>
              </a:solidFill>
              <a:prstDash val="sysDash"/>
            </a:ln>
          </c:spPr>
        </c:majorGridlines>
        <c:numFmt formatCode="0.0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342973368"/>
        <c:crossesAt val="-10.0"/>
        <c:crossBetween val="midCat"/>
        <c:majorUnit val="0.02"/>
        <c:minorUnit val="0.02"/>
      </c:valAx>
      <c:spPr>
        <a:noFill/>
        <a:ln w="12700">
          <a:solidFill>
            <a:srgbClr val="000000"/>
          </a:solidFill>
          <a:prstDash val="solid"/>
        </a:ln>
      </c:spPr>
    </c:plotArea>
    <c:legend>
      <c:legendPos val="r"/>
      <c:layout>
        <c:manualLayout>
          <c:xMode val="edge"/>
          <c:yMode val="edge"/>
          <c:x val="0.361483679158486"/>
          <c:y val="0.636162339357641"/>
          <c:w val="0.583703724949815"/>
          <c:h val="0.217857000208964"/>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span"/>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731034482758621"/>
          <c:y val="0.0723981900452489"/>
          <c:w val="0.882758620689655"/>
          <c:h val="0.807692307692308"/>
        </c:manualLayout>
      </c:layout>
      <c:scatterChart>
        <c:scatterStyle val="smoothMarker"/>
        <c:varyColors val="0"/>
        <c:ser>
          <c:idx val="0"/>
          <c:order val="0"/>
          <c:tx>
            <c:v>Land values 1995</c:v>
          </c:tx>
          <c:spPr>
            <a:ln w="38100">
              <a:solidFill>
                <a:schemeClr val="bg1">
                  <a:lumMod val="50000"/>
                </a:schemeClr>
              </a:solidFill>
              <a:prstDash val="sysDash"/>
            </a:ln>
          </c:spPr>
          <c:marker>
            <c:symbol val="none"/>
          </c:marker>
          <c:xVal>
            <c:numRef>
              <c:f>DistributionLandValues!$D$19:$D$64</c:f>
              <c:numCache>
                <c:formatCode>General</c:formatCode>
                <c:ptCount val="46"/>
                <c:pt idx="0">
                  <c:v>8.9237242</c:v>
                </c:pt>
                <c:pt idx="1">
                  <c:v>9.0776091</c:v>
                </c:pt>
                <c:pt idx="2">
                  <c:v>9.191667600000001</c:v>
                </c:pt>
                <c:pt idx="3">
                  <c:v>9.3598804</c:v>
                </c:pt>
                <c:pt idx="4">
                  <c:v>9.4250488</c:v>
                </c:pt>
                <c:pt idx="5">
                  <c:v>9.6013012</c:v>
                </c:pt>
                <c:pt idx="6">
                  <c:v>9.8607368</c:v>
                </c:pt>
                <c:pt idx="7">
                  <c:v>10.016994</c:v>
                </c:pt>
                <c:pt idx="8">
                  <c:v>10.05363</c:v>
                </c:pt>
                <c:pt idx="9">
                  <c:v>10.092661</c:v>
                </c:pt>
                <c:pt idx="10">
                  <c:v>10.124228</c:v>
                </c:pt>
                <c:pt idx="11">
                  <c:v>10.212368</c:v>
                </c:pt>
                <c:pt idx="12">
                  <c:v>10.260287</c:v>
                </c:pt>
                <c:pt idx="13">
                  <c:v>10.278528</c:v>
                </c:pt>
                <c:pt idx="14">
                  <c:v>10.386993</c:v>
                </c:pt>
                <c:pt idx="15">
                  <c:v>10.418256</c:v>
                </c:pt>
                <c:pt idx="16">
                  <c:v>10.424184</c:v>
                </c:pt>
                <c:pt idx="17">
                  <c:v>10.583904</c:v>
                </c:pt>
                <c:pt idx="18">
                  <c:v>10.634581</c:v>
                </c:pt>
                <c:pt idx="19">
                  <c:v>10.682124</c:v>
                </c:pt>
                <c:pt idx="20">
                  <c:v>10.690262</c:v>
                </c:pt>
                <c:pt idx="21">
                  <c:v>10.7546</c:v>
                </c:pt>
                <c:pt idx="22">
                  <c:v>10.786945</c:v>
                </c:pt>
                <c:pt idx="23">
                  <c:v>10.886277</c:v>
                </c:pt>
                <c:pt idx="24">
                  <c:v>10.917485</c:v>
                </c:pt>
                <c:pt idx="25">
                  <c:v>10.92385</c:v>
                </c:pt>
                <c:pt idx="26">
                  <c:v>10.930264</c:v>
                </c:pt>
                <c:pt idx="27">
                  <c:v>10.938858</c:v>
                </c:pt>
                <c:pt idx="28">
                  <c:v>10.953032</c:v>
                </c:pt>
                <c:pt idx="29">
                  <c:v>11.089684</c:v>
                </c:pt>
                <c:pt idx="30">
                  <c:v>11.100315</c:v>
                </c:pt>
                <c:pt idx="31">
                  <c:v>11.126807</c:v>
                </c:pt>
                <c:pt idx="32">
                  <c:v>11.308764</c:v>
                </c:pt>
                <c:pt idx="33">
                  <c:v>11.361102</c:v>
                </c:pt>
                <c:pt idx="34">
                  <c:v>11.368212</c:v>
                </c:pt>
                <c:pt idx="35">
                  <c:v>11.455826</c:v>
                </c:pt>
                <c:pt idx="36">
                  <c:v>11.50345</c:v>
                </c:pt>
                <c:pt idx="37">
                  <c:v>11.529556</c:v>
                </c:pt>
                <c:pt idx="38">
                  <c:v>11.659516</c:v>
                </c:pt>
                <c:pt idx="39">
                  <c:v>11.69453</c:v>
                </c:pt>
                <c:pt idx="40">
                  <c:v>11.725744</c:v>
                </c:pt>
                <c:pt idx="41">
                  <c:v>11.806423</c:v>
                </c:pt>
                <c:pt idx="42">
                  <c:v>12.028816</c:v>
                </c:pt>
                <c:pt idx="43">
                  <c:v>12.154922</c:v>
                </c:pt>
                <c:pt idx="44">
                  <c:v>12.367915</c:v>
                </c:pt>
                <c:pt idx="45">
                  <c:v>12.676661</c:v>
                </c:pt>
              </c:numCache>
            </c:numRef>
          </c:xVal>
          <c:yVal>
            <c:numRef>
              <c:f>DistributionLandValues!$E$19:$E$64</c:f>
              <c:numCache>
                <c:formatCode>General</c:formatCode>
                <c:ptCount val="46"/>
                <c:pt idx="0">
                  <c:v>0.09049981</c:v>
                </c:pt>
                <c:pt idx="1">
                  <c:v>0.10677066</c:v>
                </c:pt>
                <c:pt idx="2">
                  <c:v>0.117576</c:v>
                </c:pt>
                <c:pt idx="3">
                  <c:v>0.13999111</c:v>
                </c:pt>
                <c:pt idx="4">
                  <c:v>0.15065594</c:v>
                </c:pt>
                <c:pt idx="5">
                  <c:v>0.18375747</c:v>
                </c:pt>
                <c:pt idx="6">
                  <c:v>0.23195341</c:v>
                </c:pt>
                <c:pt idx="7">
                  <c:v>0.26869537</c:v>
                </c:pt>
                <c:pt idx="8">
                  <c:v>0.27782979</c:v>
                </c:pt>
                <c:pt idx="9">
                  <c:v>0.2861059</c:v>
                </c:pt>
                <c:pt idx="10">
                  <c:v>0.29314997</c:v>
                </c:pt>
                <c:pt idx="11">
                  <c:v>0.32599782</c:v>
                </c:pt>
                <c:pt idx="12">
                  <c:v>0.34267236</c:v>
                </c:pt>
                <c:pt idx="13">
                  <c:v>0.3483805</c:v>
                </c:pt>
                <c:pt idx="14">
                  <c:v>0.38386809</c:v>
                </c:pt>
                <c:pt idx="15">
                  <c:v>0.39227497</c:v>
                </c:pt>
                <c:pt idx="16">
                  <c:v>0.39384111</c:v>
                </c:pt>
                <c:pt idx="17">
                  <c:v>0.42010011</c:v>
                </c:pt>
                <c:pt idx="18">
                  <c:v>0.42490222</c:v>
                </c:pt>
                <c:pt idx="19">
                  <c:v>0.42752988</c:v>
                </c:pt>
                <c:pt idx="20">
                  <c:v>0.42797335</c:v>
                </c:pt>
                <c:pt idx="21">
                  <c:v>0.43113752</c:v>
                </c:pt>
                <c:pt idx="22">
                  <c:v>0.43093307</c:v>
                </c:pt>
                <c:pt idx="23">
                  <c:v>0.42406461</c:v>
                </c:pt>
                <c:pt idx="24">
                  <c:v>0.42318152</c:v>
                </c:pt>
                <c:pt idx="25">
                  <c:v>0.42292574</c:v>
                </c:pt>
                <c:pt idx="26">
                  <c:v>0.42312489</c:v>
                </c:pt>
                <c:pt idx="27">
                  <c:v>0.42342365</c:v>
                </c:pt>
                <c:pt idx="28">
                  <c:v>0.42361012</c:v>
                </c:pt>
                <c:pt idx="29">
                  <c:v>0.41584809</c:v>
                </c:pt>
                <c:pt idx="30">
                  <c:v>0.41516311</c:v>
                </c:pt>
                <c:pt idx="31">
                  <c:v>0.41258522</c:v>
                </c:pt>
                <c:pt idx="32">
                  <c:v>0.38092769</c:v>
                </c:pt>
                <c:pt idx="33">
                  <c:v>0.36720087</c:v>
                </c:pt>
                <c:pt idx="34">
                  <c:v>0.36528939</c:v>
                </c:pt>
                <c:pt idx="35">
                  <c:v>0.33935714</c:v>
                </c:pt>
                <c:pt idx="36">
                  <c:v>0.32402915</c:v>
                </c:pt>
                <c:pt idx="37">
                  <c:v>0.31597868</c:v>
                </c:pt>
                <c:pt idx="38">
                  <c:v>0.27492315</c:v>
                </c:pt>
                <c:pt idx="39">
                  <c:v>0.26182174</c:v>
                </c:pt>
                <c:pt idx="40">
                  <c:v>0.25037167</c:v>
                </c:pt>
                <c:pt idx="41">
                  <c:v>0.23266704</c:v>
                </c:pt>
                <c:pt idx="42">
                  <c:v>0.1836471</c:v>
                </c:pt>
                <c:pt idx="43">
                  <c:v>0.1489054</c:v>
                </c:pt>
                <c:pt idx="44">
                  <c:v>0.1013582</c:v>
                </c:pt>
                <c:pt idx="45">
                  <c:v>0.0564381</c:v>
                </c:pt>
              </c:numCache>
            </c:numRef>
          </c:yVal>
          <c:smooth val="1"/>
        </c:ser>
        <c:ser>
          <c:idx val="3"/>
          <c:order val="1"/>
          <c:tx>
            <c:v>Land values 2005</c:v>
          </c:tx>
          <c:spPr>
            <a:ln w="38100">
              <a:solidFill>
                <a:schemeClr val="tx1"/>
              </a:solidFill>
              <a:prstDash val="solid"/>
            </a:ln>
          </c:spPr>
          <c:marker>
            <c:symbol val="none"/>
          </c:marker>
          <c:xVal>
            <c:numRef>
              <c:f>DistributionLandValues!$H$19:$H$64</c:f>
              <c:numCache>
                <c:formatCode>General</c:formatCode>
                <c:ptCount val="46"/>
                <c:pt idx="0">
                  <c:v>9.639946</c:v>
                </c:pt>
                <c:pt idx="1">
                  <c:v>9.8155909</c:v>
                </c:pt>
                <c:pt idx="2">
                  <c:v>10.033108</c:v>
                </c:pt>
                <c:pt idx="3">
                  <c:v>10.038634</c:v>
                </c:pt>
                <c:pt idx="4">
                  <c:v>10.150955</c:v>
                </c:pt>
                <c:pt idx="5">
                  <c:v>10.164668</c:v>
                </c:pt>
                <c:pt idx="6">
                  <c:v>10.286421</c:v>
                </c:pt>
                <c:pt idx="7">
                  <c:v>10.406886</c:v>
                </c:pt>
                <c:pt idx="8">
                  <c:v>10.439958</c:v>
                </c:pt>
                <c:pt idx="9">
                  <c:v>10.455302</c:v>
                </c:pt>
                <c:pt idx="10">
                  <c:v>10.588673</c:v>
                </c:pt>
                <c:pt idx="11">
                  <c:v>10.688844</c:v>
                </c:pt>
                <c:pt idx="12">
                  <c:v>10.730403</c:v>
                </c:pt>
                <c:pt idx="13">
                  <c:v>10.754672</c:v>
                </c:pt>
                <c:pt idx="14">
                  <c:v>10.942666</c:v>
                </c:pt>
                <c:pt idx="15">
                  <c:v>10.948187</c:v>
                </c:pt>
                <c:pt idx="16">
                  <c:v>10.954592</c:v>
                </c:pt>
                <c:pt idx="17">
                  <c:v>10.95581</c:v>
                </c:pt>
                <c:pt idx="18">
                  <c:v>11.024754</c:v>
                </c:pt>
                <c:pt idx="19">
                  <c:v>11.088894</c:v>
                </c:pt>
                <c:pt idx="20">
                  <c:v>11.308553</c:v>
                </c:pt>
                <c:pt idx="21">
                  <c:v>11.322942</c:v>
                </c:pt>
                <c:pt idx="22">
                  <c:v>11.50803</c:v>
                </c:pt>
                <c:pt idx="23">
                  <c:v>11.543622</c:v>
                </c:pt>
                <c:pt idx="24">
                  <c:v>11.580733</c:v>
                </c:pt>
                <c:pt idx="25">
                  <c:v>11.73761</c:v>
                </c:pt>
                <c:pt idx="26">
                  <c:v>11.739426</c:v>
                </c:pt>
                <c:pt idx="27">
                  <c:v>11.772154</c:v>
                </c:pt>
                <c:pt idx="28">
                  <c:v>11.810993</c:v>
                </c:pt>
                <c:pt idx="29">
                  <c:v>11.852463</c:v>
                </c:pt>
                <c:pt idx="30">
                  <c:v>12.048554</c:v>
                </c:pt>
                <c:pt idx="31">
                  <c:v>12.157719</c:v>
                </c:pt>
                <c:pt idx="32">
                  <c:v>12.191738</c:v>
                </c:pt>
                <c:pt idx="33">
                  <c:v>12.207891</c:v>
                </c:pt>
                <c:pt idx="34">
                  <c:v>12.308245</c:v>
                </c:pt>
                <c:pt idx="35">
                  <c:v>12.403668</c:v>
                </c:pt>
                <c:pt idx="36">
                  <c:v>12.49809</c:v>
                </c:pt>
                <c:pt idx="37">
                  <c:v>12.669635</c:v>
                </c:pt>
                <c:pt idx="38">
                  <c:v>12.727366</c:v>
                </c:pt>
                <c:pt idx="39">
                  <c:v>12.746076</c:v>
                </c:pt>
                <c:pt idx="40">
                  <c:v>12.991136</c:v>
                </c:pt>
                <c:pt idx="41">
                  <c:v>13.089591</c:v>
                </c:pt>
                <c:pt idx="42">
                  <c:v>13.150105</c:v>
                </c:pt>
                <c:pt idx="43">
                  <c:v>13.240472</c:v>
                </c:pt>
                <c:pt idx="44">
                  <c:v>13.381416</c:v>
                </c:pt>
                <c:pt idx="45">
                  <c:v>13.703839</c:v>
                </c:pt>
              </c:numCache>
            </c:numRef>
          </c:xVal>
          <c:yVal>
            <c:numRef>
              <c:f>DistributionLandValues!$I$19:$I$64</c:f>
              <c:numCache>
                <c:formatCode>General</c:formatCode>
                <c:ptCount val="46"/>
                <c:pt idx="0">
                  <c:v>0.11261176</c:v>
                </c:pt>
                <c:pt idx="1">
                  <c:v>0.14980377</c:v>
                </c:pt>
                <c:pt idx="2">
                  <c:v>0.19766664</c:v>
                </c:pt>
                <c:pt idx="3">
                  <c:v>0.1991738</c:v>
                </c:pt>
                <c:pt idx="4">
                  <c:v>0.22762705</c:v>
                </c:pt>
                <c:pt idx="5">
                  <c:v>0.23074523</c:v>
                </c:pt>
                <c:pt idx="6">
                  <c:v>0.25303644</c:v>
                </c:pt>
                <c:pt idx="7">
                  <c:v>0.27117266</c:v>
                </c:pt>
                <c:pt idx="8">
                  <c:v>0.27487737</c:v>
                </c:pt>
                <c:pt idx="9">
                  <c:v>0.27632901</c:v>
                </c:pt>
                <c:pt idx="10">
                  <c:v>0.28594415</c:v>
                </c:pt>
                <c:pt idx="11">
                  <c:v>0.29221393</c:v>
                </c:pt>
                <c:pt idx="12">
                  <c:v>0.293168</c:v>
                </c:pt>
                <c:pt idx="13">
                  <c:v>0.2940819</c:v>
                </c:pt>
                <c:pt idx="14">
                  <c:v>0.30511903</c:v>
                </c:pt>
                <c:pt idx="15">
                  <c:v>0.30518367</c:v>
                </c:pt>
                <c:pt idx="16">
                  <c:v>0.30522369</c:v>
                </c:pt>
                <c:pt idx="17">
                  <c:v>0.30522705</c:v>
                </c:pt>
                <c:pt idx="18">
                  <c:v>0.30320237</c:v>
                </c:pt>
                <c:pt idx="19">
                  <c:v>0.30229564</c:v>
                </c:pt>
                <c:pt idx="20">
                  <c:v>0.29935085</c:v>
                </c:pt>
                <c:pt idx="21">
                  <c:v>0.2994367</c:v>
                </c:pt>
                <c:pt idx="22">
                  <c:v>0.29505817</c:v>
                </c:pt>
                <c:pt idx="23">
                  <c:v>0.29444428</c:v>
                </c:pt>
                <c:pt idx="24">
                  <c:v>0.29261291</c:v>
                </c:pt>
                <c:pt idx="25">
                  <c:v>0.28105213</c:v>
                </c:pt>
                <c:pt idx="26">
                  <c:v>0.28098428</c:v>
                </c:pt>
                <c:pt idx="27">
                  <c:v>0.28069926</c:v>
                </c:pt>
                <c:pt idx="28">
                  <c:v>0.28002539</c:v>
                </c:pt>
                <c:pt idx="29">
                  <c:v>0.27788992</c:v>
                </c:pt>
                <c:pt idx="30">
                  <c:v>0.2642117</c:v>
                </c:pt>
                <c:pt idx="31">
                  <c:v>0.26157686</c:v>
                </c:pt>
                <c:pt idx="32">
                  <c:v>0.26085098</c:v>
                </c:pt>
                <c:pt idx="33">
                  <c:v>0.26020149</c:v>
                </c:pt>
                <c:pt idx="34">
                  <c:v>0.25390044</c:v>
                </c:pt>
                <c:pt idx="35">
                  <c:v>0.24835152</c:v>
                </c:pt>
                <c:pt idx="36">
                  <c:v>0.23904567</c:v>
                </c:pt>
                <c:pt idx="37">
                  <c:v>0.21820532</c:v>
                </c:pt>
                <c:pt idx="38">
                  <c:v>0.2090291</c:v>
                </c:pt>
                <c:pt idx="39">
                  <c:v>0.20650398</c:v>
                </c:pt>
                <c:pt idx="40">
                  <c:v>0.1813179</c:v>
                </c:pt>
                <c:pt idx="41">
                  <c:v>0.16620024</c:v>
                </c:pt>
                <c:pt idx="42">
                  <c:v>0.15565017</c:v>
                </c:pt>
                <c:pt idx="43">
                  <c:v>0.14218142</c:v>
                </c:pt>
                <c:pt idx="44">
                  <c:v>0.12246811</c:v>
                </c:pt>
                <c:pt idx="45">
                  <c:v>0.07526954</c:v>
                </c:pt>
              </c:numCache>
            </c:numRef>
          </c:yVal>
          <c:smooth val="1"/>
        </c:ser>
        <c:dLbls>
          <c:showLegendKey val="0"/>
          <c:showVal val="0"/>
          <c:showCatName val="0"/>
          <c:showSerName val="0"/>
          <c:showPercent val="0"/>
          <c:showBubbleSize val="0"/>
        </c:dLbls>
        <c:axId val="343849592"/>
        <c:axId val="343826152"/>
      </c:scatterChart>
      <c:valAx>
        <c:axId val="343849592"/>
        <c:scaling>
          <c:orientation val="minMax"/>
          <c:max val="14.0"/>
          <c:min val="8.0"/>
        </c:scaling>
        <c:delete val="0"/>
        <c:axPos val="b"/>
        <c:title>
          <c:tx>
            <c:rich>
              <a:bodyPr/>
              <a:lstStyle/>
              <a:p>
                <a:pPr>
                  <a:defRPr sz="1700" b="1" i="0" u="none" strike="noStrike" baseline="0">
                    <a:solidFill>
                      <a:srgbClr val="000000"/>
                    </a:solidFill>
                    <a:latin typeface="Arial"/>
                    <a:ea typeface="Arial"/>
                    <a:cs typeface="Arial"/>
                  </a:defRPr>
                </a:pPr>
                <a:r>
                  <a:rPr lang="en-US" sz="1700"/>
                  <a:t>Land Values (Logs)</a:t>
                </a:r>
              </a:p>
            </c:rich>
          </c:tx>
          <c:layout>
            <c:manualLayout>
              <c:xMode val="edge"/>
              <c:yMode val="edge"/>
              <c:x val="0.394462642169729"/>
              <c:y val="0.945714751342357"/>
            </c:manualLayout>
          </c:layout>
          <c:overlay val="0"/>
          <c:spPr>
            <a:noFill/>
            <a:ln w="25400">
              <a:noFill/>
            </a:ln>
          </c:spPr>
        </c:title>
        <c:numFmt formatCode="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343826152"/>
        <c:crossesAt val="0.0"/>
        <c:crossBetween val="midCat"/>
        <c:majorUnit val="1.0"/>
        <c:minorUnit val="1.0"/>
      </c:valAx>
      <c:valAx>
        <c:axId val="343826152"/>
        <c:scaling>
          <c:orientation val="minMax"/>
          <c:max val="0.5"/>
          <c:min val="0.0"/>
        </c:scaling>
        <c:delete val="0"/>
        <c:axPos val="l"/>
        <c:majorGridlines>
          <c:spPr>
            <a:ln w="3175">
              <a:solidFill>
                <a:srgbClr val="000000">
                  <a:alpha val="48000"/>
                </a:srgbClr>
              </a:solidFill>
              <a:prstDash val="sysDash"/>
            </a:ln>
          </c:spPr>
        </c:majorGridlines>
        <c:numFmt formatCode="0.0" sourceLinked="0"/>
        <c:majorTickMark val="out"/>
        <c:minorTickMark val="none"/>
        <c:tickLblPos val="nextTo"/>
        <c:spPr>
          <a:ln w="3175">
            <a:solidFill>
              <a:srgbClr val="000000"/>
            </a:solidFill>
            <a:prstDash val="sysDash"/>
          </a:ln>
        </c:spPr>
        <c:txPr>
          <a:bodyPr rot="0" vert="horz"/>
          <a:lstStyle/>
          <a:p>
            <a:pPr>
              <a:defRPr sz="1600" b="0" i="0" u="none" strike="noStrike" baseline="0">
                <a:solidFill>
                  <a:srgbClr val="000000"/>
                </a:solidFill>
                <a:latin typeface="Arial"/>
                <a:ea typeface="Arial"/>
                <a:cs typeface="Arial"/>
              </a:defRPr>
            </a:pPr>
            <a:endParaRPr lang="en-US"/>
          </a:p>
        </c:txPr>
        <c:crossAx val="343849592"/>
        <c:crossesAt val="-10.0"/>
        <c:crossBetween val="midCat"/>
        <c:majorUnit val="0.1"/>
        <c:minorUnit val="0.1"/>
      </c:valAx>
      <c:spPr>
        <a:noFill/>
        <a:ln w="12700">
          <a:solidFill>
            <a:srgbClr val="000000"/>
          </a:solidFill>
          <a:prstDash val="solid"/>
        </a:ln>
      </c:spPr>
    </c:plotArea>
    <c:legend>
      <c:legendPos val="r"/>
      <c:layout>
        <c:manualLayout>
          <c:xMode val="edge"/>
          <c:yMode val="edge"/>
          <c:x val="0.08136447944007"/>
          <c:y val="0.0859706997409637"/>
          <c:w val="0.258162029746282"/>
          <c:h val="0.099877686857770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span"/>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zoomScale="150" workbookViewId="0"/>
  </sheetViews>
  <pageMargins left="0.75" right="0.75" top="1" bottom="1" header="0.5" footer="0.5"/>
  <pageSetup orientation="landscape" horizontalDpi="4294967293" verticalDpi="4294967293"/>
  <drawing r:id="rId1"/>
</chartsheet>
</file>

<file path=xl/chartsheets/sheet2.xml><?xml version="1.0" encoding="utf-8"?>
<chartsheet xmlns="http://schemas.openxmlformats.org/spreadsheetml/2006/main" xmlns:r="http://schemas.openxmlformats.org/officeDocument/2006/relationships">
  <sheetPr/>
  <sheetViews>
    <sheetView zoomScale="150" workbookViewId="0"/>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4.xml><?xml version="1.0" encoding="utf-8"?>
<chartsheet xmlns="http://schemas.openxmlformats.org/spreadsheetml/2006/main" xmlns:r="http://schemas.openxmlformats.org/officeDocument/2006/relationships">
  <sheetPr/>
  <sheetViews>
    <sheetView zoomScale="125" workbookViewId="0"/>
  </sheetViews>
  <pageMargins left="0.75" right="0.75" top="1" bottom="1" header="0.5" footer="0.5"/>
  <drawing r:id="rId1"/>
</chartsheet>
</file>

<file path=xl/chartsheets/sheet5.xml><?xml version="1.0" encoding="utf-8"?>
<chartsheet xmlns="http://schemas.openxmlformats.org/spreadsheetml/2006/main" xmlns:r="http://schemas.openxmlformats.org/officeDocument/2006/relationships">
  <sheetPr/>
  <sheetViews>
    <sheetView zoomScale="150" workbookViewId="0"/>
  </sheetViews>
  <pageMargins left="0.75" right="0.75" top="1" bottom="1" header="0.5" footer="0.5"/>
  <pageSetup orientation="landscape" horizontalDpi="4294967293" verticalDpi="429496729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6733" cy="58335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0.95925</cdr:y>
    </cdr:from>
    <cdr:to>
      <cdr:x>0.39793</cdr:x>
      <cdr:y>0.99938</cdr:y>
    </cdr:to>
    <cdr:sp macro="" textlink="">
      <cdr:nvSpPr>
        <cdr:cNvPr id="91137" name="Text Box 1"/>
        <cdr:cNvSpPr txBox="1">
          <a:spLocks xmlns:a="http://schemas.openxmlformats.org/drawingml/2006/main" noChangeArrowheads="1"/>
        </cdr:cNvSpPr>
      </cdr:nvSpPr>
      <cdr:spPr bwMode="auto">
        <a:xfrm xmlns:a="http://schemas.openxmlformats.org/drawingml/2006/main">
          <a:off x="0" y="5591756"/>
          <a:ext cx="3411247" cy="23391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1400" b="0" i="0" strike="noStrike">
              <a:solidFill>
                <a:srgbClr val="000000"/>
              </a:solidFill>
              <a:latin typeface="Arial"/>
              <a:ea typeface="Arial"/>
              <a:cs typeface="Arial"/>
            </a:rPr>
            <a:t>Source: Industry Economic Accounts, BEA</a:t>
          </a: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0.95874</cdr:y>
    </cdr:from>
    <cdr:to>
      <cdr:x>0.32811</cdr:x>
      <cdr:y>0.99887</cdr:y>
    </cdr:to>
    <cdr:sp macro="" textlink="">
      <cdr:nvSpPr>
        <cdr:cNvPr id="6145" name="Text Box 1"/>
        <cdr:cNvSpPr txBox="1">
          <a:spLocks xmlns:a="http://schemas.openxmlformats.org/drawingml/2006/main" noChangeArrowheads="1"/>
        </cdr:cNvSpPr>
      </cdr:nvSpPr>
      <cdr:spPr bwMode="auto">
        <a:xfrm xmlns:a="http://schemas.openxmlformats.org/drawingml/2006/main">
          <a:off x="0" y="5588783"/>
          <a:ext cx="2812764" cy="23391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1400" b="0" i="0" strike="noStrike">
              <a:solidFill>
                <a:srgbClr val="000000"/>
              </a:solidFill>
              <a:latin typeface="Arial"/>
              <a:ea typeface="Arial"/>
              <a:cs typeface="Arial"/>
            </a:rPr>
            <a:t>Source: Davis and Palumbo (2007)</a:t>
          </a:r>
          <a:endParaRPr lang="en-US" sz="975" b="0" i="0" strike="noStrike">
            <a:solidFill>
              <a:srgbClr val="000000"/>
            </a:solidFill>
            <a:latin typeface="Arial"/>
            <a:ea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0.96226</cdr:y>
    </cdr:from>
    <cdr:to>
      <cdr:x>0.60018</cdr:x>
      <cdr:y>0.99935</cdr:y>
    </cdr:to>
    <cdr:sp macro="" textlink="">
      <cdr:nvSpPr>
        <cdr:cNvPr id="51201" name="Text Box 1"/>
        <cdr:cNvSpPr txBox="1">
          <a:spLocks xmlns:a="http://schemas.openxmlformats.org/drawingml/2006/main" noChangeArrowheads="1"/>
        </cdr:cNvSpPr>
      </cdr:nvSpPr>
      <cdr:spPr bwMode="auto">
        <a:xfrm xmlns:a="http://schemas.openxmlformats.org/drawingml/2006/main">
          <a:off x="0" y="5613399"/>
          <a:ext cx="5147612" cy="2163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18288" tIns="18288" rIns="0" bIns="0" anchor="t" upright="1">
          <a:noAutofit/>
        </a:bodyPr>
        <a:lstStyle xmlns:a="http://schemas.openxmlformats.org/drawingml/2006/main"/>
        <a:p xmlns:a="http://schemas.openxmlformats.org/drawingml/2006/main">
          <a:pPr algn="l" rtl="0">
            <a:defRPr sz="1000"/>
          </a:pPr>
          <a:r>
            <a:rPr lang="en-US" sz="1400" b="0" i="0" strike="noStrike">
              <a:solidFill>
                <a:srgbClr val="000000"/>
              </a:solidFill>
              <a:latin typeface="Arial"/>
              <a:ea typeface="Arial"/>
              <a:cs typeface="Arial"/>
            </a:rPr>
            <a:t>Source: Industry Economic Accounts, BEA, U.S.</a:t>
          </a:r>
          <a:r>
            <a:rPr lang="en-US" sz="1400" b="0" i="0" strike="noStrike" baseline="0">
              <a:solidFill>
                <a:srgbClr val="000000"/>
              </a:solidFill>
              <a:latin typeface="Arial"/>
              <a:ea typeface="Arial"/>
              <a:cs typeface="Arial"/>
            </a:rPr>
            <a:t> Census Bureau</a:t>
          </a:r>
          <a:endParaRPr lang="en-US" sz="1400" b="0" i="0" strike="noStrike">
            <a:solidFill>
              <a:srgbClr val="000000"/>
            </a:solidFill>
            <a:latin typeface="Arial"/>
            <a:ea typeface="Arial"/>
            <a:cs typeface="Arial"/>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6733" cy="58335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0.95825</cdr:y>
    </cdr:from>
    <cdr:to>
      <cdr:x>0.39793</cdr:x>
      <cdr:y>0.99838</cdr:y>
    </cdr:to>
    <cdr:sp macro="" textlink="">
      <cdr:nvSpPr>
        <cdr:cNvPr id="32769" name="Text Box 1"/>
        <cdr:cNvSpPr txBox="1">
          <a:spLocks xmlns:a="http://schemas.openxmlformats.org/drawingml/2006/main" noChangeArrowheads="1"/>
        </cdr:cNvSpPr>
      </cdr:nvSpPr>
      <cdr:spPr bwMode="auto">
        <a:xfrm xmlns:a="http://schemas.openxmlformats.org/drawingml/2006/main">
          <a:off x="0" y="5585927"/>
          <a:ext cx="3411247" cy="23391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1400" b="0" i="0" strike="noStrike">
              <a:solidFill>
                <a:srgbClr val="000000"/>
              </a:solidFill>
              <a:latin typeface="Arial"/>
              <a:ea typeface="Arial"/>
              <a:cs typeface="Arial"/>
            </a:rPr>
            <a:t>Source: Industry Economic Accounts, BEA</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0.95658</cdr:y>
    </cdr:from>
    <cdr:to>
      <cdr:x>0.39793</cdr:x>
      <cdr:y>0.99671</cdr:y>
    </cdr:to>
    <cdr:sp macro="" textlink="">
      <cdr:nvSpPr>
        <cdr:cNvPr id="37889" name="Text Box 1"/>
        <cdr:cNvSpPr txBox="1">
          <a:spLocks xmlns:a="http://schemas.openxmlformats.org/drawingml/2006/main" noChangeArrowheads="1"/>
        </cdr:cNvSpPr>
      </cdr:nvSpPr>
      <cdr:spPr bwMode="auto">
        <a:xfrm xmlns:a="http://schemas.openxmlformats.org/drawingml/2006/main">
          <a:off x="0" y="5576192"/>
          <a:ext cx="3411247" cy="23391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1400" b="0" i="0" strike="noStrike">
              <a:solidFill>
                <a:srgbClr val="000000"/>
              </a:solidFill>
              <a:latin typeface="Arial"/>
              <a:ea typeface="Arial"/>
              <a:cs typeface="Arial"/>
            </a:rPr>
            <a:t>Source: Industry</a:t>
          </a:r>
          <a:r>
            <a:rPr lang="en-US" sz="1400" b="0" i="0" strike="noStrike" baseline="0">
              <a:solidFill>
                <a:srgbClr val="000000"/>
              </a:solidFill>
              <a:latin typeface="Arial"/>
              <a:ea typeface="Arial"/>
              <a:cs typeface="Arial"/>
            </a:rPr>
            <a:t> Economic Accounts, BEA</a:t>
          </a:r>
          <a:endParaRPr lang="en-US" sz="1400" b="0" i="0" strike="noStrike">
            <a:solidFill>
              <a:srgbClr val="000000"/>
            </a:solidFill>
            <a:latin typeface="Arial"/>
            <a:ea typeface="Arial"/>
            <a:cs typeface="Arial"/>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75040" cy="583184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0.0011</cdr:x>
      <cdr:y>0.92767</cdr:y>
    </cdr:from>
    <cdr:to>
      <cdr:x>0.46703</cdr:x>
      <cdr:y>0.99458</cdr:y>
    </cdr:to>
    <cdr:sp macro="" textlink="">
      <cdr:nvSpPr>
        <cdr:cNvPr id="28673" name="Text Box 1"/>
        <cdr:cNvSpPr txBox="1">
          <a:spLocks xmlns:a="http://schemas.openxmlformats.org/drawingml/2006/main" noChangeArrowheads="1"/>
        </cdr:cNvSpPr>
      </cdr:nvSpPr>
      <cdr:spPr bwMode="auto">
        <a:xfrm xmlns:a="http://schemas.openxmlformats.org/drawingml/2006/main">
          <a:off x="10160" y="5212080"/>
          <a:ext cx="4277360" cy="37592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18288" tIns="18288" rIns="0" bIns="0" anchor="t" upright="1">
          <a:noAutofit/>
        </a:bodyPr>
        <a:lstStyle xmlns:a="http://schemas.openxmlformats.org/drawingml/2006/main"/>
        <a:p xmlns:a="http://schemas.openxmlformats.org/drawingml/2006/main">
          <a:pPr algn="l" rtl="0">
            <a:defRPr sz="1000"/>
          </a:pPr>
          <a:r>
            <a:rPr lang="en-US" sz="1400" b="0" i="0" u="none" strike="noStrike" baseline="0">
              <a:solidFill>
                <a:srgbClr val="000000"/>
              </a:solidFill>
              <a:latin typeface="Arial"/>
              <a:ea typeface="Arial"/>
              <a:cs typeface="Arial"/>
            </a:rPr>
            <a:t>Source: Shiller, http://www.irrationalexuberance.com/</a:t>
          </a:r>
        </a:p>
        <a:p xmlns:a="http://schemas.openxmlformats.org/drawingml/2006/main">
          <a:pPr algn="l" rtl="0">
            <a:defRPr sz="1000"/>
          </a:pPr>
          <a:r>
            <a:rPr lang="en-US" sz="1400" b="0" i="0" u="none" strike="noStrike" baseline="0">
              <a:solidFill>
                <a:srgbClr val="000000"/>
              </a:solidFill>
              <a:latin typeface="Arial"/>
              <a:ea typeface="Arial"/>
              <a:cs typeface="Arial"/>
            </a:rPr>
            <a:t>Davis and Heathcote (2007)</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76733" cy="58335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www.marginalq.com/morris/" TargetMode="External"/><Relationship Id="rId2" Type="http://schemas.openxmlformats.org/officeDocument/2006/relationships/hyperlink" Target="http://www.marginalq.com/morris/landdata.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marginalq.com/morris/" TargetMode="External"/><Relationship Id="rId2" Type="http://schemas.openxmlformats.org/officeDocument/2006/relationships/hyperlink" Target="http://www.marginalq.com/morris/landdata.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irrationalexuberan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tabSelected="1" workbookViewId="0">
      <selection sqref="A1:B38"/>
    </sheetView>
  </sheetViews>
  <sheetFormatPr baseColWidth="10" defaultRowHeight="12" x14ac:dyDescent="0"/>
  <sheetData>
    <row r="1" spans="1:1">
      <c r="A1" s="1" t="s">
        <v>125</v>
      </c>
    </row>
    <row r="3" spans="1:1">
      <c r="A3" t="s">
        <v>128</v>
      </c>
    </row>
    <row r="4" spans="1:1">
      <c r="A4" t="s">
        <v>129</v>
      </c>
    </row>
    <row r="5" spans="1:1">
      <c r="A5" t="s">
        <v>130</v>
      </c>
    </row>
    <row r="6" spans="1:1">
      <c r="A6" t="s">
        <v>131</v>
      </c>
    </row>
    <row r="8" spans="1:1">
      <c r="A8" s="1" t="s">
        <v>127</v>
      </c>
    </row>
    <row r="10" spans="1:1">
      <c r="A10" t="s">
        <v>132</v>
      </c>
    </row>
    <row r="11" spans="1:1">
      <c r="A11" t="s">
        <v>133</v>
      </c>
    </row>
    <row r="13" spans="1:1">
      <c r="A13" s="1" t="s">
        <v>134</v>
      </c>
    </row>
    <row r="15" spans="1:1">
      <c r="A15" t="s">
        <v>135</v>
      </c>
    </row>
    <row r="16" spans="1:1">
      <c r="A16" t="s">
        <v>136</v>
      </c>
    </row>
    <row r="18" spans="1:1">
      <c r="A18" s="1" t="s">
        <v>137</v>
      </c>
    </row>
    <row r="20" spans="1:1">
      <c r="A20" t="s">
        <v>138</v>
      </c>
    </row>
    <row r="21" spans="1:1">
      <c r="A21" t="s">
        <v>139</v>
      </c>
    </row>
    <row r="22" spans="1:1">
      <c r="A22" t="s">
        <v>140</v>
      </c>
    </row>
    <row r="24" spans="1:1">
      <c r="A24" s="1" t="s">
        <v>141</v>
      </c>
    </row>
    <row r="26" spans="1:1">
      <c r="A26" t="s">
        <v>142</v>
      </c>
    </row>
    <row r="27" spans="1:1">
      <c r="A27" t="s">
        <v>143</v>
      </c>
    </row>
    <row r="29" spans="1:1">
      <c r="A29" s="1" t="s">
        <v>144</v>
      </c>
    </row>
    <row r="31" spans="1:1">
      <c r="A31" t="s">
        <v>145</v>
      </c>
    </row>
    <row r="32" spans="1:1">
      <c r="A32" t="s">
        <v>151</v>
      </c>
    </row>
    <row r="34" spans="1:1">
      <c r="A34" s="1" t="s">
        <v>147</v>
      </c>
    </row>
    <row r="36" spans="1:1">
      <c r="A36" t="s">
        <v>148</v>
      </c>
    </row>
    <row r="37" spans="1:1">
      <c r="A37" t="s">
        <v>149</v>
      </c>
    </row>
    <row r="38" spans="1:1">
      <c r="A38" t="s">
        <v>150</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125" zoomScaleNormal="125" zoomScalePageLayoutView="125" workbookViewId="0">
      <selection activeCell="E5" sqref="E5"/>
    </sheetView>
  </sheetViews>
  <sheetFormatPr baseColWidth="10" defaultRowHeight="12" x14ac:dyDescent="0"/>
  <cols>
    <col min="1" max="1" width="16" style="33" customWidth="1"/>
    <col min="2" max="16384" width="10.83203125" style="33"/>
  </cols>
  <sheetData>
    <row r="1" spans="1:1">
      <c r="A1" s="12" t="s">
        <v>113</v>
      </c>
    </row>
    <row r="3" spans="1:1">
      <c r="A3" s="6" t="s">
        <v>22</v>
      </c>
    </row>
    <row r="4" spans="1:1">
      <c r="A4" s="79" t="s">
        <v>114</v>
      </c>
    </row>
    <row r="5" spans="1:1">
      <c r="A5" s="33" t="s">
        <v>115</v>
      </c>
    </row>
    <row r="7" spans="1:1">
      <c r="A7" s="6" t="s">
        <v>116</v>
      </c>
    </row>
    <row r="8" spans="1:1">
      <c r="A8" s="33" t="s">
        <v>146</v>
      </c>
    </row>
    <row r="9" spans="1:1">
      <c r="A9" s="33" t="s">
        <v>117</v>
      </c>
    </row>
    <row r="10" spans="1:1">
      <c r="A10" s="33" t="s">
        <v>118</v>
      </c>
    </row>
    <row r="11" spans="1:1">
      <c r="A11" s="33" t="s">
        <v>119</v>
      </c>
    </row>
    <row r="12" spans="1:1">
      <c r="A12" s="33" t="s">
        <v>120</v>
      </c>
    </row>
    <row r="13" spans="1:1">
      <c r="A13" s="33" t="s">
        <v>121</v>
      </c>
    </row>
    <row r="14" spans="1:1">
      <c r="A14" s="33" t="s">
        <v>122</v>
      </c>
    </row>
    <row r="16" spans="1:1">
      <c r="A16" s="6" t="s">
        <v>123</v>
      </c>
    </row>
    <row r="17" spans="1:7">
      <c r="A17" s="33" t="s">
        <v>124</v>
      </c>
    </row>
    <row r="20" spans="1:7">
      <c r="A20" s="74"/>
      <c r="B20" s="71"/>
      <c r="C20" s="71"/>
      <c r="D20" s="72"/>
      <c r="E20" s="72"/>
      <c r="F20" s="72"/>
      <c r="G20" s="73"/>
    </row>
    <row r="21" spans="1:7">
      <c r="A21" s="63"/>
      <c r="B21" s="64">
        <v>1950</v>
      </c>
      <c r="C21" s="64">
        <v>1970</v>
      </c>
      <c r="D21" s="65">
        <v>1980</v>
      </c>
      <c r="E21" s="65">
        <v>1990</v>
      </c>
      <c r="F21" s="65">
        <v>2000</v>
      </c>
      <c r="G21" s="66">
        <v>2005</v>
      </c>
    </row>
    <row r="22" spans="1:7">
      <c r="A22" s="55" t="s">
        <v>98</v>
      </c>
      <c r="B22" s="56"/>
      <c r="C22" s="56"/>
      <c r="D22" s="57"/>
      <c r="E22" s="57"/>
      <c r="F22" s="57"/>
      <c r="G22" s="58"/>
    </row>
    <row r="23" spans="1:7">
      <c r="A23" s="61"/>
      <c r="B23" s="60"/>
      <c r="C23" s="60"/>
      <c r="D23" s="57"/>
      <c r="E23" s="57"/>
      <c r="F23" s="57"/>
      <c r="G23" s="58"/>
    </row>
    <row r="24" spans="1:7">
      <c r="A24" s="59" t="s">
        <v>99</v>
      </c>
      <c r="B24" s="60"/>
      <c r="C24" s="60"/>
      <c r="D24" s="57"/>
      <c r="E24" s="57"/>
      <c r="F24" s="57"/>
      <c r="G24" s="58"/>
    </row>
    <row r="25" spans="1:7">
      <c r="A25" s="61" t="s">
        <v>39</v>
      </c>
      <c r="B25" s="60">
        <v>1.4</v>
      </c>
      <c r="C25" s="60">
        <v>1.71</v>
      </c>
      <c r="D25" s="57">
        <v>1.58</v>
      </c>
      <c r="E25" s="57">
        <v>1.6</v>
      </c>
      <c r="F25" s="57">
        <v>1.57</v>
      </c>
      <c r="G25" s="58">
        <v>1.58</v>
      </c>
    </row>
    <row r="26" spans="1:7">
      <c r="A26" s="61" t="s">
        <v>40</v>
      </c>
      <c r="B26" s="60">
        <v>1.1399999999999999</v>
      </c>
      <c r="C26" s="60">
        <v>1.24</v>
      </c>
      <c r="D26" s="57">
        <v>1.34</v>
      </c>
      <c r="E26" s="57">
        <v>1.39</v>
      </c>
      <c r="F26" s="57">
        <v>1.44</v>
      </c>
      <c r="G26" s="58">
        <v>1.46</v>
      </c>
    </row>
    <row r="27" spans="1:7">
      <c r="A27" s="61" t="s">
        <v>100</v>
      </c>
      <c r="B27" s="60">
        <v>1.23</v>
      </c>
      <c r="C27" s="60">
        <v>1.37</v>
      </c>
      <c r="D27" s="57">
        <v>1.18</v>
      </c>
      <c r="E27" s="57">
        <v>1.1499999999999999</v>
      </c>
      <c r="F27" s="57">
        <v>1.0900000000000001</v>
      </c>
      <c r="G27" s="58">
        <v>1.080794701986755</v>
      </c>
    </row>
    <row r="28" spans="1:7">
      <c r="A28" s="59"/>
      <c r="B28" s="60"/>
      <c r="C28" s="60"/>
      <c r="D28" s="57"/>
      <c r="E28" s="57"/>
      <c r="F28" s="57"/>
      <c r="G28" s="58"/>
    </row>
    <row r="29" spans="1:7">
      <c r="A29" s="59" t="s">
        <v>101</v>
      </c>
      <c r="B29" s="60"/>
      <c r="C29" s="60"/>
      <c r="D29" s="57"/>
      <c r="E29" s="57"/>
      <c r="F29" s="57"/>
      <c r="G29" s="58"/>
    </row>
    <row r="30" spans="1:7">
      <c r="A30" s="61" t="s">
        <v>39</v>
      </c>
      <c r="B30" s="60">
        <v>1.67</v>
      </c>
      <c r="C30" s="60">
        <v>1.8</v>
      </c>
      <c r="D30" s="57">
        <v>1.69</v>
      </c>
      <c r="E30" s="57">
        <v>1.7</v>
      </c>
      <c r="F30" s="57">
        <v>1.64</v>
      </c>
      <c r="G30" s="58">
        <v>1.6</v>
      </c>
    </row>
    <row r="31" spans="1:7">
      <c r="A31" s="61" t="s">
        <v>40</v>
      </c>
      <c r="B31" s="60">
        <v>1.42</v>
      </c>
      <c r="C31" s="60">
        <v>1.51</v>
      </c>
      <c r="D31" s="57">
        <v>1.52</v>
      </c>
      <c r="E31" s="57">
        <v>1.58</v>
      </c>
      <c r="F31" s="57">
        <v>1.59</v>
      </c>
      <c r="G31" s="58">
        <v>1.59</v>
      </c>
    </row>
    <row r="32" spans="1:7">
      <c r="A32" s="61" t="s">
        <v>100</v>
      </c>
      <c r="B32" s="60">
        <v>1.18</v>
      </c>
      <c r="C32" s="60">
        <v>1.2</v>
      </c>
      <c r="D32" s="57">
        <v>1.1100000000000001</v>
      </c>
      <c r="E32" s="57">
        <v>1.08</v>
      </c>
      <c r="F32" s="57">
        <v>1.03</v>
      </c>
      <c r="G32" s="58">
        <v>1</v>
      </c>
    </row>
    <row r="33" spans="1:7">
      <c r="A33" s="67"/>
      <c r="B33" s="68"/>
      <c r="C33" s="68"/>
      <c r="D33" s="69"/>
      <c r="E33" s="69"/>
      <c r="F33" s="69"/>
      <c r="G33" s="70"/>
    </row>
    <row r="34" spans="1:7">
      <c r="A34" s="67"/>
      <c r="B34" s="60"/>
      <c r="C34" s="60"/>
      <c r="D34" s="57"/>
      <c r="E34" s="57"/>
      <c r="F34" s="57"/>
      <c r="G34" s="58"/>
    </row>
    <row r="35" spans="1:7">
      <c r="A35" s="62"/>
      <c r="B35" s="64"/>
      <c r="C35" s="64"/>
      <c r="D35" s="65"/>
      <c r="E35" s="65"/>
      <c r="F35" s="65"/>
      <c r="G35" s="66"/>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L34" sqref="L34"/>
    </sheetView>
  </sheetViews>
  <sheetFormatPr baseColWidth="10" defaultColWidth="8.83203125" defaultRowHeight="12" x14ac:dyDescent="0"/>
  <cols>
    <col min="1" max="1" width="48.5" style="75" customWidth="1"/>
    <col min="2" max="16384" width="8.83203125" style="75"/>
  </cols>
  <sheetData>
    <row r="1" spans="1:2">
      <c r="A1" s="12" t="s">
        <v>89</v>
      </c>
    </row>
    <row r="2" spans="1:2">
      <c r="A2" s="12"/>
    </row>
    <row r="3" spans="1:2">
      <c r="A3" s="6" t="s">
        <v>82</v>
      </c>
    </row>
    <row r="4" spans="1:2" ht="43" customHeight="1">
      <c r="A4" s="44" t="s">
        <v>90</v>
      </c>
    </row>
    <row r="5" spans="1:2">
      <c r="A5" s="15" t="s">
        <v>4</v>
      </c>
    </row>
    <row r="6" spans="1:2">
      <c r="A6" s="15" t="s">
        <v>1</v>
      </c>
    </row>
    <row r="7" spans="1:2">
      <c r="A7"/>
    </row>
    <row r="8" spans="1:2">
      <c r="A8" s="5" t="s">
        <v>71</v>
      </c>
    </row>
    <row r="9" spans="1:2">
      <c r="A9" t="s">
        <v>108</v>
      </c>
    </row>
    <row r="10" spans="1:2">
      <c r="A10" s="38"/>
    </row>
    <row r="11" spans="1:2">
      <c r="A11" s="77" t="s">
        <v>109</v>
      </c>
      <c r="B11" s="76"/>
    </row>
    <row r="12" spans="1:2">
      <c r="A12" s="78" t="s">
        <v>110</v>
      </c>
      <c r="B12" s="76"/>
    </row>
    <row r="13" spans="1:2">
      <c r="A13" s="78" t="s">
        <v>111</v>
      </c>
      <c r="B13" s="76"/>
    </row>
    <row r="14" spans="1:2">
      <c r="A14" s="78" t="s">
        <v>112</v>
      </c>
      <c r="B14" s="76"/>
    </row>
    <row r="17" spans="3:9">
      <c r="D17" s="75" t="s">
        <v>107</v>
      </c>
      <c r="H17" s="75" t="s">
        <v>106</v>
      </c>
    </row>
    <row r="18" spans="3:9">
      <c r="D18" s="75" t="s">
        <v>105</v>
      </c>
      <c r="E18" s="75" t="s">
        <v>104</v>
      </c>
      <c r="H18" s="75" t="s">
        <v>103</v>
      </c>
      <c r="I18" s="75" t="s">
        <v>102</v>
      </c>
    </row>
    <row r="19" spans="3:9">
      <c r="C19" s="75">
        <v>28</v>
      </c>
      <c r="D19" s="75">
        <v>8.9237242000000006</v>
      </c>
      <c r="E19" s="75">
        <v>9.049981E-2</v>
      </c>
      <c r="G19" s="75">
        <v>28</v>
      </c>
      <c r="H19" s="75">
        <v>9.6399460000000001</v>
      </c>
      <c r="I19" s="75">
        <v>0.11261176000000001</v>
      </c>
    </row>
    <row r="20" spans="3:9">
      <c r="C20" s="75">
        <v>44</v>
      </c>
      <c r="D20" s="75">
        <v>9.0776091000000001</v>
      </c>
      <c r="E20" s="75">
        <v>0.10677066</v>
      </c>
      <c r="G20" s="75">
        <v>37</v>
      </c>
      <c r="H20" s="75">
        <v>9.8155909000000001</v>
      </c>
      <c r="I20" s="75">
        <v>0.14980377</v>
      </c>
    </row>
    <row r="21" spans="3:9">
      <c r="C21" s="75">
        <v>31</v>
      </c>
      <c r="D21" s="75">
        <v>9.1916676000000006</v>
      </c>
      <c r="E21" s="75">
        <v>0.117576</v>
      </c>
      <c r="G21" s="75">
        <v>31</v>
      </c>
      <c r="H21" s="75">
        <v>10.033108</v>
      </c>
      <c r="I21" s="75">
        <v>0.19766664</v>
      </c>
    </row>
    <row r="22" spans="3:9">
      <c r="C22" s="75">
        <v>37</v>
      </c>
      <c r="D22" s="75">
        <v>9.3598803999999998</v>
      </c>
      <c r="E22" s="75">
        <v>0.13999111</v>
      </c>
      <c r="G22" s="75">
        <v>34</v>
      </c>
      <c r="H22" s="75">
        <v>10.038634</v>
      </c>
      <c r="I22" s="75">
        <v>0.19917380000000001</v>
      </c>
    </row>
    <row r="23" spans="3:9">
      <c r="C23" s="75">
        <v>13</v>
      </c>
      <c r="D23" s="75">
        <v>9.4250488000000008</v>
      </c>
      <c r="E23" s="75">
        <v>0.15065593999999999</v>
      </c>
      <c r="G23" s="75">
        <v>17</v>
      </c>
      <c r="H23" s="75">
        <v>10.150955</v>
      </c>
      <c r="I23" s="75">
        <v>0.22762705</v>
      </c>
    </row>
    <row r="24" spans="3:9">
      <c r="C24" s="75">
        <v>16</v>
      </c>
      <c r="D24" s="75">
        <v>9.6013012</v>
      </c>
      <c r="E24" s="75">
        <v>0.18375747000000001</v>
      </c>
      <c r="G24" s="75">
        <v>5</v>
      </c>
      <c r="H24" s="75">
        <v>10.164668000000001</v>
      </c>
      <c r="I24" s="75">
        <v>0.23074523</v>
      </c>
    </row>
    <row r="25" spans="3:9">
      <c r="C25" s="75">
        <v>18</v>
      </c>
      <c r="D25" s="75">
        <v>9.8607367999999997</v>
      </c>
      <c r="E25" s="75">
        <v>0.23195341</v>
      </c>
      <c r="G25" s="75">
        <v>20</v>
      </c>
      <c r="H25" s="75">
        <v>10.286421000000001</v>
      </c>
      <c r="I25" s="75">
        <v>0.25303643999999997</v>
      </c>
    </row>
    <row r="26" spans="3:9">
      <c r="C26" s="75">
        <v>17</v>
      </c>
      <c r="D26" s="75">
        <v>10.016994</v>
      </c>
      <c r="E26" s="75">
        <v>0.26869536999999999</v>
      </c>
      <c r="G26" s="75">
        <v>14</v>
      </c>
      <c r="H26" s="75">
        <v>10.406886</v>
      </c>
      <c r="I26" s="75">
        <v>0.27117266000000001</v>
      </c>
    </row>
    <row r="27" spans="3:9">
      <c r="C27" s="75">
        <v>20</v>
      </c>
      <c r="D27" s="75">
        <v>10.05363</v>
      </c>
      <c r="E27" s="75">
        <v>0.27782979000000002</v>
      </c>
      <c r="G27" s="75">
        <v>16</v>
      </c>
      <c r="H27" s="75">
        <v>10.439958000000001</v>
      </c>
      <c r="I27" s="75">
        <v>0.27487737000000001</v>
      </c>
    </row>
    <row r="28" spans="3:9">
      <c r="C28" s="75">
        <v>5</v>
      </c>
      <c r="D28" s="75">
        <v>10.092661</v>
      </c>
      <c r="E28" s="75">
        <v>0.28610590000000002</v>
      </c>
      <c r="G28" s="75">
        <v>18</v>
      </c>
      <c r="H28" s="75">
        <v>10.455302</v>
      </c>
      <c r="I28" s="75">
        <v>0.27632900999999999</v>
      </c>
    </row>
    <row r="29" spans="3:9">
      <c r="C29" s="75">
        <v>34</v>
      </c>
      <c r="D29" s="75">
        <v>10.124228</v>
      </c>
      <c r="E29" s="75">
        <v>0.29314996999999998</v>
      </c>
      <c r="G29" s="75">
        <v>44</v>
      </c>
      <c r="H29" s="75">
        <v>10.588673</v>
      </c>
      <c r="I29" s="75">
        <v>0.28594415000000001</v>
      </c>
    </row>
    <row r="30" spans="3:9">
      <c r="C30" s="75">
        <v>24</v>
      </c>
      <c r="D30" s="75">
        <v>10.212368</v>
      </c>
      <c r="E30" s="75">
        <v>0.32599781999999999</v>
      </c>
      <c r="G30" s="75">
        <v>13</v>
      </c>
      <c r="H30" s="75">
        <v>10.688844</v>
      </c>
      <c r="I30" s="75">
        <v>0.29221393000000001</v>
      </c>
    </row>
    <row r="31" spans="3:9">
      <c r="C31" s="75">
        <v>23</v>
      </c>
      <c r="D31" s="75">
        <v>10.260287</v>
      </c>
      <c r="E31" s="75">
        <v>0.34267236000000001</v>
      </c>
      <c r="G31" s="75">
        <v>1</v>
      </c>
      <c r="H31" s="75">
        <v>10.730403000000001</v>
      </c>
      <c r="I31" s="75">
        <v>0.29316799999999998</v>
      </c>
    </row>
    <row r="32" spans="3:9">
      <c r="C32" s="75">
        <v>14</v>
      </c>
      <c r="D32" s="75">
        <v>10.278528</v>
      </c>
      <c r="E32" s="75">
        <v>0.34838049999999998</v>
      </c>
      <c r="G32" s="75">
        <v>3</v>
      </c>
      <c r="H32" s="75">
        <v>10.754671999999999</v>
      </c>
      <c r="I32" s="75">
        <v>0.29408190000000001</v>
      </c>
    </row>
    <row r="33" spans="3:9">
      <c r="C33" s="75">
        <v>3</v>
      </c>
      <c r="D33" s="75">
        <v>10.386993</v>
      </c>
      <c r="E33" s="75">
        <v>0.38386809</v>
      </c>
      <c r="G33" s="75">
        <v>36</v>
      </c>
      <c r="H33" s="75">
        <v>10.942665999999999</v>
      </c>
      <c r="I33" s="75">
        <v>0.30511903000000001</v>
      </c>
    </row>
    <row r="34" spans="3:9">
      <c r="C34" s="75">
        <v>1</v>
      </c>
      <c r="D34" s="75">
        <v>10.418256</v>
      </c>
      <c r="E34" s="75">
        <v>0.39227497</v>
      </c>
      <c r="G34" s="75">
        <v>8</v>
      </c>
      <c r="H34" s="75">
        <v>10.948187000000001</v>
      </c>
      <c r="I34" s="75">
        <v>0.30518367000000002</v>
      </c>
    </row>
    <row r="35" spans="3:9">
      <c r="C35" s="75">
        <v>45</v>
      </c>
      <c r="D35" s="75">
        <v>10.424184</v>
      </c>
      <c r="E35" s="75">
        <v>0.39384110999999999</v>
      </c>
      <c r="G35" s="75">
        <v>24</v>
      </c>
      <c r="H35" s="75">
        <v>10.954592</v>
      </c>
      <c r="I35" s="75">
        <v>0.30522368999999999</v>
      </c>
    </row>
    <row r="36" spans="3:9">
      <c r="C36" s="75">
        <v>8</v>
      </c>
      <c r="D36" s="75">
        <v>10.583904</v>
      </c>
      <c r="E36" s="75">
        <v>0.42010011000000003</v>
      </c>
      <c r="G36" s="75">
        <v>9</v>
      </c>
      <c r="H36" s="75">
        <v>10.95581</v>
      </c>
      <c r="I36" s="75">
        <v>0.30522705</v>
      </c>
    </row>
    <row r="37" spans="3:9">
      <c r="C37" s="75">
        <v>22</v>
      </c>
      <c r="D37" s="75">
        <v>10.634581000000001</v>
      </c>
      <c r="E37" s="75">
        <v>0.42490222</v>
      </c>
      <c r="G37" s="75">
        <v>11</v>
      </c>
      <c r="H37" s="75">
        <v>11.024754</v>
      </c>
      <c r="I37" s="75">
        <v>0.30320237</v>
      </c>
    </row>
    <row r="38" spans="3:9">
      <c r="C38" s="75">
        <v>36</v>
      </c>
      <c r="D38" s="75">
        <v>10.682124</v>
      </c>
      <c r="E38" s="75">
        <v>0.42752987999999997</v>
      </c>
      <c r="G38" s="75">
        <v>10</v>
      </c>
      <c r="H38" s="75">
        <v>11.088894</v>
      </c>
      <c r="I38" s="75">
        <v>0.30229563999999998</v>
      </c>
    </row>
    <row r="39" spans="3:9">
      <c r="C39" s="75">
        <v>9</v>
      </c>
      <c r="D39" s="75">
        <v>10.690262000000001</v>
      </c>
      <c r="E39" s="75">
        <v>0.42797334999999997</v>
      </c>
      <c r="G39" s="75">
        <v>6</v>
      </c>
      <c r="H39" s="75">
        <v>11.308553</v>
      </c>
      <c r="I39" s="75">
        <v>0.29935085</v>
      </c>
    </row>
    <row r="40" spans="3:9">
      <c r="C40" s="75">
        <v>12</v>
      </c>
      <c r="D40" s="75">
        <v>10.7546</v>
      </c>
      <c r="E40" s="75">
        <v>0.43113752</v>
      </c>
      <c r="G40" s="75">
        <v>22</v>
      </c>
      <c r="H40" s="75">
        <v>11.322941999999999</v>
      </c>
      <c r="I40" s="75">
        <v>0.2994367</v>
      </c>
    </row>
    <row r="41" spans="3:9">
      <c r="C41" s="75">
        <v>10</v>
      </c>
      <c r="D41" s="75">
        <v>10.786944999999999</v>
      </c>
      <c r="E41" s="75">
        <v>0.43093306999999997</v>
      </c>
      <c r="G41" s="75">
        <v>12</v>
      </c>
      <c r="H41" s="75">
        <v>11.50803</v>
      </c>
      <c r="I41" s="75">
        <v>0.29505817000000001</v>
      </c>
    </row>
    <row r="42" spans="3:9">
      <c r="C42" s="75">
        <v>26</v>
      </c>
      <c r="D42" s="75">
        <v>10.886277</v>
      </c>
      <c r="E42" s="75">
        <v>0.42406461000000001</v>
      </c>
      <c r="G42" s="75">
        <v>45</v>
      </c>
      <c r="H42" s="75">
        <v>11.543621999999999</v>
      </c>
      <c r="I42" s="75">
        <v>0.29444428</v>
      </c>
    </row>
    <row r="43" spans="3:9">
      <c r="C43" s="75">
        <v>38</v>
      </c>
      <c r="D43" s="75">
        <v>10.917484999999999</v>
      </c>
      <c r="E43" s="75">
        <v>0.42318151999999998</v>
      </c>
      <c r="G43" s="75">
        <v>23</v>
      </c>
      <c r="H43" s="75">
        <v>11.580733</v>
      </c>
      <c r="I43" s="75">
        <v>0.29261291</v>
      </c>
    </row>
    <row r="44" spans="3:9">
      <c r="C44" s="75">
        <v>33</v>
      </c>
      <c r="D44" s="75">
        <v>10.92385</v>
      </c>
      <c r="E44" s="75">
        <v>0.42292573999999999</v>
      </c>
      <c r="G44" s="75">
        <v>26</v>
      </c>
      <c r="H44" s="75">
        <v>11.73761</v>
      </c>
      <c r="I44" s="75">
        <v>0.28105213000000001</v>
      </c>
    </row>
    <row r="45" spans="3:9">
      <c r="C45" s="75">
        <v>29</v>
      </c>
      <c r="D45" s="75">
        <v>10.930263999999999</v>
      </c>
      <c r="E45" s="75">
        <v>0.42312488999999998</v>
      </c>
      <c r="G45" s="75">
        <v>15</v>
      </c>
      <c r="H45" s="75">
        <v>11.739426</v>
      </c>
      <c r="I45" s="75">
        <v>0.28098427999999998</v>
      </c>
    </row>
    <row r="46" spans="3:9">
      <c r="C46" s="75">
        <v>11</v>
      </c>
      <c r="D46" s="75">
        <v>10.938858</v>
      </c>
      <c r="E46" s="75">
        <v>0.42342364999999998</v>
      </c>
      <c r="G46" s="75">
        <v>7</v>
      </c>
      <c r="H46" s="75">
        <v>11.772154</v>
      </c>
      <c r="I46" s="75">
        <v>0.28069926000000001</v>
      </c>
    </row>
    <row r="47" spans="3:9">
      <c r="C47" s="75">
        <v>15</v>
      </c>
      <c r="D47" s="75">
        <v>10.953032</v>
      </c>
      <c r="E47" s="75">
        <v>0.42361011999999998</v>
      </c>
      <c r="G47" s="75">
        <v>29</v>
      </c>
      <c r="H47" s="75">
        <v>11.810993</v>
      </c>
      <c r="I47" s="75">
        <v>0.28002538999999999</v>
      </c>
    </row>
    <row r="48" spans="3:9">
      <c r="C48" s="75">
        <v>7</v>
      </c>
      <c r="D48" s="75">
        <v>11.089684</v>
      </c>
      <c r="E48" s="75">
        <v>0.41584809</v>
      </c>
      <c r="G48" s="75">
        <v>32</v>
      </c>
      <c r="H48" s="75">
        <v>11.852463</v>
      </c>
      <c r="I48" s="75">
        <v>0.27788992000000001</v>
      </c>
    </row>
    <row r="49" spans="3:9">
      <c r="C49" s="75">
        <v>35</v>
      </c>
      <c r="D49" s="75">
        <v>11.100315</v>
      </c>
      <c r="E49" s="75">
        <v>0.41516311</v>
      </c>
      <c r="G49" s="75">
        <v>30</v>
      </c>
      <c r="H49" s="75">
        <v>12.048553999999999</v>
      </c>
      <c r="I49" s="75">
        <v>0.26421169999999999</v>
      </c>
    </row>
    <row r="50" spans="3:9">
      <c r="C50" s="75">
        <v>30</v>
      </c>
      <c r="D50" s="75">
        <v>11.126806999999999</v>
      </c>
      <c r="E50" s="75">
        <v>0.41258521999999997</v>
      </c>
      <c r="G50" s="75">
        <v>33</v>
      </c>
      <c r="H50" s="75">
        <v>12.157719</v>
      </c>
      <c r="I50" s="75">
        <v>0.26157686000000002</v>
      </c>
    </row>
    <row r="51" spans="3:9">
      <c r="C51" s="75">
        <v>32</v>
      </c>
      <c r="D51" s="75">
        <v>11.308764</v>
      </c>
      <c r="E51" s="75">
        <v>0.38092768999999999</v>
      </c>
      <c r="G51" s="75">
        <v>2</v>
      </c>
      <c r="H51" s="75">
        <v>12.191738000000001</v>
      </c>
      <c r="I51" s="75">
        <v>0.26085098000000001</v>
      </c>
    </row>
    <row r="52" spans="3:9">
      <c r="C52" s="75">
        <v>2</v>
      </c>
      <c r="D52" s="75">
        <v>11.361102000000001</v>
      </c>
      <c r="E52" s="75">
        <v>0.36720087000000001</v>
      </c>
      <c r="G52" s="75">
        <v>43</v>
      </c>
      <c r="H52" s="75">
        <v>12.207891</v>
      </c>
      <c r="I52" s="75">
        <v>0.26020148999999998</v>
      </c>
    </row>
    <row r="53" spans="3:9">
      <c r="C53" s="75">
        <v>6</v>
      </c>
      <c r="D53" s="75">
        <v>11.368212</v>
      </c>
      <c r="E53" s="75">
        <v>0.36528938999999999</v>
      </c>
      <c r="G53" s="75">
        <v>38</v>
      </c>
      <c r="H53" s="75">
        <v>12.308244999999999</v>
      </c>
      <c r="I53" s="75">
        <v>0.25390044000000001</v>
      </c>
    </row>
    <row r="54" spans="3:9">
      <c r="C54" s="75">
        <v>43</v>
      </c>
      <c r="D54" s="75">
        <v>11.455826</v>
      </c>
      <c r="E54" s="75">
        <v>0.33935714</v>
      </c>
      <c r="G54" s="75">
        <v>35</v>
      </c>
      <c r="H54" s="75">
        <v>12.403668</v>
      </c>
      <c r="I54" s="75">
        <v>0.24835151999999999</v>
      </c>
    </row>
    <row r="55" spans="3:9">
      <c r="C55" s="75">
        <v>21</v>
      </c>
      <c r="D55" s="75">
        <v>11.503450000000001</v>
      </c>
      <c r="E55" s="75">
        <v>0.32402914999999999</v>
      </c>
      <c r="G55" s="75">
        <v>21</v>
      </c>
      <c r="H55" s="75">
        <v>12.498089999999999</v>
      </c>
      <c r="I55" s="75">
        <v>0.23904566999999999</v>
      </c>
    </row>
    <row r="56" spans="3:9">
      <c r="C56" s="75">
        <v>25</v>
      </c>
      <c r="D56" s="75">
        <v>11.529555999999999</v>
      </c>
      <c r="E56" s="75">
        <v>0.31597868000000001</v>
      </c>
      <c r="G56" s="75">
        <v>25</v>
      </c>
      <c r="H56" s="75">
        <v>12.669635</v>
      </c>
      <c r="I56" s="75">
        <v>0.21820532000000001</v>
      </c>
    </row>
    <row r="57" spans="3:9">
      <c r="C57" s="75">
        <v>4</v>
      </c>
      <c r="D57" s="75">
        <v>11.659516</v>
      </c>
      <c r="E57" s="75">
        <v>0.27492315000000001</v>
      </c>
      <c r="G57" s="75">
        <v>46</v>
      </c>
      <c r="H57" s="75">
        <v>12.727366</v>
      </c>
      <c r="I57" s="75">
        <v>0.2090291</v>
      </c>
    </row>
    <row r="58" spans="3:9">
      <c r="C58" s="75">
        <v>46</v>
      </c>
      <c r="D58" s="75">
        <v>11.69453</v>
      </c>
      <c r="E58" s="75">
        <v>0.26182174000000003</v>
      </c>
      <c r="G58" s="75">
        <v>4</v>
      </c>
      <c r="H58" s="75">
        <v>12.746076</v>
      </c>
      <c r="I58" s="75">
        <v>0.20650398</v>
      </c>
    </row>
    <row r="59" spans="3:9">
      <c r="C59" s="75">
        <v>19</v>
      </c>
      <c r="D59" s="75">
        <v>11.725744000000001</v>
      </c>
      <c r="E59" s="75">
        <v>0.25037166999999999</v>
      </c>
      <c r="G59" s="75">
        <v>19</v>
      </c>
      <c r="H59" s="75">
        <v>12.991135999999999</v>
      </c>
      <c r="I59" s="75">
        <v>0.1813179</v>
      </c>
    </row>
    <row r="60" spans="3:9">
      <c r="C60" s="75">
        <v>39</v>
      </c>
      <c r="D60" s="75">
        <v>11.806423000000001</v>
      </c>
      <c r="E60" s="75">
        <v>0.23266703999999999</v>
      </c>
      <c r="G60" s="75">
        <v>39</v>
      </c>
      <c r="H60" s="75">
        <v>13.089591</v>
      </c>
      <c r="I60" s="75">
        <v>0.16620024</v>
      </c>
    </row>
    <row r="61" spans="3:9">
      <c r="C61" s="75">
        <v>27</v>
      </c>
      <c r="D61" s="75">
        <v>12.028816000000001</v>
      </c>
      <c r="E61" s="75">
        <v>0.18364710000000001</v>
      </c>
      <c r="G61" s="75">
        <v>27</v>
      </c>
      <c r="H61" s="75">
        <v>13.150105</v>
      </c>
      <c r="I61" s="75">
        <v>0.15565017</v>
      </c>
    </row>
    <row r="62" spans="3:9">
      <c r="C62" s="75">
        <v>42</v>
      </c>
      <c r="D62" s="75">
        <v>12.154921999999999</v>
      </c>
      <c r="E62" s="75">
        <v>0.14890539999999999</v>
      </c>
      <c r="G62" s="75">
        <v>42</v>
      </c>
      <c r="H62" s="75">
        <v>13.240472</v>
      </c>
      <c r="I62" s="75">
        <v>0.14218142</v>
      </c>
    </row>
    <row r="63" spans="3:9">
      <c r="C63" s="75">
        <v>41</v>
      </c>
      <c r="D63" s="75">
        <v>12.367915</v>
      </c>
      <c r="E63" s="75">
        <v>0.1013582</v>
      </c>
      <c r="G63" s="75">
        <v>41</v>
      </c>
      <c r="H63" s="75">
        <v>13.381416</v>
      </c>
      <c r="I63" s="75">
        <v>0.12246811000000001</v>
      </c>
    </row>
    <row r="64" spans="3:9">
      <c r="C64" s="75">
        <v>40</v>
      </c>
      <c r="D64" s="75">
        <v>12.676660999999999</v>
      </c>
      <c r="E64" s="75">
        <v>5.6438099999999998E-2</v>
      </c>
      <c r="G64" s="75">
        <v>40</v>
      </c>
      <c r="H64" s="75">
        <v>13.703839</v>
      </c>
      <c r="I64" s="75">
        <v>7.5269539999999996E-2</v>
      </c>
    </row>
  </sheetData>
  <hyperlinks>
    <hyperlink ref="A5" r:id="rId1"/>
    <hyperlink ref="A6" r:id="rId2"/>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73"/>
  <sheetViews>
    <sheetView zoomScale="125" zoomScaleNormal="125" zoomScalePageLayoutView="125" workbookViewId="0">
      <selection activeCell="A32" sqref="A32"/>
    </sheetView>
  </sheetViews>
  <sheetFormatPr baseColWidth="10" defaultColWidth="8.83203125" defaultRowHeight="12" x14ac:dyDescent="0"/>
  <cols>
    <col min="1" max="1" width="61.1640625" customWidth="1"/>
    <col min="2" max="6" width="9.1640625" customWidth="1"/>
  </cols>
  <sheetData>
    <row r="1" spans="1:59">
      <c r="A1" s="4" t="s">
        <v>14</v>
      </c>
      <c r="B1" s="4"/>
    </row>
    <row r="2" spans="1:59">
      <c r="A2" s="4"/>
      <c r="B2" s="4"/>
    </row>
    <row r="3" spans="1:59">
      <c r="A3" s="5" t="s">
        <v>22</v>
      </c>
      <c r="B3" s="4"/>
    </row>
    <row r="4" spans="1:59" s="6" customFormat="1" ht="32.25" customHeight="1">
      <c r="A4" s="32" t="s">
        <v>15</v>
      </c>
      <c r="B4" s="7"/>
    </row>
    <row r="5" spans="1:59" ht="32.25" customHeight="1">
      <c r="A5" s="8" t="s">
        <v>16</v>
      </c>
      <c r="B5" s="8"/>
    </row>
    <row r="6" spans="1:59" ht="144" customHeight="1">
      <c r="A6" s="8" t="s">
        <v>17</v>
      </c>
      <c r="B6" s="8"/>
    </row>
    <row r="7" spans="1:59" ht="10" customHeight="1">
      <c r="A7" s="8"/>
      <c r="B7" s="8"/>
    </row>
    <row r="8" spans="1:59">
      <c r="A8" s="6" t="s">
        <v>71</v>
      </c>
    </row>
    <row r="9" spans="1:59">
      <c r="A9" s="33" t="s">
        <v>73</v>
      </c>
    </row>
    <row r="10" spans="1:59">
      <c r="A10" s="1"/>
      <c r="B10" s="1"/>
    </row>
    <row r="11" spans="1:59">
      <c r="A11" s="1"/>
      <c r="B11" s="1"/>
      <c r="AZ11" s="17">
        <v>25792</v>
      </c>
      <c r="BA11" s="17">
        <v>26006</v>
      </c>
      <c r="BB11" s="17">
        <v>26453</v>
      </c>
      <c r="BC11" s="17">
        <v>25719</v>
      </c>
      <c r="BD11" s="17">
        <v>24402</v>
      </c>
      <c r="BE11" s="2">
        <v>23682</v>
      </c>
      <c r="BF11" s="2">
        <v>23676</v>
      </c>
      <c r="BG11" s="2">
        <v>23942</v>
      </c>
    </row>
    <row r="12" spans="1:59" s="31" customFormat="1" ht="48">
      <c r="B12" s="31" t="s">
        <v>0</v>
      </c>
      <c r="C12" s="31" t="s">
        <v>51</v>
      </c>
      <c r="D12" s="31" t="s">
        <v>52</v>
      </c>
      <c r="E12" s="31" t="s">
        <v>10</v>
      </c>
      <c r="F12" s="31" t="s">
        <v>9</v>
      </c>
      <c r="AZ12" s="31">
        <v>85102</v>
      </c>
      <c r="BA12" s="31">
        <v>87728</v>
      </c>
      <c r="BB12" s="31">
        <v>89583</v>
      </c>
      <c r="BC12" s="31">
        <v>89887</v>
      </c>
      <c r="BD12" s="31">
        <v>89734</v>
      </c>
      <c r="BE12" s="31">
        <v>90002</v>
      </c>
      <c r="BF12" s="31">
        <v>91426</v>
      </c>
      <c r="BG12" s="31">
        <v>93150</v>
      </c>
    </row>
    <row r="14" spans="1:59">
      <c r="B14">
        <v>1948</v>
      </c>
      <c r="C14">
        <v>20562</v>
      </c>
      <c r="D14">
        <v>22869</v>
      </c>
      <c r="E14">
        <v>0.47344062996477199</v>
      </c>
      <c r="F14">
        <v>0.52655937003522824</v>
      </c>
    </row>
    <row r="15" spans="1:59">
      <c r="B15">
        <v>1949</v>
      </c>
      <c r="C15">
        <v>19235</v>
      </c>
      <c r="D15">
        <v>22622</v>
      </c>
      <c r="E15">
        <v>0.4595408175454524</v>
      </c>
      <c r="F15">
        <v>0.5404591824545476</v>
      </c>
    </row>
    <row r="16" spans="1:59">
      <c r="B16">
        <v>1950</v>
      </c>
      <c r="C16">
        <v>20343</v>
      </c>
      <c r="D16">
        <v>23283</v>
      </c>
      <c r="E16">
        <v>0.46630449731811308</v>
      </c>
      <c r="F16">
        <v>0.53369550268188692</v>
      </c>
    </row>
    <row r="17" spans="2:6">
      <c r="B17">
        <v>1951</v>
      </c>
      <c r="C17">
        <v>21694</v>
      </c>
      <c r="D17">
        <v>24418</v>
      </c>
      <c r="E17">
        <v>0.47046321998612073</v>
      </c>
      <c r="F17">
        <v>0.52953678001387927</v>
      </c>
    </row>
    <row r="18" spans="2:6">
      <c r="B18">
        <v>1952</v>
      </c>
      <c r="C18">
        <v>21882</v>
      </c>
      <c r="D18">
        <v>24786</v>
      </c>
      <c r="E18">
        <v>0.46888660323990744</v>
      </c>
      <c r="F18">
        <v>0.5311133967600925</v>
      </c>
    </row>
    <row r="19" spans="2:6">
      <c r="B19">
        <v>1953</v>
      </c>
      <c r="C19">
        <v>22557</v>
      </c>
      <c r="D19">
        <v>25316</v>
      </c>
      <c r="E19">
        <v>0.47118417479581393</v>
      </c>
      <c r="F19">
        <v>0.52881582520418613</v>
      </c>
    </row>
    <row r="20" spans="2:6">
      <c r="B20">
        <v>1954</v>
      </c>
      <c r="C20">
        <v>21327</v>
      </c>
      <c r="D20">
        <v>25073</v>
      </c>
      <c r="E20">
        <v>0.45963362068965519</v>
      </c>
      <c r="F20">
        <v>0.54036637931034481</v>
      </c>
    </row>
    <row r="21" spans="2:6">
      <c r="B21">
        <v>1955</v>
      </c>
      <c r="C21">
        <v>21973</v>
      </c>
      <c r="D21">
        <v>26063</v>
      </c>
      <c r="E21">
        <v>0.45742776251144973</v>
      </c>
      <c r="F21">
        <v>0.54257223748855021</v>
      </c>
    </row>
    <row r="22" spans="2:6">
      <c r="B22">
        <v>1956</v>
      </c>
      <c r="C22">
        <v>22399</v>
      </c>
      <c r="D22">
        <v>27174</v>
      </c>
      <c r="E22">
        <v>0.45183870251951669</v>
      </c>
      <c r="F22">
        <v>0.54816129748048326</v>
      </c>
    </row>
    <row r="23" spans="2:6">
      <c r="B23">
        <v>1957</v>
      </c>
      <c r="C23">
        <v>22198</v>
      </c>
      <c r="D23">
        <v>27534</v>
      </c>
      <c r="E23">
        <v>0.44635244912732247</v>
      </c>
      <c r="F23">
        <v>0.55364755087267747</v>
      </c>
    </row>
    <row r="24" spans="2:6">
      <c r="B24">
        <v>1958</v>
      </c>
      <c r="C24">
        <v>20796</v>
      </c>
      <c r="D24">
        <v>27415</v>
      </c>
      <c r="E24">
        <v>0.43135384040986496</v>
      </c>
      <c r="F24">
        <v>0.56864615959013509</v>
      </c>
    </row>
    <row r="25" spans="2:6">
      <c r="B25">
        <v>1959</v>
      </c>
      <c r="C25">
        <v>21593</v>
      </c>
      <c r="D25">
        <v>28188</v>
      </c>
      <c r="E25">
        <v>0.43375986822281593</v>
      </c>
      <c r="F25">
        <v>0.56624013177718413</v>
      </c>
    </row>
    <row r="26" spans="2:6">
      <c r="B26">
        <v>1960</v>
      </c>
      <c r="C26">
        <v>21615</v>
      </c>
      <c r="D26">
        <v>28933</v>
      </c>
      <c r="E26">
        <v>0.42761335760069635</v>
      </c>
      <c r="F26">
        <v>0.57238664239930359</v>
      </c>
    </row>
    <row r="27" spans="2:6">
      <c r="B27">
        <v>1961</v>
      </c>
      <c r="C27">
        <v>21137</v>
      </c>
      <c r="D27">
        <v>29237</v>
      </c>
      <c r="E27">
        <v>0.41960138166514471</v>
      </c>
      <c r="F27">
        <v>0.58039861833485529</v>
      </c>
    </row>
    <row r="28" spans="2:6">
      <c r="B28">
        <v>1962</v>
      </c>
      <c r="C28">
        <v>21690</v>
      </c>
      <c r="D28">
        <v>29982</v>
      </c>
      <c r="E28">
        <v>0.41976312122619602</v>
      </c>
      <c r="F28">
        <v>0.58023687877380392</v>
      </c>
    </row>
    <row r="29" spans="2:6">
      <c r="B29">
        <v>1963</v>
      </c>
      <c r="C29">
        <v>21850</v>
      </c>
      <c r="D29">
        <v>30594</v>
      </c>
      <c r="E29">
        <v>0.41663488673632826</v>
      </c>
      <c r="F29">
        <v>0.58336511326367169</v>
      </c>
    </row>
    <row r="30" spans="2:6">
      <c r="B30">
        <v>1964</v>
      </c>
      <c r="C30">
        <v>22092</v>
      </c>
      <c r="D30">
        <v>31563</v>
      </c>
      <c r="E30">
        <v>0.41174168297455971</v>
      </c>
      <c r="F30">
        <v>0.58825831702544029</v>
      </c>
    </row>
    <row r="31" spans="2:6">
      <c r="B31">
        <v>1965</v>
      </c>
      <c r="C31">
        <v>22889</v>
      </c>
      <c r="D31">
        <v>32709</v>
      </c>
      <c r="E31">
        <v>0.41168747077232992</v>
      </c>
      <c r="F31">
        <v>0.58831252922767008</v>
      </c>
    </row>
    <row r="32" spans="2:6">
      <c r="B32">
        <v>1966</v>
      </c>
      <c r="C32">
        <v>24004</v>
      </c>
      <c r="D32">
        <v>34205</v>
      </c>
      <c r="E32">
        <v>0.412376093044031</v>
      </c>
      <c r="F32">
        <v>0.587623906955969</v>
      </c>
    </row>
    <row r="33" spans="2:6">
      <c r="B33">
        <v>1967</v>
      </c>
      <c r="C33">
        <v>24038</v>
      </c>
      <c r="D33">
        <v>35250</v>
      </c>
      <c r="E33">
        <v>0.40544460936445825</v>
      </c>
      <c r="F33">
        <v>0.59455539063554175</v>
      </c>
    </row>
    <row r="34" spans="2:6">
      <c r="B34">
        <v>1968</v>
      </c>
      <c r="C34">
        <v>24470</v>
      </c>
      <c r="D34">
        <v>36478</v>
      </c>
      <c r="E34">
        <v>0.40148979457898537</v>
      </c>
      <c r="F34">
        <v>0.59851020542101463</v>
      </c>
    </row>
    <row r="35" spans="2:6">
      <c r="B35">
        <v>1969</v>
      </c>
      <c r="C35">
        <v>25018</v>
      </c>
      <c r="D35">
        <v>37859</v>
      </c>
      <c r="E35">
        <v>0.39788793994624427</v>
      </c>
      <c r="F35">
        <v>0.60211206005375573</v>
      </c>
    </row>
    <row r="36" spans="2:6">
      <c r="B36">
        <v>1970</v>
      </c>
      <c r="C36">
        <v>24155</v>
      </c>
      <c r="D36">
        <v>38547</v>
      </c>
      <c r="E36">
        <v>0.38523492073618065</v>
      </c>
      <c r="F36">
        <v>0.61476507926381929</v>
      </c>
    </row>
    <row r="37" spans="2:6">
      <c r="B37">
        <v>1971</v>
      </c>
      <c r="C37">
        <v>23413</v>
      </c>
      <c r="D37">
        <v>39116</v>
      </c>
      <c r="E37">
        <v>0.37443426250219897</v>
      </c>
      <c r="F37">
        <v>0.62556573749780098</v>
      </c>
    </row>
    <row r="38" spans="2:6">
      <c r="B38">
        <v>1972</v>
      </c>
      <c r="C38">
        <v>24071</v>
      </c>
      <c r="D38">
        <v>40497</v>
      </c>
      <c r="E38">
        <v>0.37280076818238139</v>
      </c>
      <c r="F38">
        <v>0.62719923181761861</v>
      </c>
    </row>
    <row r="39" spans="2:6">
      <c r="B39">
        <v>1973</v>
      </c>
      <c r="C39">
        <v>25443</v>
      </c>
      <c r="D39">
        <v>42496</v>
      </c>
      <c r="E39">
        <v>0.3744977111820898</v>
      </c>
      <c r="F39">
        <v>0.62550228881791026</v>
      </c>
    </row>
    <row r="40" spans="2:6">
      <c r="B40">
        <v>1974</v>
      </c>
      <c r="C40">
        <v>25503</v>
      </c>
      <c r="D40">
        <v>43444</v>
      </c>
      <c r="E40">
        <v>0.36989281622115538</v>
      </c>
      <c r="F40">
        <v>0.63010718377884456</v>
      </c>
    </row>
    <row r="41" spans="2:6">
      <c r="B41">
        <v>1975</v>
      </c>
      <c r="C41">
        <v>23397</v>
      </c>
      <c r="D41">
        <v>43672</v>
      </c>
      <c r="E41">
        <v>0.34884969210812744</v>
      </c>
      <c r="F41">
        <v>0.65115030789187256</v>
      </c>
    </row>
    <row r="42" spans="2:6">
      <c r="B42">
        <v>1976</v>
      </c>
      <c r="C42">
        <v>24239</v>
      </c>
      <c r="D42">
        <v>45191</v>
      </c>
      <c r="E42">
        <v>0.34911421575687746</v>
      </c>
      <c r="F42">
        <v>0.6508857842431226</v>
      </c>
    </row>
    <row r="43" spans="2:6">
      <c r="B43">
        <v>1977</v>
      </c>
      <c r="C43">
        <v>25168</v>
      </c>
      <c r="D43">
        <v>47107</v>
      </c>
      <c r="E43">
        <v>0.34822552749913527</v>
      </c>
      <c r="F43">
        <v>0.65177447250086473</v>
      </c>
    </row>
    <row r="44" spans="2:6">
      <c r="B44">
        <v>1978</v>
      </c>
      <c r="C44">
        <v>26467</v>
      </c>
      <c r="D44">
        <v>49854</v>
      </c>
      <c r="E44">
        <v>0.34678528845271944</v>
      </c>
      <c r="F44">
        <v>0.65321471154728061</v>
      </c>
    </row>
    <row r="45" spans="2:6">
      <c r="B45">
        <v>1979</v>
      </c>
      <c r="C45">
        <v>27313</v>
      </c>
      <c r="D45">
        <v>51832</v>
      </c>
      <c r="E45">
        <v>0.34510076441973592</v>
      </c>
      <c r="F45">
        <v>0.65489923558026408</v>
      </c>
    </row>
    <row r="46" spans="2:6">
      <c r="B46">
        <v>1980</v>
      </c>
      <c r="C46">
        <v>26425</v>
      </c>
      <c r="D46">
        <v>52705</v>
      </c>
      <c r="E46">
        <v>0.3339441425502338</v>
      </c>
      <c r="F46">
        <v>0.66605585744976614</v>
      </c>
    </row>
    <row r="47" spans="2:6">
      <c r="B47">
        <v>1981</v>
      </c>
      <c r="C47">
        <v>26210</v>
      </c>
      <c r="D47">
        <v>53939</v>
      </c>
      <c r="E47">
        <v>0.32701593282511321</v>
      </c>
      <c r="F47">
        <v>0.67298406717488679</v>
      </c>
    </row>
    <row r="48" spans="2:6">
      <c r="B48">
        <v>1982</v>
      </c>
      <c r="C48">
        <v>24416</v>
      </c>
      <c r="D48">
        <v>54261</v>
      </c>
      <c r="E48">
        <v>0.31033211739135963</v>
      </c>
      <c r="F48">
        <v>0.68966788260864043</v>
      </c>
    </row>
    <row r="49" spans="2:6">
      <c r="B49">
        <v>1983</v>
      </c>
      <c r="C49">
        <v>23979</v>
      </c>
      <c r="D49">
        <v>55446</v>
      </c>
      <c r="E49">
        <v>0.30190745986779982</v>
      </c>
      <c r="F49">
        <v>0.69809254013220023</v>
      </c>
    </row>
    <row r="50" spans="2:6">
      <c r="B50">
        <v>1984</v>
      </c>
      <c r="C50">
        <v>25257</v>
      </c>
      <c r="D50">
        <v>58507</v>
      </c>
      <c r="E50">
        <v>0.30152571510434079</v>
      </c>
      <c r="F50">
        <v>0.69847428489565921</v>
      </c>
    </row>
    <row r="51" spans="2:6">
      <c r="B51">
        <v>1985</v>
      </c>
      <c r="C51">
        <v>25239</v>
      </c>
      <c r="D51">
        <v>60840</v>
      </c>
      <c r="E51">
        <v>0.2932074025023525</v>
      </c>
      <c r="F51">
        <v>0.70679259749764745</v>
      </c>
    </row>
    <row r="52" spans="2:6">
      <c r="B52">
        <v>1986</v>
      </c>
      <c r="C52">
        <v>24867</v>
      </c>
      <c r="D52">
        <v>62752</v>
      </c>
      <c r="E52">
        <v>0.28380830641755783</v>
      </c>
      <c r="F52">
        <v>0.71619169358244217</v>
      </c>
    </row>
    <row r="53" spans="2:6">
      <c r="B53">
        <v>1987</v>
      </c>
      <c r="C53">
        <v>24951</v>
      </c>
      <c r="D53">
        <v>65290</v>
      </c>
      <c r="E53">
        <v>0.27649294666504137</v>
      </c>
      <c r="F53">
        <v>0.72350705333495857</v>
      </c>
    </row>
    <row r="54" spans="2:6">
      <c r="B54">
        <v>1988</v>
      </c>
      <c r="C54">
        <v>25478</v>
      </c>
      <c r="D54">
        <v>67576</v>
      </c>
      <c r="E54">
        <v>0.27379800975777507</v>
      </c>
      <c r="F54">
        <v>0.72620199024222498</v>
      </c>
    </row>
    <row r="55" spans="2:6">
      <c r="B55">
        <v>1989</v>
      </c>
      <c r="C55">
        <v>25479</v>
      </c>
      <c r="D55">
        <v>69910</v>
      </c>
      <c r="E55">
        <v>0.26710627011500276</v>
      </c>
      <c r="F55">
        <v>0.73289372988499724</v>
      </c>
    </row>
    <row r="56" spans="2:6">
      <c r="B56">
        <v>1990</v>
      </c>
      <c r="C56">
        <v>25111</v>
      </c>
      <c r="D56">
        <v>71234</v>
      </c>
      <c r="E56">
        <v>0.26063625512481187</v>
      </c>
      <c r="F56">
        <v>0.73936374487518819</v>
      </c>
    </row>
    <row r="57" spans="2:6">
      <c r="B57">
        <v>1991</v>
      </c>
      <c r="C57">
        <v>23932</v>
      </c>
      <c r="D57">
        <v>70873</v>
      </c>
      <c r="E57">
        <v>0.25243394335741787</v>
      </c>
      <c r="F57">
        <v>0.74756605664258213</v>
      </c>
    </row>
    <row r="58" spans="2:6">
      <c r="B58">
        <v>1992</v>
      </c>
      <c r="C58">
        <v>23422</v>
      </c>
      <c r="D58">
        <v>71743</v>
      </c>
      <c r="E58">
        <v>0.2461198970209636</v>
      </c>
      <c r="F58">
        <v>0.7538801029790364</v>
      </c>
    </row>
    <row r="59" spans="2:6">
      <c r="B59">
        <v>1993</v>
      </c>
      <c r="C59">
        <v>23471</v>
      </c>
      <c r="D59">
        <v>73656</v>
      </c>
      <c r="E59">
        <v>0.24165268154066324</v>
      </c>
      <c r="F59">
        <v>0.75834731845933678</v>
      </c>
    </row>
    <row r="60" spans="2:6">
      <c r="B60">
        <v>1994</v>
      </c>
      <c r="C60">
        <v>24025</v>
      </c>
      <c r="D60">
        <v>75866</v>
      </c>
      <c r="E60">
        <v>0.24051215825249522</v>
      </c>
      <c r="F60">
        <v>0.75948784174750483</v>
      </c>
    </row>
    <row r="61" spans="2:6">
      <c r="B61">
        <v>1995</v>
      </c>
      <c r="C61">
        <v>24552</v>
      </c>
      <c r="D61">
        <v>78155</v>
      </c>
      <c r="E61">
        <v>0.23904894505729893</v>
      </c>
      <c r="F61">
        <v>0.7609510549427011</v>
      </c>
    </row>
    <row r="62" spans="2:6">
      <c r="B62">
        <v>1996</v>
      </c>
      <c r="C62">
        <v>24833</v>
      </c>
      <c r="D62">
        <v>80145</v>
      </c>
      <c r="E62">
        <v>0.23655432566823525</v>
      </c>
      <c r="F62">
        <v>0.7634456743317648</v>
      </c>
    </row>
    <row r="63" spans="2:6">
      <c r="B63">
        <v>1997</v>
      </c>
      <c r="C63">
        <v>25312</v>
      </c>
      <c r="D63">
        <v>82486</v>
      </c>
      <c r="E63">
        <v>0.23480955119761035</v>
      </c>
      <c r="F63">
        <v>0.76519044880238962</v>
      </c>
    </row>
    <row r="64" spans="2:6">
      <c r="B64">
        <v>1998</v>
      </c>
      <c r="C64">
        <v>25792</v>
      </c>
      <c r="D64">
        <v>85102</v>
      </c>
      <c r="E64">
        <v>0.23258246613883529</v>
      </c>
      <c r="F64">
        <v>0.76741753386116474</v>
      </c>
    </row>
    <row r="65" spans="2:6">
      <c r="B65">
        <v>1999</v>
      </c>
      <c r="C65">
        <v>26006</v>
      </c>
      <c r="D65">
        <v>87728</v>
      </c>
      <c r="E65">
        <v>0.22865633847398315</v>
      </c>
      <c r="F65">
        <v>0.77134366152601685</v>
      </c>
    </row>
    <row r="66" spans="2:6">
      <c r="B66">
        <v>2000</v>
      </c>
      <c r="C66">
        <v>26453</v>
      </c>
      <c r="D66">
        <v>89583</v>
      </c>
      <c r="E66">
        <v>0.22797235340756317</v>
      </c>
      <c r="F66">
        <v>0.77202764659243683</v>
      </c>
    </row>
    <row r="67" spans="2:6">
      <c r="B67">
        <v>2001</v>
      </c>
      <c r="C67">
        <v>25719</v>
      </c>
      <c r="D67">
        <v>89887</v>
      </c>
      <c r="E67">
        <v>0.22247115201633133</v>
      </c>
      <c r="F67">
        <v>0.77752884798366861</v>
      </c>
    </row>
    <row r="68" spans="2:6">
      <c r="B68">
        <v>2002</v>
      </c>
      <c r="C68">
        <v>24402</v>
      </c>
      <c r="D68">
        <v>89734</v>
      </c>
      <c r="E68">
        <v>0.21379757482301814</v>
      </c>
      <c r="F68">
        <v>0.78620242517698191</v>
      </c>
    </row>
    <row r="69" spans="2:6">
      <c r="B69">
        <v>2003</v>
      </c>
      <c r="C69">
        <v>23682</v>
      </c>
      <c r="D69">
        <v>90002</v>
      </c>
      <c r="E69">
        <v>0.20831427465606417</v>
      </c>
      <c r="F69">
        <v>0.79168572534393578</v>
      </c>
    </row>
    <row r="70" spans="2:6">
      <c r="B70">
        <v>2004</v>
      </c>
      <c r="C70">
        <v>23676</v>
      </c>
      <c r="D70">
        <v>91426</v>
      </c>
      <c r="E70">
        <v>0.20569581762263037</v>
      </c>
      <c r="F70">
        <v>0.79430418237736966</v>
      </c>
    </row>
    <row r="71" spans="2:6">
      <c r="B71">
        <v>2005</v>
      </c>
      <c r="C71">
        <v>23942</v>
      </c>
      <c r="D71">
        <v>93150</v>
      </c>
      <c r="E71">
        <v>0.20447169746865712</v>
      </c>
      <c r="F71">
        <v>0.79552830253134288</v>
      </c>
    </row>
    <row r="72" spans="2:6">
      <c r="B72">
        <v>2006</v>
      </c>
      <c r="C72">
        <v>24209</v>
      </c>
      <c r="D72">
        <v>95075</v>
      </c>
      <c r="E72">
        <v>0.20295261728312264</v>
      </c>
      <c r="F72">
        <v>0.79704738271687736</v>
      </c>
    </row>
    <row r="73" spans="2:6">
      <c r="B73">
        <v>2007</v>
      </c>
      <c r="C73">
        <v>23919</v>
      </c>
      <c r="D73">
        <v>96606</v>
      </c>
      <c r="E73">
        <v>0.19845675171126323</v>
      </c>
      <c r="F73">
        <v>0.8015432482887368</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56"/>
  <sheetViews>
    <sheetView zoomScale="125" zoomScaleNormal="125" zoomScalePageLayoutView="125" workbookViewId="0">
      <selection activeCell="C48" sqref="C48"/>
    </sheetView>
  </sheetViews>
  <sheetFormatPr baseColWidth="10" defaultRowHeight="12" x14ac:dyDescent="0"/>
  <cols>
    <col min="1" max="1" width="10.83203125" style="21"/>
    <col min="2" max="2" width="40.1640625" style="21" customWidth="1"/>
    <col min="3" max="48" width="10.5" style="21" customWidth="1"/>
    <col min="49" max="16384" width="10.83203125" style="21"/>
  </cols>
  <sheetData>
    <row r="1" spans="1:1">
      <c r="A1" s="4" t="s">
        <v>56</v>
      </c>
    </row>
    <row r="3" spans="1:1">
      <c r="A3" s="24" t="s">
        <v>22</v>
      </c>
    </row>
    <row r="4" spans="1:1">
      <c r="A4" s="21" t="s">
        <v>23</v>
      </c>
    </row>
    <row r="5" spans="1:1">
      <c r="A5" s="21" t="s">
        <v>24</v>
      </c>
    </row>
    <row r="6" spans="1:1">
      <c r="A6" s="21" t="s">
        <v>25</v>
      </c>
    </row>
    <row r="7" spans="1:1">
      <c r="A7" s="21" t="s">
        <v>26</v>
      </c>
    </row>
    <row r="9" spans="1:1">
      <c r="A9" s="24" t="s">
        <v>27</v>
      </c>
    </row>
    <row r="10" spans="1:1">
      <c r="A10" s="21" t="s">
        <v>28</v>
      </c>
    </row>
    <row r="11" spans="1:1">
      <c r="A11" s="21" t="s">
        <v>29</v>
      </c>
    </row>
    <row r="12" spans="1:1">
      <c r="A12" s="21" t="s">
        <v>30</v>
      </c>
    </row>
    <row r="13" spans="1:1">
      <c r="A13" s="21" t="s">
        <v>31</v>
      </c>
    </row>
    <row r="14" spans="1:1">
      <c r="A14" s="21" t="s">
        <v>60</v>
      </c>
    </row>
    <row r="16" spans="1:1">
      <c r="A16" s="24" t="s">
        <v>32</v>
      </c>
    </row>
    <row r="17" spans="1:64">
      <c r="A17" s="21" t="s">
        <v>54</v>
      </c>
    </row>
    <row r="18" spans="1:64">
      <c r="A18" s="21" t="s">
        <v>55</v>
      </c>
    </row>
    <row r="21" spans="1:64" s="20" customFormat="1">
      <c r="C21" s="20">
        <v>1950</v>
      </c>
      <c r="D21" s="20">
        <v>1951</v>
      </c>
      <c r="E21" s="20">
        <v>1952</v>
      </c>
      <c r="F21" s="20">
        <v>1953</v>
      </c>
      <c r="G21" s="20">
        <v>1954</v>
      </c>
      <c r="H21" s="20">
        <v>1955</v>
      </c>
      <c r="I21" s="20">
        <v>1956</v>
      </c>
      <c r="J21" s="20">
        <v>1957</v>
      </c>
      <c r="K21" s="20">
        <v>1958</v>
      </c>
      <c r="L21" s="20">
        <v>1959</v>
      </c>
      <c r="M21" s="20">
        <v>1960</v>
      </c>
      <c r="N21" s="20">
        <v>1961</v>
      </c>
      <c r="O21" s="20">
        <v>1962</v>
      </c>
      <c r="P21" s="20">
        <v>1963</v>
      </c>
      <c r="Q21" s="20">
        <v>1964</v>
      </c>
      <c r="R21" s="20">
        <v>1965</v>
      </c>
      <c r="S21" s="20">
        <v>1966</v>
      </c>
      <c r="T21" s="20">
        <v>1967</v>
      </c>
      <c r="U21" s="20">
        <v>1968</v>
      </c>
      <c r="V21" s="20">
        <v>1969</v>
      </c>
      <c r="W21" s="20">
        <v>1970</v>
      </c>
      <c r="X21" s="20">
        <v>1971</v>
      </c>
      <c r="Y21" s="20">
        <v>1972</v>
      </c>
      <c r="Z21" s="20">
        <v>1973</v>
      </c>
      <c r="AA21" s="20">
        <v>1974</v>
      </c>
      <c r="AB21" s="20">
        <v>1975</v>
      </c>
      <c r="AC21" s="20">
        <v>1976</v>
      </c>
      <c r="AD21" s="20">
        <v>1977</v>
      </c>
      <c r="AE21" s="20">
        <v>1978</v>
      </c>
      <c r="AF21" s="20">
        <v>1979</v>
      </c>
      <c r="AG21" s="20">
        <v>1980</v>
      </c>
      <c r="AH21" s="20">
        <v>1981</v>
      </c>
      <c r="AI21" s="20">
        <v>1982</v>
      </c>
      <c r="AJ21" s="20">
        <v>1983</v>
      </c>
      <c r="AK21" s="20">
        <v>1984</v>
      </c>
      <c r="AL21" s="20">
        <v>1985</v>
      </c>
      <c r="AM21" s="20">
        <v>1986</v>
      </c>
      <c r="AN21" s="1">
        <v>1987</v>
      </c>
      <c r="AO21" s="1">
        <f>AN21+1</f>
        <v>1988</v>
      </c>
      <c r="AP21" s="1">
        <f t="shared" ref="AP21:BL21" si="0">AO21+1</f>
        <v>1989</v>
      </c>
      <c r="AQ21" s="1">
        <f t="shared" si="0"/>
        <v>1990</v>
      </c>
      <c r="AR21" s="1">
        <f t="shared" si="0"/>
        <v>1991</v>
      </c>
      <c r="AS21" s="1">
        <f t="shared" si="0"/>
        <v>1992</v>
      </c>
      <c r="AT21" s="1">
        <f t="shared" si="0"/>
        <v>1993</v>
      </c>
      <c r="AU21" s="1">
        <f t="shared" si="0"/>
        <v>1994</v>
      </c>
      <c r="AV21" s="1">
        <f t="shared" si="0"/>
        <v>1995</v>
      </c>
      <c r="AW21" s="1">
        <f t="shared" si="0"/>
        <v>1996</v>
      </c>
      <c r="AX21" s="1">
        <f t="shared" si="0"/>
        <v>1997</v>
      </c>
      <c r="AY21" s="1">
        <f t="shared" si="0"/>
        <v>1998</v>
      </c>
      <c r="AZ21" s="1">
        <f t="shared" si="0"/>
        <v>1999</v>
      </c>
      <c r="BA21" s="1">
        <f t="shared" si="0"/>
        <v>2000</v>
      </c>
      <c r="BB21" s="1">
        <f t="shared" si="0"/>
        <v>2001</v>
      </c>
      <c r="BC21" s="1">
        <f t="shared" si="0"/>
        <v>2002</v>
      </c>
      <c r="BD21" s="1">
        <f t="shared" si="0"/>
        <v>2003</v>
      </c>
      <c r="BE21" s="1">
        <f t="shared" si="0"/>
        <v>2004</v>
      </c>
      <c r="BF21" s="1">
        <f t="shared" si="0"/>
        <v>2005</v>
      </c>
      <c r="BG21" s="1">
        <f t="shared" si="0"/>
        <v>2006</v>
      </c>
      <c r="BH21" s="1">
        <f t="shared" si="0"/>
        <v>2007</v>
      </c>
      <c r="BI21" s="1">
        <f t="shared" si="0"/>
        <v>2008</v>
      </c>
      <c r="BJ21" s="1">
        <f t="shared" si="0"/>
        <v>2009</v>
      </c>
      <c r="BK21" s="1">
        <f t="shared" si="0"/>
        <v>2010</v>
      </c>
      <c r="BL21" s="1">
        <f t="shared" si="0"/>
        <v>2011</v>
      </c>
    </row>
    <row r="22" spans="1:64">
      <c r="A22" s="1" t="s">
        <v>20</v>
      </c>
    </row>
    <row r="23" spans="1:64">
      <c r="A23" s="21" t="s">
        <v>21</v>
      </c>
      <c r="B23" s="21" t="s">
        <v>51</v>
      </c>
      <c r="C23" s="22">
        <v>119725</v>
      </c>
      <c r="D23" s="22">
        <v>141418</v>
      </c>
      <c r="E23" s="22">
        <v>145304</v>
      </c>
      <c r="F23" s="22">
        <v>153351</v>
      </c>
      <c r="G23" s="22">
        <v>147285</v>
      </c>
      <c r="H23" s="22">
        <v>162387</v>
      </c>
      <c r="I23" s="22">
        <v>169147</v>
      </c>
      <c r="J23" s="22">
        <v>175014</v>
      </c>
      <c r="K23" s="22">
        <v>169085</v>
      </c>
      <c r="L23" s="22">
        <v>183683</v>
      </c>
      <c r="M23" s="22">
        <v>186593</v>
      </c>
      <c r="N23" s="22">
        <v>188391</v>
      </c>
      <c r="O23" s="22">
        <v>203954</v>
      </c>
      <c r="P23" s="22">
        <v>214453</v>
      </c>
      <c r="Q23" s="22">
        <v>228214</v>
      </c>
      <c r="R23" s="22">
        <v>251693</v>
      </c>
      <c r="S23" s="22">
        <v>276850</v>
      </c>
      <c r="T23" s="22">
        <v>282608</v>
      </c>
      <c r="U23" s="22">
        <v>306469</v>
      </c>
      <c r="V23" s="22">
        <v>325685</v>
      </c>
      <c r="W23" s="22">
        <v>327380</v>
      </c>
      <c r="X23" s="22">
        <v>348042</v>
      </c>
      <c r="Y23" s="22">
        <v>384422</v>
      </c>
      <c r="Z23" s="22">
        <v>442402</v>
      </c>
      <c r="AA23" s="22">
        <v>471047</v>
      </c>
      <c r="AB23" s="22">
        <v>496525</v>
      </c>
      <c r="AC23" s="22">
        <v>559191</v>
      </c>
      <c r="AD23" s="22">
        <v>627095</v>
      </c>
      <c r="AE23" s="22">
        <v>709940</v>
      </c>
      <c r="AF23" s="22">
        <v>799016</v>
      </c>
      <c r="AG23" s="22">
        <v>842768</v>
      </c>
      <c r="AH23" s="22">
        <v>949908</v>
      </c>
      <c r="AI23" s="22">
        <v>927669</v>
      </c>
      <c r="AJ23" s="22">
        <v>957050</v>
      </c>
      <c r="AK23" s="22">
        <v>1076689</v>
      </c>
      <c r="AL23" s="22">
        <v>1111244</v>
      </c>
      <c r="AM23" s="22">
        <v>1118576</v>
      </c>
      <c r="AN23" s="22">
        <v>1185016</v>
      </c>
      <c r="AO23" s="21">
        <v>1278777</v>
      </c>
      <c r="AP23" s="21">
        <v>1358869</v>
      </c>
      <c r="AQ23" s="21">
        <v>1396533</v>
      </c>
      <c r="AR23" s="21">
        <v>1373182</v>
      </c>
      <c r="AS23" s="21">
        <v>1422754</v>
      </c>
      <c r="AT23" s="21">
        <v>1474315</v>
      </c>
      <c r="AU23" s="21">
        <v>1586063</v>
      </c>
      <c r="AV23" s="21">
        <v>1643119</v>
      </c>
      <c r="AW23" s="21">
        <v>1733599</v>
      </c>
      <c r="AX23" s="21">
        <v>1827235</v>
      </c>
      <c r="AY23" s="23">
        <v>1891723</v>
      </c>
      <c r="AZ23" s="23">
        <v>1971302</v>
      </c>
      <c r="BA23" s="23">
        <v>2087436</v>
      </c>
      <c r="BB23" s="23">
        <v>2052305</v>
      </c>
      <c r="BC23" s="23">
        <v>2053732</v>
      </c>
      <c r="BD23" s="23">
        <v>2140766</v>
      </c>
      <c r="BE23" s="23">
        <v>2338926</v>
      </c>
      <c r="BF23" s="23">
        <v>2501218</v>
      </c>
      <c r="BG23" s="23">
        <v>2651609</v>
      </c>
      <c r="BH23" s="23">
        <v>2750895</v>
      </c>
      <c r="BI23" s="23">
        <v>2721242</v>
      </c>
      <c r="BJ23" s="21">
        <v>2447131</v>
      </c>
      <c r="BK23" s="21">
        <v>2563371</v>
      </c>
      <c r="BL23" s="21">
        <v>2724435</v>
      </c>
    </row>
    <row r="24" spans="1:64">
      <c r="A24" s="21" t="s">
        <v>21</v>
      </c>
      <c r="B24" s="21" t="s">
        <v>52</v>
      </c>
      <c r="C24" s="22">
        <v>142448</v>
      </c>
      <c r="D24" s="22">
        <v>158961</v>
      </c>
      <c r="E24" s="22">
        <v>168537</v>
      </c>
      <c r="F24" s="22">
        <v>179442</v>
      </c>
      <c r="G24" s="22">
        <v>184827</v>
      </c>
      <c r="H24" s="22">
        <v>201445</v>
      </c>
      <c r="I24" s="22">
        <v>213979</v>
      </c>
      <c r="J24" s="22">
        <v>227987</v>
      </c>
      <c r="K24" s="22">
        <v>236325</v>
      </c>
      <c r="L24" s="22">
        <v>257765</v>
      </c>
      <c r="M24" s="22">
        <v>270521</v>
      </c>
      <c r="N24" s="22">
        <v>282828</v>
      </c>
      <c r="O24" s="22">
        <v>302929</v>
      </c>
      <c r="P24" s="22">
        <v>318765</v>
      </c>
      <c r="Q24" s="22">
        <v>344700</v>
      </c>
      <c r="R24" s="22">
        <v>370536</v>
      </c>
      <c r="S24" s="22">
        <v>403425</v>
      </c>
      <c r="T24" s="22">
        <v>431575</v>
      </c>
      <c r="U24" s="22">
        <v>471771</v>
      </c>
      <c r="V24" s="22">
        <v>514974</v>
      </c>
      <c r="W24" s="22">
        <v>552656</v>
      </c>
      <c r="X24" s="22">
        <v>606489</v>
      </c>
      <c r="Y24" s="22">
        <v>666184</v>
      </c>
      <c r="Z24" s="22">
        <v>737695</v>
      </c>
      <c r="AA24" s="22">
        <v>805802</v>
      </c>
      <c r="AB24" s="22">
        <v>894355</v>
      </c>
      <c r="AC24" s="22">
        <v>996344</v>
      </c>
      <c r="AD24" s="22">
        <v>1111612</v>
      </c>
      <c r="AE24" s="22">
        <v>1266478</v>
      </c>
      <c r="AF24" s="22">
        <v>1417829</v>
      </c>
      <c r="AG24" s="22">
        <v>1562038</v>
      </c>
      <c r="AH24" s="22">
        <v>1751720</v>
      </c>
      <c r="AI24" s="22">
        <v>1863716</v>
      </c>
      <c r="AJ24" s="22">
        <v>2084616</v>
      </c>
      <c r="AK24" s="22">
        <v>2316268</v>
      </c>
      <c r="AL24" s="22">
        <v>2523351</v>
      </c>
      <c r="AM24" s="22">
        <v>2721831</v>
      </c>
      <c r="AN24" s="22">
        <v>2892896</v>
      </c>
      <c r="AO24" s="21">
        <v>3116499</v>
      </c>
      <c r="AP24" s="21">
        <v>3370847</v>
      </c>
      <c r="AQ24" s="21">
        <v>3597750</v>
      </c>
      <c r="AR24" s="21">
        <v>3760045</v>
      </c>
      <c r="AS24" s="21">
        <v>4019204</v>
      </c>
      <c r="AT24" s="21">
        <v>4261615</v>
      </c>
      <c r="AU24" s="21">
        <v>4533827</v>
      </c>
      <c r="AV24" s="21">
        <v>4776888</v>
      </c>
      <c r="AW24" s="21">
        <v>5078951</v>
      </c>
      <c r="AX24" s="21">
        <v>5443786</v>
      </c>
      <c r="AY24" s="23">
        <v>5802698</v>
      </c>
      <c r="AZ24" s="23">
        <v>6228262</v>
      </c>
      <c r="BA24" s="23">
        <v>6648653</v>
      </c>
      <c r="BB24" s="23">
        <v>6958467</v>
      </c>
      <c r="BC24" s="23">
        <v>7235615</v>
      </c>
      <c r="BD24" s="23">
        <v>7566125</v>
      </c>
      <c r="BE24" s="23">
        <v>8006645</v>
      </c>
      <c r="BF24" s="23">
        <v>8535838</v>
      </c>
      <c r="BG24" s="23">
        <v>9057794</v>
      </c>
      <c r="BH24" s="21">
        <v>9517878</v>
      </c>
      <c r="BI24" s="21">
        <v>9715905</v>
      </c>
      <c r="BJ24" s="21">
        <v>9609550</v>
      </c>
      <c r="BK24" s="21">
        <v>9968918</v>
      </c>
      <c r="BL24" s="21">
        <v>10357395</v>
      </c>
    </row>
    <row r="25" spans="1:64">
      <c r="A25" s="1" t="s">
        <v>34</v>
      </c>
    </row>
    <row r="26" spans="1:64">
      <c r="A26" s="21" t="s">
        <v>35</v>
      </c>
      <c r="B26" s="21" t="s">
        <v>51</v>
      </c>
      <c r="AN26" s="21">
        <v>3174106</v>
      </c>
      <c r="AO26" s="21">
        <v>3412078</v>
      </c>
      <c r="AP26" s="21">
        <v>3593118</v>
      </c>
      <c r="AQ26" s="21">
        <v>3684461</v>
      </c>
      <c r="AR26" s="21">
        <v>3586680</v>
      </c>
      <c r="AS26" s="21">
        <v>3737834</v>
      </c>
      <c r="AT26" s="21">
        <v>3895202</v>
      </c>
      <c r="AU26" s="21">
        <v>4177505</v>
      </c>
      <c r="AV26" s="21">
        <v>4445223</v>
      </c>
      <c r="AW26" s="21">
        <v>4664463</v>
      </c>
      <c r="AX26" s="21">
        <v>4939982</v>
      </c>
      <c r="AY26" s="25">
        <v>5060618</v>
      </c>
      <c r="AZ26" s="25">
        <v>5239245</v>
      </c>
      <c r="BA26" s="25">
        <v>5522872</v>
      </c>
      <c r="BB26" s="25">
        <v>5327382</v>
      </c>
      <c r="BC26" s="25">
        <v>5248444</v>
      </c>
      <c r="BD26" s="25">
        <v>5492136</v>
      </c>
      <c r="BE26" s="25">
        <v>5948445</v>
      </c>
      <c r="BF26" s="25">
        <v>6573931</v>
      </c>
      <c r="BG26" s="25">
        <v>6972189</v>
      </c>
      <c r="BH26" s="25">
        <v>7370510</v>
      </c>
      <c r="BI26" s="25">
        <v>7548712</v>
      </c>
      <c r="BJ26" s="21">
        <v>6131725</v>
      </c>
      <c r="BK26" s="21">
        <v>6661989</v>
      </c>
      <c r="BL26" s="21">
        <v>7353768</v>
      </c>
    </row>
    <row r="27" spans="1:64">
      <c r="A27" s="21" t="s">
        <v>35</v>
      </c>
      <c r="B27" s="21" t="s">
        <v>52</v>
      </c>
      <c r="AN27" s="21">
        <v>4445585</v>
      </c>
      <c r="AO27" s="21">
        <v>4872267</v>
      </c>
      <c r="AP27" s="21">
        <v>5231110</v>
      </c>
      <c r="AQ27" s="21">
        <v>5599024</v>
      </c>
      <c r="AR27" s="21">
        <v>5790178</v>
      </c>
      <c r="AS27" s="21">
        <v>6150100</v>
      </c>
      <c r="AT27" s="21">
        <v>6560404</v>
      </c>
      <c r="AU27" s="21">
        <v>7010540</v>
      </c>
      <c r="AV27" s="21">
        <v>7494267</v>
      </c>
      <c r="AW27" s="21">
        <v>8030244</v>
      </c>
      <c r="AX27" s="21">
        <v>8593149</v>
      </c>
      <c r="AY27" s="25">
        <v>9239624</v>
      </c>
      <c r="AZ27" s="25">
        <v>9990891</v>
      </c>
      <c r="BA27" s="25">
        <v>10885264</v>
      </c>
      <c r="BB27" s="25">
        <v>11225268</v>
      </c>
      <c r="BC27" s="25">
        <v>11467664</v>
      </c>
      <c r="BD27" s="25">
        <v>12039065</v>
      </c>
      <c r="BE27" s="25">
        <v>12884513</v>
      </c>
      <c r="BF27" s="25">
        <v>13888251</v>
      </c>
      <c r="BG27" s="25">
        <v>14769558</v>
      </c>
      <c r="BH27" s="25">
        <v>15554976</v>
      </c>
      <c r="BI27" s="25">
        <v>15928454</v>
      </c>
      <c r="BJ27" s="21">
        <v>15234273</v>
      </c>
      <c r="BK27" s="21">
        <v>15899521</v>
      </c>
      <c r="BL27" s="21">
        <v>16547008</v>
      </c>
    </row>
    <row r="28" spans="1:64">
      <c r="A28" s="20" t="s">
        <v>36</v>
      </c>
    </row>
    <row r="29" spans="1:64">
      <c r="A29" s="21" t="s">
        <v>37</v>
      </c>
      <c r="B29" s="21" t="s">
        <v>51</v>
      </c>
      <c r="AN29" s="21">
        <f t="shared" ref="AN29:BL29" si="1">AN26/AN23</f>
        <v>2.678534298271078</v>
      </c>
      <c r="AO29" s="21">
        <f t="shared" si="1"/>
        <v>2.6682353529974341</v>
      </c>
      <c r="AP29" s="21">
        <f t="shared" si="1"/>
        <v>2.6441974907073456</v>
      </c>
      <c r="AQ29" s="21">
        <f t="shared" si="1"/>
        <v>2.6382913973389814</v>
      </c>
      <c r="AR29" s="21">
        <f t="shared" si="1"/>
        <v>2.6119480156308486</v>
      </c>
      <c r="AS29" s="21">
        <f t="shared" si="1"/>
        <v>2.6271822114012684</v>
      </c>
      <c r="AT29" s="21">
        <f t="shared" si="1"/>
        <v>2.6420418974235491</v>
      </c>
      <c r="AU29" s="21">
        <f t="shared" si="1"/>
        <v>2.6338833955523833</v>
      </c>
      <c r="AV29" s="21">
        <f t="shared" si="1"/>
        <v>2.7053567027099072</v>
      </c>
      <c r="AW29" s="21">
        <f t="shared" si="1"/>
        <v>2.6906239562897762</v>
      </c>
      <c r="AX29" s="21">
        <f t="shared" si="1"/>
        <v>2.7035285554403239</v>
      </c>
      <c r="AY29" s="21">
        <f t="shared" si="1"/>
        <v>2.6751368990068842</v>
      </c>
      <c r="AZ29" s="21">
        <f t="shared" si="1"/>
        <v>2.6577586792891195</v>
      </c>
      <c r="BA29" s="21">
        <f t="shared" si="1"/>
        <v>2.64576830139942</v>
      </c>
      <c r="BB29" s="21">
        <f t="shared" si="1"/>
        <v>2.5958042298781128</v>
      </c>
      <c r="BC29" s="21">
        <f t="shared" si="1"/>
        <v>2.5555642118835369</v>
      </c>
      <c r="BD29" s="21">
        <f t="shared" si="1"/>
        <v>2.5655003863103207</v>
      </c>
      <c r="BE29" s="21">
        <f t="shared" si="1"/>
        <v>2.5432377937566217</v>
      </c>
      <c r="BF29" s="21">
        <f t="shared" si="1"/>
        <v>2.6282918961881769</v>
      </c>
      <c r="BG29" s="21">
        <f t="shared" si="1"/>
        <v>2.6294182136204847</v>
      </c>
      <c r="BH29" s="21">
        <f t="shared" si="1"/>
        <v>2.6793134598012647</v>
      </c>
      <c r="BI29" s="21">
        <f t="shared" si="1"/>
        <v>2.7739951095859907</v>
      </c>
      <c r="BJ29" s="21">
        <f t="shared" si="1"/>
        <v>2.5056790993207967</v>
      </c>
      <c r="BK29" s="21">
        <f t="shared" si="1"/>
        <v>2.5989172070683488</v>
      </c>
      <c r="BL29" s="21">
        <f t="shared" si="1"/>
        <v>2.6991901073066527</v>
      </c>
    </row>
    <row r="30" spans="1:64">
      <c r="A30" s="21" t="s">
        <v>37</v>
      </c>
      <c r="B30" s="21" t="s">
        <v>52</v>
      </c>
      <c r="AN30" s="21">
        <f t="shared" ref="AN30:BL30" si="2">AN27/AN24</f>
        <v>1.536724790659602</v>
      </c>
      <c r="AO30" s="21">
        <f t="shared" si="2"/>
        <v>1.5633783293368617</v>
      </c>
      <c r="AP30" s="21">
        <f t="shared" si="2"/>
        <v>1.5518681209796825</v>
      </c>
      <c r="AQ30" s="21">
        <f t="shared" si="2"/>
        <v>1.5562571051351539</v>
      </c>
      <c r="AR30" s="21">
        <f t="shared" si="2"/>
        <v>1.5399225275229418</v>
      </c>
      <c r="AS30" s="21">
        <f t="shared" si="2"/>
        <v>1.5301786124814765</v>
      </c>
      <c r="AT30" s="21">
        <f t="shared" si="2"/>
        <v>1.5394173335695505</v>
      </c>
      <c r="AU30" s="21">
        <f t="shared" si="2"/>
        <v>1.5462742623395203</v>
      </c>
      <c r="AV30" s="21">
        <f t="shared" si="2"/>
        <v>1.5688596843802911</v>
      </c>
      <c r="AW30" s="21">
        <f t="shared" si="2"/>
        <v>1.5810831803653944</v>
      </c>
      <c r="AX30" s="21">
        <f t="shared" si="2"/>
        <v>1.5785243946033147</v>
      </c>
      <c r="AY30" s="21">
        <f t="shared" si="2"/>
        <v>1.5922979276191869</v>
      </c>
      <c r="AZ30" s="21">
        <f t="shared" si="2"/>
        <v>1.6041218240337352</v>
      </c>
      <c r="BA30" s="21">
        <f t="shared" si="2"/>
        <v>1.6372134325554364</v>
      </c>
      <c r="BB30" s="21">
        <f t="shared" si="2"/>
        <v>1.6131811791304034</v>
      </c>
      <c r="BC30" s="21">
        <f t="shared" si="2"/>
        <v>1.5848914017675069</v>
      </c>
      <c r="BD30" s="21">
        <f t="shared" si="2"/>
        <v>1.5911797650712882</v>
      </c>
      <c r="BE30" s="21">
        <f t="shared" si="2"/>
        <v>1.6092274604406716</v>
      </c>
      <c r="BF30" s="21">
        <f t="shared" si="2"/>
        <v>1.6270518489221562</v>
      </c>
      <c r="BG30" s="21">
        <f t="shared" si="2"/>
        <v>1.6305910688629042</v>
      </c>
      <c r="BH30" s="21">
        <f t="shared" si="2"/>
        <v>1.6342903323618982</v>
      </c>
      <c r="BI30" s="21">
        <f t="shared" si="2"/>
        <v>1.6394205171829077</v>
      </c>
      <c r="BJ30" s="21">
        <f t="shared" si="2"/>
        <v>1.5853263680401268</v>
      </c>
      <c r="BK30" s="21">
        <f t="shared" si="2"/>
        <v>1.5949093973889643</v>
      </c>
      <c r="BL30" s="21">
        <f t="shared" si="2"/>
        <v>1.5976032583482622</v>
      </c>
    </row>
    <row r="31" spans="1:64">
      <c r="A31" s="1" t="s">
        <v>8</v>
      </c>
    </row>
    <row r="32" spans="1:64">
      <c r="A32" s="21" t="s">
        <v>5</v>
      </c>
      <c r="B32" s="21" t="s">
        <v>53</v>
      </c>
      <c r="C32" s="21">
        <v>20343</v>
      </c>
      <c r="D32" s="21">
        <v>21694</v>
      </c>
      <c r="E32" s="21">
        <v>21882</v>
      </c>
      <c r="F32" s="21">
        <v>22557</v>
      </c>
      <c r="G32" s="21">
        <v>21327</v>
      </c>
      <c r="H32" s="21">
        <v>21973</v>
      </c>
      <c r="I32" s="21">
        <v>22399</v>
      </c>
      <c r="J32" s="21">
        <v>22198</v>
      </c>
      <c r="K32" s="21">
        <v>20796</v>
      </c>
      <c r="L32" s="21">
        <v>21593</v>
      </c>
      <c r="M32" s="21">
        <v>21615</v>
      </c>
      <c r="N32" s="21">
        <v>21137</v>
      </c>
      <c r="O32" s="21">
        <v>21690</v>
      </c>
      <c r="P32" s="21">
        <v>21850</v>
      </c>
      <c r="Q32" s="21">
        <v>22092</v>
      </c>
      <c r="R32" s="21">
        <v>22889</v>
      </c>
      <c r="S32" s="21">
        <v>24004</v>
      </c>
      <c r="T32" s="21">
        <v>24038</v>
      </c>
      <c r="U32" s="21">
        <v>24470</v>
      </c>
      <c r="V32" s="21">
        <v>25018</v>
      </c>
      <c r="W32" s="21">
        <v>24155</v>
      </c>
      <c r="X32" s="21">
        <v>23413</v>
      </c>
      <c r="Y32" s="21">
        <v>24071</v>
      </c>
      <c r="Z32" s="21">
        <v>25443</v>
      </c>
      <c r="AA32" s="21">
        <v>25503</v>
      </c>
      <c r="AB32" s="21">
        <v>23397</v>
      </c>
      <c r="AC32" s="21">
        <v>24239</v>
      </c>
      <c r="AD32" s="21">
        <v>25168</v>
      </c>
      <c r="AE32" s="21">
        <v>26467</v>
      </c>
      <c r="AF32" s="21">
        <v>27313</v>
      </c>
      <c r="AG32" s="21">
        <v>26425</v>
      </c>
      <c r="AH32" s="21">
        <v>26210</v>
      </c>
      <c r="AI32" s="21">
        <v>24416</v>
      </c>
      <c r="AJ32" s="21">
        <v>23979</v>
      </c>
      <c r="AK32" s="21">
        <v>25257</v>
      </c>
      <c r="AL32" s="21">
        <v>25239</v>
      </c>
      <c r="AM32" s="21">
        <v>24867</v>
      </c>
      <c r="AN32" s="21">
        <v>24951</v>
      </c>
      <c r="AO32" s="21">
        <v>25478</v>
      </c>
      <c r="AP32" s="21">
        <v>25479</v>
      </c>
      <c r="AQ32" s="21">
        <v>25111</v>
      </c>
      <c r="AR32" s="21">
        <v>23932</v>
      </c>
      <c r="AS32" s="21">
        <v>23422</v>
      </c>
      <c r="AT32" s="21">
        <v>23471</v>
      </c>
      <c r="AU32" s="21">
        <v>24025</v>
      </c>
      <c r="AV32" s="21">
        <v>24552</v>
      </c>
      <c r="AW32" s="21">
        <v>24833</v>
      </c>
      <c r="AX32" s="21">
        <v>25312</v>
      </c>
      <c r="AY32" s="21">
        <v>25739</v>
      </c>
      <c r="AZ32" s="21">
        <v>25880</v>
      </c>
      <c r="BA32" s="21">
        <v>26024</v>
      </c>
      <c r="BB32" s="21">
        <v>25333</v>
      </c>
      <c r="BC32" s="21">
        <v>24051</v>
      </c>
      <c r="BD32" s="21">
        <v>23323</v>
      </c>
      <c r="BE32" s="21">
        <v>23345</v>
      </c>
      <c r="BF32" s="21">
        <v>23600</v>
      </c>
      <c r="BG32" s="21">
        <v>24031</v>
      </c>
      <c r="BH32" s="21">
        <v>23700</v>
      </c>
      <c r="BI32" s="21">
        <v>22831</v>
      </c>
      <c r="BJ32" s="21">
        <v>19986</v>
      </c>
      <c r="BK32" s="21">
        <v>19238</v>
      </c>
      <c r="BL32" s="21">
        <v>19552</v>
      </c>
    </row>
    <row r="33" spans="1:64">
      <c r="A33" s="21" t="s">
        <v>5</v>
      </c>
      <c r="B33" s="21" t="s">
        <v>52</v>
      </c>
      <c r="C33" s="21">
        <v>23283</v>
      </c>
      <c r="D33" s="21">
        <v>24418</v>
      </c>
      <c r="E33" s="21">
        <v>24786</v>
      </c>
      <c r="F33" s="21">
        <v>25316</v>
      </c>
      <c r="G33" s="21">
        <v>25073</v>
      </c>
      <c r="H33" s="21">
        <v>26063</v>
      </c>
      <c r="I33" s="21">
        <v>27174</v>
      </c>
      <c r="J33" s="21">
        <v>27534</v>
      </c>
      <c r="K33" s="21">
        <v>27415</v>
      </c>
      <c r="L33" s="21">
        <v>28188</v>
      </c>
      <c r="M33" s="21">
        <v>28933</v>
      </c>
      <c r="N33" s="21">
        <v>29237</v>
      </c>
      <c r="O33" s="21">
        <v>29982</v>
      </c>
      <c r="P33" s="21">
        <v>30594</v>
      </c>
      <c r="Q33" s="21">
        <v>31563</v>
      </c>
      <c r="R33" s="21">
        <v>32709</v>
      </c>
      <c r="S33" s="21">
        <v>34205</v>
      </c>
      <c r="T33" s="21">
        <v>35250</v>
      </c>
      <c r="U33" s="21">
        <v>36478</v>
      </c>
      <c r="V33" s="21">
        <v>37859</v>
      </c>
      <c r="W33" s="21">
        <v>38547</v>
      </c>
      <c r="X33" s="21">
        <v>39116</v>
      </c>
      <c r="Y33" s="21">
        <v>40497</v>
      </c>
      <c r="Z33" s="21">
        <v>42496</v>
      </c>
      <c r="AA33" s="21">
        <v>43444</v>
      </c>
      <c r="AB33" s="21">
        <v>43672</v>
      </c>
      <c r="AC33" s="21">
        <v>45191</v>
      </c>
      <c r="AD33" s="21">
        <v>47107</v>
      </c>
      <c r="AE33" s="21">
        <v>49854</v>
      </c>
      <c r="AF33" s="21">
        <v>51832</v>
      </c>
      <c r="AG33" s="21">
        <v>52705</v>
      </c>
      <c r="AH33" s="21">
        <v>53939</v>
      </c>
      <c r="AI33" s="21">
        <v>54261</v>
      </c>
      <c r="AJ33" s="21">
        <v>55446</v>
      </c>
      <c r="AK33" s="21">
        <v>58507</v>
      </c>
      <c r="AL33" s="21">
        <v>60840</v>
      </c>
      <c r="AM33" s="21">
        <v>62752</v>
      </c>
      <c r="AN33" s="21">
        <v>65290</v>
      </c>
      <c r="AO33" s="21">
        <v>67576</v>
      </c>
      <c r="AP33" s="21">
        <v>69910</v>
      </c>
      <c r="AQ33" s="21">
        <v>71234</v>
      </c>
      <c r="AR33" s="21">
        <v>70873</v>
      </c>
      <c r="AS33" s="21">
        <v>71743</v>
      </c>
      <c r="AT33" s="21">
        <v>73656</v>
      </c>
      <c r="AU33" s="21">
        <v>75866</v>
      </c>
      <c r="AV33" s="21">
        <v>78155</v>
      </c>
      <c r="AW33" s="21">
        <v>80145</v>
      </c>
      <c r="AX33" s="21">
        <v>82486</v>
      </c>
      <c r="AY33" s="21">
        <v>83971</v>
      </c>
      <c r="AZ33" s="21">
        <v>86370</v>
      </c>
      <c r="BA33" s="21">
        <v>88572</v>
      </c>
      <c r="BB33" s="21">
        <v>88762</v>
      </c>
      <c r="BC33" s="21">
        <v>88629</v>
      </c>
      <c r="BD33" s="21">
        <v>88965</v>
      </c>
      <c r="BE33" s="21">
        <v>90417</v>
      </c>
      <c r="BF33" s="21">
        <v>92034</v>
      </c>
      <c r="BG33" s="21">
        <v>93913</v>
      </c>
      <c r="BH33" s="21">
        <v>95559</v>
      </c>
      <c r="BI33" s="21">
        <v>95584</v>
      </c>
      <c r="BJ33" s="21">
        <v>92153</v>
      </c>
      <c r="BK33" s="21">
        <v>92195</v>
      </c>
      <c r="BL33" s="21">
        <v>93869</v>
      </c>
    </row>
    <row r="34" spans="1:64">
      <c r="A34" s="20" t="s">
        <v>38</v>
      </c>
    </row>
    <row r="35" spans="1:64">
      <c r="B35" s="21" t="s">
        <v>39</v>
      </c>
      <c r="M35" s="21">
        <v>4892</v>
      </c>
      <c r="N35" s="21">
        <v>5571</v>
      </c>
      <c r="O35" s="21">
        <v>4521</v>
      </c>
      <c r="P35" s="21">
        <v>5224</v>
      </c>
      <c r="Q35" s="21">
        <v>6801</v>
      </c>
      <c r="R35" s="21">
        <v>4951</v>
      </c>
      <c r="S35" s="21">
        <v>3817</v>
      </c>
      <c r="T35" s="21">
        <v>3800</v>
      </c>
      <c r="U35" s="21">
        <v>635</v>
      </c>
      <c r="V35" s="21">
        <v>607</v>
      </c>
      <c r="W35" s="21">
        <v>2603</v>
      </c>
      <c r="X35" s="21">
        <v>-2260</v>
      </c>
      <c r="Y35" s="21">
        <v>-6416</v>
      </c>
      <c r="Z35" s="21">
        <v>911</v>
      </c>
      <c r="AA35" s="21">
        <v>-5505</v>
      </c>
      <c r="AB35" s="21">
        <v>8903</v>
      </c>
      <c r="AC35" s="21">
        <v>-9483</v>
      </c>
      <c r="AD35" s="21">
        <v>-31091</v>
      </c>
      <c r="AE35" s="21">
        <v>-33927</v>
      </c>
      <c r="AF35" s="21">
        <v>-27568</v>
      </c>
      <c r="AG35" s="21">
        <v>-25500</v>
      </c>
      <c r="AH35" s="21">
        <v>-28023</v>
      </c>
      <c r="AI35" s="21">
        <v>-36485</v>
      </c>
      <c r="AJ35" s="21">
        <v>-67102</v>
      </c>
      <c r="AK35" s="21">
        <v>-112492</v>
      </c>
      <c r="AL35" s="21">
        <v>-122173</v>
      </c>
      <c r="AM35" s="21">
        <v>-145081</v>
      </c>
      <c r="AN35" s="21">
        <v>-159557</v>
      </c>
      <c r="AO35" s="21">
        <v>-126959</v>
      </c>
      <c r="AP35" s="21">
        <v>-117749</v>
      </c>
      <c r="AQ35" s="21">
        <v>-111037</v>
      </c>
      <c r="AR35" s="21">
        <v>-76937</v>
      </c>
      <c r="AS35" s="21">
        <v>-96897</v>
      </c>
      <c r="AT35" s="21">
        <v>-132451</v>
      </c>
      <c r="AU35" s="21">
        <v>-165831</v>
      </c>
      <c r="AV35" s="21">
        <v>-174170</v>
      </c>
      <c r="AW35" s="21">
        <v>-191000</v>
      </c>
      <c r="AX35" s="21">
        <v>-198428</v>
      </c>
      <c r="AY35" s="21">
        <v>-248221</v>
      </c>
      <c r="AZ35" s="21">
        <v>-336171</v>
      </c>
      <c r="BA35" s="21">
        <v>-445787</v>
      </c>
      <c r="BB35" s="21">
        <v>-421276</v>
      </c>
      <c r="BC35" s="21">
        <v>-474491</v>
      </c>
      <c r="BD35" s="21">
        <v>-540409</v>
      </c>
      <c r="BE35" s="21">
        <v>-663507</v>
      </c>
      <c r="BF35" s="21">
        <v>-780730</v>
      </c>
      <c r="BG35" s="21">
        <v>-835689</v>
      </c>
      <c r="BH35" s="21">
        <v>-818886</v>
      </c>
      <c r="BI35" s="21">
        <v>-830109</v>
      </c>
      <c r="BJ35" s="21">
        <v>-505758</v>
      </c>
      <c r="BK35" s="21">
        <v>-645124</v>
      </c>
      <c r="BL35" s="21">
        <v>-738413</v>
      </c>
    </row>
    <row r="36" spans="1:64">
      <c r="B36" s="21" t="s">
        <v>40</v>
      </c>
      <c r="M36" s="21">
        <v>-1384</v>
      </c>
      <c r="N36" s="21">
        <v>-1376</v>
      </c>
      <c r="O36" s="21">
        <v>-1151</v>
      </c>
      <c r="P36" s="21">
        <v>-1014</v>
      </c>
      <c r="Q36" s="21">
        <v>-779</v>
      </c>
      <c r="R36" s="21">
        <v>-287</v>
      </c>
      <c r="S36" s="21">
        <v>-878</v>
      </c>
      <c r="T36" s="21">
        <v>-1196</v>
      </c>
      <c r="U36" s="21">
        <v>-385</v>
      </c>
      <c r="V36" s="21">
        <v>-516</v>
      </c>
      <c r="W36" s="21">
        <v>-349</v>
      </c>
      <c r="X36" s="21">
        <v>958</v>
      </c>
      <c r="Y36" s="21">
        <v>973</v>
      </c>
      <c r="Z36" s="21">
        <v>989</v>
      </c>
      <c r="AA36" s="21">
        <v>1212</v>
      </c>
      <c r="AB36" s="21">
        <v>3501</v>
      </c>
      <c r="AC36" s="21">
        <v>3401</v>
      </c>
      <c r="AD36" s="21">
        <v>3845</v>
      </c>
      <c r="AE36" s="21">
        <v>4164</v>
      </c>
      <c r="AF36" s="21">
        <v>3003</v>
      </c>
      <c r="AG36" s="21">
        <v>6093</v>
      </c>
      <c r="AH36" s="21">
        <v>11851</v>
      </c>
      <c r="AI36" s="21">
        <v>12329</v>
      </c>
      <c r="AJ36" s="21">
        <v>9335</v>
      </c>
      <c r="AK36" s="21">
        <v>3420</v>
      </c>
      <c r="AL36" s="21">
        <v>294</v>
      </c>
      <c r="AM36" s="21">
        <v>6543</v>
      </c>
      <c r="AN36" s="21">
        <v>7874</v>
      </c>
      <c r="AO36" s="21">
        <v>12393</v>
      </c>
      <c r="AP36" s="21">
        <v>24607</v>
      </c>
      <c r="AQ36" s="21">
        <v>30173</v>
      </c>
      <c r="AR36" s="21">
        <v>45802</v>
      </c>
      <c r="AS36" s="21">
        <v>57685</v>
      </c>
      <c r="AT36" s="21">
        <v>62141</v>
      </c>
      <c r="AU36" s="21">
        <v>67338</v>
      </c>
      <c r="AV36" s="21">
        <v>77786</v>
      </c>
      <c r="AW36" s="21">
        <v>86935</v>
      </c>
      <c r="AX36" s="21">
        <v>90155</v>
      </c>
      <c r="AY36" s="21">
        <v>82081</v>
      </c>
      <c r="AZ36" s="21">
        <v>73011</v>
      </c>
      <c r="BA36" s="21">
        <v>69038</v>
      </c>
      <c r="BB36" s="21">
        <v>59505</v>
      </c>
      <c r="BC36" s="21">
        <v>57059</v>
      </c>
      <c r="BD36" s="21">
        <v>49425</v>
      </c>
      <c r="BE36" s="21">
        <v>58150</v>
      </c>
      <c r="BF36" s="21">
        <v>72106</v>
      </c>
      <c r="BG36" s="21">
        <v>82401</v>
      </c>
      <c r="BH36" s="21">
        <v>122158</v>
      </c>
      <c r="BI36" s="21">
        <v>131770</v>
      </c>
      <c r="BJ36" s="21">
        <v>126603</v>
      </c>
      <c r="BK36" s="21">
        <v>150387</v>
      </c>
      <c r="BL36" s="21">
        <v>178533</v>
      </c>
    </row>
    <row r="37" spans="1:64">
      <c r="A37" s="20" t="s">
        <v>41</v>
      </c>
    </row>
    <row r="38" spans="1:64">
      <c r="B38" s="21" t="s">
        <v>42</v>
      </c>
      <c r="M38" s="21">
        <f t="shared" ref="M38:AM38" si="3">M35/$C$55</f>
        <v>1853.1033358493207</v>
      </c>
      <c r="N38" s="21">
        <f t="shared" si="3"/>
        <v>2110.3104423582513</v>
      </c>
      <c r="O38" s="21">
        <f t="shared" si="3"/>
        <v>1712.5674941485649</v>
      </c>
      <c r="P38" s="21">
        <f t="shared" si="3"/>
        <v>1978.8658680451456</v>
      </c>
      <c r="Q38" s="21">
        <f t="shared" si="3"/>
        <v>2576.2378959753128</v>
      </c>
      <c r="R38" s="21">
        <f t="shared" si="3"/>
        <v>1875.4527015106271</v>
      </c>
      <c r="S38" s="21">
        <f t="shared" si="3"/>
        <v>1445.8903174441655</v>
      </c>
      <c r="T38" s="21">
        <f t="shared" si="3"/>
        <v>1439.4506697112467</v>
      </c>
      <c r="U38" s="21">
        <f t="shared" si="3"/>
        <v>240.5397829649057</v>
      </c>
      <c r="V38" s="21">
        <f t="shared" si="3"/>
        <v>229.93330434598073</v>
      </c>
      <c r="W38" s="21">
        <f t="shared" si="3"/>
        <v>986.02370875220402</v>
      </c>
      <c r="X38" s="21">
        <f t="shared" si="3"/>
        <v>-856.09434567037306</v>
      </c>
      <c r="Y38" s="21">
        <f t="shared" si="3"/>
        <v>-2430.3988149650945</v>
      </c>
      <c r="Z38" s="21">
        <f t="shared" si="3"/>
        <v>345.08935792288048</v>
      </c>
      <c r="AA38" s="21">
        <f t="shared" si="3"/>
        <v>-2085.309457042214</v>
      </c>
      <c r="AB38" s="21">
        <f t="shared" si="3"/>
        <v>3372.4813980103236</v>
      </c>
      <c r="AC38" s="21">
        <f t="shared" si="3"/>
        <v>-3592.187026545198</v>
      </c>
      <c r="AD38" s="21">
        <f t="shared" si="3"/>
        <v>-11777.358097892729</v>
      </c>
      <c r="AE38" s="21">
        <f t="shared" si="3"/>
        <v>-12851.642860866703</v>
      </c>
      <c r="AF38" s="21">
        <f t="shared" si="3"/>
        <v>-10442.835805947276</v>
      </c>
      <c r="AG38" s="21">
        <f t="shared" si="3"/>
        <v>-9659.4715993781028</v>
      </c>
      <c r="AH38" s="21">
        <f t="shared" si="3"/>
        <v>-10615.191083504807</v>
      </c>
      <c r="AI38" s="21">
        <f t="shared" si="3"/>
        <v>-13820.620443267062</v>
      </c>
      <c r="AJ38" s="21">
        <f t="shared" si="3"/>
        <v>-25418.426010253705</v>
      </c>
      <c r="AK38" s="21">
        <f t="shared" si="3"/>
        <v>-42612.285457146732</v>
      </c>
      <c r="AL38" s="21">
        <f t="shared" si="3"/>
        <v>-46279.475439640039</v>
      </c>
      <c r="AM38" s="21">
        <f t="shared" si="3"/>
        <v>-54957.090161151944</v>
      </c>
      <c r="AN38" s="21">
        <f t="shared" ref="AN38:BL38" si="4">AN35/AN29</f>
        <v>-59568.772407726778</v>
      </c>
      <c r="AO38" s="21">
        <f t="shared" si="4"/>
        <v>-47581.634752488077</v>
      </c>
      <c r="AP38" s="21">
        <f t="shared" si="4"/>
        <v>-44531.091347681875</v>
      </c>
      <c r="AQ38" s="21">
        <f t="shared" si="4"/>
        <v>-42086.708129357321</v>
      </c>
      <c r="AR38" s="21">
        <f t="shared" si="4"/>
        <v>-29455.79297121572</v>
      </c>
      <c r="AS38" s="21">
        <f t="shared" si="4"/>
        <v>-36882.481762967538</v>
      </c>
      <c r="AT38" s="21">
        <f t="shared" si="4"/>
        <v>-50132.058893222995</v>
      </c>
      <c r="AU38" s="21">
        <f t="shared" si="4"/>
        <v>-62960.645972416554</v>
      </c>
      <c r="AV38" s="21">
        <f t="shared" si="4"/>
        <v>-64379.680441228709</v>
      </c>
      <c r="AW38" s="21">
        <f t="shared" si="4"/>
        <v>-70987.251694353676</v>
      </c>
      <c r="AX38" s="21">
        <f t="shared" si="4"/>
        <v>-73395.932734167858</v>
      </c>
      <c r="AY38" s="21">
        <f t="shared" si="4"/>
        <v>-92788.148558733345</v>
      </c>
      <c r="AZ38" s="21">
        <f t="shared" si="4"/>
        <v>-126486.65306585205</v>
      </c>
      <c r="BA38" s="21">
        <f t="shared" si="4"/>
        <v>-168490.56652625665</v>
      </c>
      <c r="BB38" s="21">
        <f t="shared" si="4"/>
        <v>-162291.12933519689</v>
      </c>
      <c r="BC38" s="21">
        <f t="shared" si="4"/>
        <v>-185669.76239281584</v>
      </c>
      <c r="BD38" s="21">
        <f t="shared" si="4"/>
        <v>-210644.67691513829</v>
      </c>
      <c r="BE38" s="21">
        <f t="shared" si="4"/>
        <v>-260890.66528849135</v>
      </c>
      <c r="BF38" s="21">
        <f t="shared" si="4"/>
        <v>-297048.437097986</v>
      </c>
      <c r="BG38" s="21">
        <f t="shared" si="4"/>
        <v>-317822.77755250182</v>
      </c>
      <c r="BH38" s="21">
        <f t="shared" si="4"/>
        <v>-305632.77208361431</v>
      </c>
      <c r="BI38" s="21">
        <f t="shared" si="4"/>
        <v>-299246.74240824126</v>
      </c>
      <c r="BJ38" s="21">
        <f t="shared" si="4"/>
        <v>-201844.68160232232</v>
      </c>
      <c r="BK38" s="21">
        <f t="shared" si="4"/>
        <v>-248227.99212127188</v>
      </c>
      <c r="BL38" s="21">
        <f t="shared" si="4"/>
        <v>-273568.35593059228</v>
      </c>
    </row>
    <row r="39" spans="1:64">
      <c r="B39" s="21" t="s">
        <v>40</v>
      </c>
      <c r="M39" s="21">
        <f t="shared" ref="M39:AM39" si="5">M36/$C$56</f>
        <v>-872.99237344109167</v>
      </c>
      <c r="N39" s="21">
        <f t="shared" si="5"/>
        <v>-867.94617475068083</v>
      </c>
      <c r="O39" s="21">
        <f t="shared" si="5"/>
        <v>-726.02183658287322</v>
      </c>
      <c r="P39" s="21">
        <f t="shared" si="5"/>
        <v>-639.60568400958596</v>
      </c>
      <c r="Q39" s="21">
        <f t="shared" si="5"/>
        <v>-491.37359747876479</v>
      </c>
      <c r="R39" s="21">
        <f t="shared" si="5"/>
        <v>-181.0323780184923</v>
      </c>
      <c r="S39" s="21">
        <f t="shared" si="5"/>
        <v>-553.82030627260008</v>
      </c>
      <c r="T39" s="21">
        <f t="shared" si="5"/>
        <v>-754.40670421643472</v>
      </c>
      <c r="U39" s="21">
        <f t="shared" si="5"/>
        <v>-242.84831197602625</v>
      </c>
      <c r="V39" s="21">
        <f t="shared" si="5"/>
        <v>-325.47981553150532</v>
      </c>
      <c r="W39" s="21">
        <f t="shared" si="5"/>
        <v>-220.14041786917704</v>
      </c>
      <c r="X39" s="21">
        <f t="shared" si="5"/>
        <v>604.28229317670946</v>
      </c>
      <c r="Y39" s="21">
        <f t="shared" si="5"/>
        <v>613.74391572123</v>
      </c>
      <c r="Z39" s="21">
        <f t="shared" si="5"/>
        <v>623.8363131020518</v>
      </c>
      <c r="AA39" s="21">
        <f t="shared" si="5"/>
        <v>764.49910159725664</v>
      </c>
      <c r="AB39" s="21">
        <f t="shared" si="5"/>
        <v>2208.3427018910852</v>
      </c>
      <c r="AC39" s="21">
        <f t="shared" si="5"/>
        <v>2145.2652182609486</v>
      </c>
      <c r="AD39" s="21">
        <f t="shared" si="5"/>
        <v>2425.3292455787555</v>
      </c>
      <c r="AE39" s="21">
        <f t="shared" si="5"/>
        <v>2626.5464183588915</v>
      </c>
      <c r="AF39" s="21">
        <f t="shared" si="5"/>
        <v>1894.2168334130047</v>
      </c>
      <c r="AG39" s="21">
        <f t="shared" si="5"/>
        <v>3843.3110775842283</v>
      </c>
      <c r="AH39" s="21">
        <f t="shared" si="5"/>
        <v>7475.3125850074985</v>
      </c>
      <c r="AI39" s="21">
        <f t="shared" si="5"/>
        <v>7776.8229567595517</v>
      </c>
      <c r="AJ39" s="21">
        <f t="shared" si="5"/>
        <v>5888.2830968732596</v>
      </c>
      <c r="AK39" s="21">
        <f t="shared" si="5"/>
        <v>2157.2499401506748</v>
      </c>
      <c r="AL39" s="21">
        <f t="shared" si="5"/>
        <v>185.44780187260184</v>
      </c>
      <c r="AM39" s="21">
        <f t="shared" si="5"/>
        <v>4127.1597539198438</v>
      </c>
      <c r="AN39" s="21">
        <f t="shared" ref="AN39:BL39" si="6">AN36/AN30</f>
        <v>5123.8842815962353</v>
      </c>
      <c r="AO39" s="21">
        <f t="shared" si="6"/>
        <v>7927.0639533917165</v>
      </c>
      <c r="AP39" s="21">
        <f t="shared" si="6"/>
        <v>15856.373146234739</v>
      </c>
      <c r="AQ39" s="21">
        <f t="shared" si="6"/>
        <v>19388.184574668729</v>
      </c>
      <c r="AR39" s="21">
        <f t="shared" si="6"/>
        <v>29743.0547195613</v>
      </c>
      <c r="AS39" s="21">
        <f t="shared" si="6"/>
        <v>37698.213482707601</v>
      </c>
      <c r="AT39" s="21">
        <f t="shared" si="6"/>
        <v>40366.571588426566</v>
      </c>
      <c r="AU39" s="21">
        <f t="shared" si="6"/>
        <v>43548.548688974028</v>
      </c>
      <c r="AV39" s="21">
        <f t="shared" si="6"/>
        <v>49581.234558096206</v>
      </c>
      <c r="AW39" s="21">
        <f t="shared" si="6"/>
        <v>54984.456908781351</v>
      </c>
      <c r="AX39" s="21">
        <f t="shared" si="6"/>
        <v>57113.466417258678</v>
      </c>
      <c r="AY39" s="21">
        <f t="shared" si="6"/>
        <v>51548.770224632513</v>
      </c>
      <c r="AZ39" s="21">
        <f t="shared" si="6"/>
        <v>45514.622958252672</v>
      </c>
      <c r="BA39" s="21">
        <f t="shared" si="6"/>
        <v>42167.990212639765</v>
      </c>
      <c r="BB39" s="21">
        <f t="shared" si="6"/>
        <v>36886.743268401253</v>
      </c>
      <c r="BC39" s="21">
        <f t="shared" si="6"/>
        <v>36001.835795415704</v>
      </c>
      <c r="BD39" s="21">
        <f t="shared" si="6"/>
        <v>31061.858053345502</v>
      </c>
      <c r="BE39" s="21">
        <f t="shared" si="6"/>
        <v>36135.351545688995</v>
      </c>
      <c r="BF39" s="21">
        <f t="shared" si="6"/>
        <v>44316.965097188986</v>
      </c>
      <c r="BG39" s="21">
        <f t="shared" si="6"/>
        <v>50534.43599287128</v>
      </c>
      <c r="BH39" s="21">
        <f t="shared" si="6"/>
        <v>74746.816756515735</v>
      </c>
      <c r="BI39" s="21">
        <f t="shared" si="6"/>
        <v>80375.961273454421</v>
      </c>
      <c r="BJ39" s="21">
        <f t="shared" si="6"/>
        <v>79859.265922961989</v>
      </c>
      <c r="BK39" s="21">
        <f t="shared" si="6"/>
        <v>94291.876545589024</v>
      </c>
      <c r="BL39" s="21">
        <f t="shared" si="6"/>
        <v>111750.52320848579</v>
      </c>
    </row>
    <row r="40" spans="1:64">
      <c r="A40" s="20" t="s">
        <v>43</v>
      </c>
    </row>
    <row r="41" spans="1:64">
      <c r="B41" s="21" t="s">
        <v>42</v>
      </c>
      <c r="M41" s="21">
        <f t="shared" ref="M41:AR41" si="7">M32/M23*M38</f>
        <v>214.66415462736043</v>
      </c>
      <c r="N41" s="21">
        <f t="shared" si="7"/>
        <v>236.77156456585695</v>
      </c>
      <c r="O41" s="21">
        <f t="shared" si="7"/>
        <v>182.12728825167622</v>
      </c>
      <c r="P41" s="21">
        <f t="shared" si="7"/>
        <v>201.62095758411601</v>
      </c>
      <c r="Q41" s="21">
        <f t="shared" si="7"/>
        <v>249.38981656640962</v>
      </c>
      <c r="R41" s="21">
        <f t="shared" si="7"/>
        <v>170.55395614846952</v>
      </c>
      <c r="S41" s="21">
        <f t="shared" si="7"/>
        <v>125.36446154932183</v>
      </c>
      <c r="T41" s="21">
        <f t="shared" si="7"/>
        <v>122.43643208443832</v>
      </c>
      <c r="U41" s="21">
        <f t="shared" si="7"/>
        <v>19.205885388575165</v>
      </c>
      <c r="V41" s="21">
        <f t="shared" si="7"/>
        <v>17.66268452071095</v>
      </c>
      <c r="W41" s="21">
        <f t="shared" si="7"/>
        <v>72.751550751143895</v>
      </c>
      <c r="X41" s="21">
        <f t="shared" si="7"/>
        <v>-57.589994641969781</v>
      </c>
      <c r="Y41" s="21">
        <f t="shared" si="7"/>
        <v>-152.18205481222404</v>
      </c>
      <c r="Z41" s="21">
        <f t="shared" si="7"/>
        <v>19.846448555006187</v>
      </c>
      <c r="AA41" s="21">
        <f t="shared" si="7"/>
        <v>-112.90093575152285</v>
      </c>
      <c r="AB41" s="21">
        <f t="shared" si="7"/>
        <v>158.91636326317413</v>
      </c>
      <c r="AC41" s="21">
        <f t="shared" si="7"/>
        <v>-155.70891043745169</v>
      </c>
      <c r="AD41" s="21">
        <f t="shared" si="7"/>
        <v>-472.67566893016885</v>
      </c>
      <c r="AE41" s="21">
        <f t="shared" si="7"/>
        <v>-479.11715299681526</v>
      </c>
      <c r="AF41" s="21">
        <f t="shared" si="7"/>
        <v>-356.97054172612053</v>
      </c>
      <c r="AG41" s="21">
        <f t="shared" si="7"/>
        <v>-302.87283927909738</v>
      </c>
      <c r="AH41" s="21">
        <f t="shared" si="7"/>
        <v>-292.89589970677264</v>
      </c>
      <c r="AI41" s="21">
        <f t="shared" si="7"/>
        <v>-363.7550341154103</v>
      </c>
      <c r="AJ41" s="21">
        <f t="shared" si="7"/>
        <v>-636.86164495049741</v>
      </c>
      <c r="AK41" s="21">
        <f t="shared" si="7"/>
        <v>-999.60015732598265</v>
      </c>
      <c r="AL41" s="21">
        <f t="shared" si="7"/>
        <v>-1051.1171989419738</v>
      </c>
      <c r="AM41" s="21">
        <f t="shared" si="7"/>
        <v>-1221.7479733494777</v>
      </c>
      <c r="AN41" s="21">
        <f t="shared" si="7"/>
        <v>-1254.2450400207176</v>
      </c>
      <c r="AO41" s="21">
        <f t="shared" si="7"/>
        <v>-948.00335807094689</v>
      </c>
      <c r="AP41" s="21">
        <f t="shared" si="7"/>
        <v>-834.96472172636686</v>
      </c>
      <c r="AQ41" s="21">
        <f t="shared" si="7"/>
        <v>-756.75929450739204</v>
      </c>
      <c r="AR41" s="21">
        <f t="shared" si="7"/>
        <v>-513.35950907245694</v>
      </c>
      <c r="AS41" s="21">
        <f t="shared" ref="AS41:BL41" si="8">AS32/AS23*AS38</f>
        <v>-607.17558190117597</v>
      </c>
      <c r="AT41" s="21">
        <f t="shared" si="8"/>
        <v>-798.0991540361706</v>
      </c>
      <c r="AU41" s="21">
        <f t="shared" si="8"/>
        <v>-953.70077953228065</v>
      </c>
      <c r="AV41" s="21">
        <f t="shared" si="8"/>
        <v>-961.98139890844618</v>
      </c>
      <c r="AW41" s="21">
        <f t="shared" si="8"/>
        <v>-1016.8593898161482</v>
      </c>
      <c r="AX41" s="21">
        <f t="shared" si="8"/>
        <v>-1016.7262828083179</v>
      </c>
      <c r="AY41" s="21">
        <f t="shared" si="8"/>
        <v>-1262.4861862721116</v>
      </c>
      <c r="AZ41" s="21">
        <f t="shared" si="8"/>
        <v>-1660.564734040878</v>
      </c>
      <c r="BA41" s="21">
        <f t="shared" si="8"/>
        <v>-2100.5666776271478</v>
      </c>
      <c r="BB41" s="21">
        <f t="shared" si="8"/>
        <v>-2003.2700692385113</v>
      </c>
      <c r="BC41" s="21">
        <f t="shared" si="8"/>
        <v>-2174.3554929803959</v>
      </c>
      <c r="BD41" s="21">
        <f t="shared" si="8"/>
        <v>-2294.9102329221269</v>
      </c>
      <c r="BE41" s="21">
        <f t="shared" si="8"/>
        <v>-2603.9697626858783</v>
      </c>
      <c r="BF41" s="21">
        <f t="shared" si="8"/>
        <v>-2802.7717358152981</v>
      </c>
      <c r="BG41" s="21">
        <f t="shared" si="8"/>
        <v>-2880.3640232644298</v>
      </c>
      <c r="BH41" s="21">
        <f t="shared" si="8"/>
        <v>-2633.1418314336461</v>
      </c>
      <c r="BI41" s="21">
        <f t="shared" si="8"/>
        <v>-2510.6559342838877</v>
      </c>
      <c r="BJ41" s="21">
        <f t="shared" si="8"/>
        <v>-1648.4887022819842</v>
      </c>
      <c r="BK41" s="21">
        <f t="shared" si="8"/>
        <v>-1862.941459675181</v>
      </c>
      <c r="BL41" s="21">
        <f t="shared" si="8"/>
        <v>-1963.2725666624237</v>
      </c>
    </row>
    <row r="42" spans="1:64">
      <c r="B42" s="21" t="s">
        <v>40</v>
      </c>
      <c r="M42" s="21">
        <f t="shared" ref="M42:AR42" si="9">M33/M24*M39</f>
        <v>-93.369048394657369</v>
      </c>
      <c r="N42" s="21">
        <f t="shared" si="9"/>
        <v>-89.722878608856462</v>
      </c>
      <c r="O42" s="21">
        <f t="shared" si="9"/>
        <v>-71.857057939080462</v>
      </c>
      <c r="P42" s="21">
        <f t="shared" si="9"/>
        <v>-61.38721721829333</v>
      </c>
      <c r="Q42" s="21">
        <f t="shared" si="9"/>
        <v>-44.993399643812744</v>
      </c>
      <c r="R42" s="21">
        <f t="shared" si="9"/>
        <v>-15.980601217174213</v>
      </c>
      <c r="S42" s="21">
        <f t="shared" si="9"/>
        <v>-46.956493960598088</v>
      </c>
      <c r="T42" s="21">
        <f t="shared" si="9"/>
        <v>-61.618111159426114</v>
      </c>
      <c r="U42" s="21">
        <f t="shared" si="9"/>
        <v>-18.777374455533479</v>
      </c>
      <c r="V42" s="21">
        <f t="shared" si="9"/>
        <v>-23.928082458934355</v>
      </c>
      <c r="W42" s="21">
        <f t="shared" si="9"/>
        <v>-15.35449300759092</v>
      </c>
      <c r="X42" s="21">
        <f t="shared" si="9"/>
        <v>38.973676653492753</v>
      </c>
      <c r="Y42" s="21">
        <f t="shared" si="9"/>
        <v>37.309192888094955</v>
      </c>
      <c r="Z42" s="21">
        <f t="shared" si="9"/>
        <v>35.93700372319833</v>
      </c>
      <c r="AA42" s="21">
        <f t="shared" si="9"/>
        <v>41.21719599826163</v>
      </c>
      <c r="AB42" s="21">
        <f t="shared" si="9"/>
        <v>107.83496763252565</v>
      </c>
      <c r="AC42" s="21">
        <f t="shared" si="9"/>
        <v>97.302418119073863</v>
      </c>
      <c r="AD42" s="21">
        <f t="shared" si="9"/>
        <v>102.77865367725288</v>
      </c>
      <c r="AE42" s="21">
        <f t="shared" si="9"/>
        <v>103.39211983221516</v>
      </c>
      <c r="AF42" s="21">
        <f t="shared" si="9"/>
        <v>69.247452908258225</v>
      </c>
      <c r="AG42" s="21">
        <f t="shared" si="9"/>
        <v>129.67783776327897</v>
      </c>
      <c r="AH42" s="21">
        <f t="shared" si="9"/>
        <v>230.17998625506328</v>
      </c>
      <c r="AI42" s="21">
        <f t="shared" si="9"/>
        <v>226.41764649588782</v>
      </c>
      <c r="AJ42" s="21">
        <f t="shared" si="9"/>
        <v>156.61481279489112</v>
      </c>
      <c r="AK42" s="21">
        <f t="shared" si="9"/>
        <v>54.490336285954619</v>
      </c>
      <c r="AL42" s="21">
        <f t="shared" si="9"/>
        <v>4.4712940315988918</v>
      </c>
      <c r="AM42" s="21">
        <f t="shared" si="9"/>
        <v>95.151950608975369</v>
      </c>
      <c r="AN42" s="21">
        <f t="shared" si="9"/>
        <v>115.64135203803323</v>
      </c>
      <c r="AO42" s="21">
        <f t="shared" si="9"/>
        <v>171.88494965485265</v>
      </c>
      <c r="AP42" s="21">
        <f t="shared" si="9"/>
        <v>328.85474975674379</v>
      </c>
      <c r="AQ42" s="21">
        <f t="shared" si="9"/>
        <v>383.87824056478416</v>
      </c>
      <c r="AR42" s="21">
        <f t="shared" si="9"/>
        <v>560.62614068168546</v>
      </c>
      <c r="AS42" s="21">
        <f t="shared" ref="AS42:BL42" si="10">AS33/AS24*AS39</f>
        <v>672.9150672346791</v>
      </c>
      <c r="AT42" s="21">
        <f t="shared" si="10"/>
        <v>697.67921243874605</v>
      </c>
      <c r="AU42" s="21">
        <f t="shared" si="10"/>
        <v>728.7120119134903</v>
      </c>
      <c r="AV42" s="21">
        <f t="shared" si="10"/>
        <v>811.20206018814122</v>
      </c>
      <c r="AW42" s="21">
        <f t="shared" si="10"/>
        <v>867.64556282474109</v>
      </c>
      <c r="AX42" s="21">
        <f t="shared" si="10"/>
        <v>865.40165078017378</v>
      </c>
      <c r="AY42" s="21">
        <f t="shared" si="10"/>
        <v>745.96365079358202</v>
      </c>
      <c r="AZ42" s="21">
        <f t="shared" si="10"/>
        <v>631.17094060980151</v>
      </c>
      <c r="BA42" s="21">
        <f t="shared" si="10"/>
        <v>561.75337006066184</v>
      </c>
      <c r="BB42" s="21">
        <f t="shared" si="10"/>
        <v>470.52621015373529</v>
      </c>
      <c r="BC42" s="21">
        <f t="shared" si="10"/>
        <v>440.98624715547999</v>
      </c>
      <c r="BD42" s="21">
        <f t="shared" si="10"/>
        <v>365.23559969150426</v>
      </c>
      <c r="BE42" s="21">
        <f t="shared" si="10"/>
        <v>408.0673091796329</v>
      </c>
      <c r="BF42" s="21">
        <f t="shared" si="10"/>
        <v>477.82860520017965</v>
      </c>
      <c r="BG42" s="21">
        <f t="shared" si="10"/>
        <v>523.95102906938712</v>
      </c>
      <c r="BH42" s="21">
        <f t="shared" si="10"/>
        <v>750.45415190611675</v>
      </c>
      <c r="BI42" s="21">
        <f t="shared" si="10"/>
        <v>790.72982726383884</v>
      </c>
      <c r="BJ42" s="21">
        <f t="shared" si="10"/>
        <v>765.82888195583735</v>
      </c>
      <c r="BK42" s="21">
        <f t="shared" si="10"/>
        <v>872.03441317508884</v>
      </c>
      <c r="BL42" s="21">
        <f t="shared" si="10"/>
        <v>1012.7942270288381</v>
      </c>
    </row>
    <row r="43" spans="1:64">
      <c r="A43" s="20" t="s">
        <v>44</v>
      </c>
    </row>
    <row r="44" spans="1:64">
      <c r="B44" s="21" t="s">
        <v>42</v>
      </c>
      <c r="M44" s="21">
        <f t="shared" ref="M44:AR44" si="11">M32-M41</f>
        <v>21400.33584537264</v>
      </c>
      <c r="N44" s="21">
        <f t="shared" si="11"/>
        <v>20900.228435434143</v>
      </c>
      <c r="O44" s="21">
        <f t="shared" si="11"/>
        <v>21507.872711748325</v>
      </c>
      <c r="P44" s="21">
        <f t="shared" si="11"/>
        <v>21648.379042415883</v>
      </c>
      <c r="Q44" s="21">
        <f t="shared" si="11"/>
        <v>21842.61018343359</v>
      </c>
      <c r="R44" s="21">
        <f t="shared" si="11"/>
        <v>22718.446043851531</v>
      </c>
      <c r="S44" s="21">
        <f t="shared" si="11"/>
        <v>23878.635538450679</v>
      </c>
      <c r="T44" s="21">
        <f t="shared" si="11"/>
        <v>23915.56356791556</v>
      </c>
      <c r="U44" s="21">
        <f t="shared" si="11"/>
        <v>24450.794114611424</v>
      </c>
      <c r="V44" s="21">
        <f t="shared" si="11"/>
        <v>25000.33731547929</v>
      </c>
      <c r="W44" s="21">
        <f t="shared" si="11"/>
        <v>24082.248449248855</v>
      </c>
      <c r="X44" s="21">
        <f t="shared" si="11"/>
        <v>23470.58999464197</v>
      </c>
      <c r="Y44" s="21">
        <f t="shared" si="11"/>
        <v>24223.182054812223</v>
      </c>
      <c r="Z44" s="21">
        <f t="shared" si="11"/>
        <v>25423.153551444993</v>
      </c>
      <c r="AA44" s="21">
        <f t="shared" si="11"/>
        <v>25615.900935751524</v>
      </c>
      <c r="AB44" s="21">
        <f t="shared" si="11"/>
        <v>23238.083636736825</v>
      </c>
      <c r="AC44" s="21">
        <f t="shared" si="11"/>
        <v>24394.70891043745</v>
      </c>
      <c r="AD44" s="21">
        <f t="shared" si="11"/>
        <v>25640.675668930169</v>
      </c>
      <c r="AE44" s="21">
        <f t="shared" si="11"/>
        <v>26946.117152996816</v>
      </c>
      <c r="AF44" s="21">
        <f t="shared" si="11"/>
        <v>27669.970541726121</v>
      </c>
      <c r="AG44" s="21">
        <f t="shared" si="11"/>
        <v>26727.872839279098</v>
      </c>
      <c r="AH44" s="21">
        <f t="shared" si="11"/>
        <v>26502.895899706771</v>
      </c>
      <c r="AI44" s="21">
        <f t="shared" si="11"/>
        <v>24779.755034115409</v>
      </c>
      <c r="AJ44" s="21">
        <f t="shared" si="11"/>
        <v>24615.861644950499</v>
      </c>
      <c r="AK44" s="21">
        <f t="shared" si="11"/>
        <v>26256.600157325982</v>
      </c>
      <c r="AL44" s="21">
        <f t="shared" si="11"/>
        <v>26290.117198941974</v>
      </c>
      <c r="AM44" s="21">
        <f t="shared" si="11"/>
        <v>26088.747973349477</v>
      </c>
      <c r="AN44" s="21">
        <f t="shared" si="11"/>
        <v>26205.245040020716</v>
      </c>
      <c r="AO44" s="21">
        <f t="shared" si="11"/>
        <v>26426.003358070946</v>
      </c>
      <c r="AP44" s="21">
        <f t="shared" si="11"/>
        <v>26313.964721726366</v>
      </c>
      <c r="AQ44" s="21">
        <f t="shared" si="11"/>
        <v>25867.759294507392</v>
      </c>
      <c r="AR44" s="21">
        <f t="shared" si="11"/>
        <v>24445.359509072456</v>
      </c>
      <c r="AS44" s="21">
        <f t="shared" ref="AS44:BL44" si="12">AS32-AS41</f>
        <v>24029.175581901174</v>
      </c>
      <c r="AT44" s="21">
        <f t="shared" si="12"/>
        <v>24269.099154036172</v>
      </c>
      <c r="AU44" s="21">
        <f t="shared" si="12"/>
        <v>24978.700779532279</v>
      </c>
      <c r="AV44" s="21">
        <f t="shared" si="12"/>
        <v>25513.981398908447</v>
      </c>
      <c r="AW44" s="21">
        <f t="shared" si="12"/>
        <v>25849.859389816149</v>
      </c>
      <c r="AX44" s="21">
        <f t="shared" si="12"/>
        <v>26328.726282808319</v>
      </c>
      <c r="AY44" s="21">
        <f t="shared" si="12"/>
        <v>27001.486186272112</v>
      </c>
      <c r="AZ44" s="21">
        <f t="shared" si="12"/>
        <v>27540.56473404088</v>
      </c>
      <c r="BA44" s="21">
        <f t="shared" si="12"/>
        <v>28124.566677627146</v>
      </c>
      <c r="BB44" s="21">
        <f t="shared" si="12"/>
        <v>27336.270069238511</v>
      </c>
      <c r="BC44" s="21">
        <f t="shared" si="12"/>
        <v>26225.355492980394</v>
      </c>
      <c r="BD44" s="21">
        <f t="shared" si="12"/>
        <v>25617.910232922128</v>
      </c>
      <c r="BE44" s="21">
        <f t="shared" si="12"/>
        <v>25948.96976268588</v>
      </c>
      <c r="BF44" s="21">
        <f t="shared" si="12"/>
        <v>26402.771735815299</v>
      </c>
      <c r="BG44" s="21">
        <f t="shared" si="12"/>
        <v>26911.364023264428</v>
      </c>
      <c r="BH44" s="21">
        <f t="shared" si="12"/>
        <v>26333.141831433648</v>
      </c>
      <c r="BI44" s="21">
        <f t="shared" si="12"/>
        <v>25341.655934283888</v>
      </c>
      <c r="BJ44" s="21">
        <f t="shared" si="12"/>
        <v>21634.488702281986</v>
      </c>
      <c r="BK44" s="21">
        <f t="shared" si="12"/>
        <v>21100.941459675181</v>
      </c>
      <c r="BL44" s="21">
        <f t="shared" si="12"/>
        <v>21515.272566662425</v>
      </c>
    </row>
    <row r="45" spans="1:64">
      <c r="B45" s="21" t="s">
        <v>40</v>
      </c>
      <c r="M45" s="21">
        <f t="shared" ref="M45:AR45" si="13">M33-M42</f>
        <v>29026.369048394656</v>
      </c>
      <c r="N45" s="21">
        <f t="shared" si="13"/>
        <v>29326.722878608856</v>
      </c>
      <c r="O45" s="21">
        <f t="shared" si="13"/>
        <v>30053.85705793908</v>
      </c>
      <c r="P45" s="21">
        <f t="shared" si="13"/>
        <v>30655.387217218293</v>
      </c>
      <c r="Q45" s="21">
        <f t="shared" si="13"/>
        <v>31607.993399643812</v>
      </c>
      <c r="R45" s="21">
        <f t="shared" si="13"/>
        <v>32724.980601217176</v>
      </c>
      <c r="S45" s="21">
        <f t="shared" si="13"/>
        <v>34251.956493960599</v>
      </c>
      <c r="T45" s="21">
        <f t="shared" si="13"/>
        <v>35311.618111159427</v>
      </c>
      <c r="U45" s="21">
        <f t="shared" si="13"/>
        <v>36496.777374455531</v>
      </c>
      <c r="V45" s="21">
        <f t="shared" si="13"/>
        <v>37882.928082458937</v>
      </c>
      <c r="W45" s="21">
        <f t="shared" si="13"/>
        <v>38562.354493007588</v>
      </c>
      <c r="X45" s="21">
        <f t="shared" si="13"/>
        <v>39077.026323346508</v>
      </c>
      <c r="Y45" s="21">
        <f t="shared" si="13"/>
        <v>40459.690807111903</v>
      </c>
      <c r="Z45" s="21">
        <f t="shared" si="13"/>
        <v>42460.0629962768</v>
      </c>
      <c r="AA45" s="21">
        <f t="shared" si="13"/>
        <v>43402.782804001741</v>
      </c>
      <c r="AB45" s="21">
        <f t="shared" si="13"/>
        <v>43564.165032367477</v>
      </c>
      <c r="AC45" s="21">
        <f t="shared" si="13"/>
        <v>45093.69758188093</v>
      </c>
      <c r="AD45" s="21">
        <f t="shared" si="13"/>
        <v>47004.221346322745</v>
      </c>
      <c r="AE45" s="21">
        <f t="shared" si="13"/>
        <v>49750.607880167787</v>
      </c>
      <c r="AF45" s="21">
        <f t="shared" si="13"/>
        <v>51762.752547091739</v>
      </c>
      <c r="AG45" s="21">
        <f t="shared" si="13"/>
        <v>52575.32216223672</v>
      </c>
      <c r="AH45" s="21">
        <f t="shared" si="13"/>
        <v>53708.820013744938</v>
      </c>
      <c r="AI45" s="21">
        <f t="shared" si="13"/>
        <v>54034.582353504113</v>
      </c>
      <c r="AJ45" s="21">
        <f t="shared" si="13"/>
        <v>55289.385187205109</v>
      </c>
      <c r="AK45" s="21">
        <f t="shared" si="13"/>
        <v>58452.509663714045</v>
      </c>
      <c r="AL45" s="21">
        <f t="shared" si="13"/>
        <v>60835.528705968398</v>
      </c>
      <c r="AM45" s="21">
        <f t="shared" si="13"/>
        <v>62656.848049391025</v>
      </c>
      <c r="AN45" s="21">
        <f t="shared" si="13"/>
        <v>65174.35864796197</v>
      </c>
      <c r="AO45" s="21">
        <f t="shared" si="13"/>
        <v>67404.11505034515</v>
      </c>
      <c r="AP45" s="21">
        <f t="shared" si="13"/>
        <v>69581.145250243251</v>
      </c>
      <c r="AQ45" s="21">
        <f t="shared" si="13"/>
        <v>70850.12175943522</v>
      </c>
      <c r="AR45" s="21">
        <f t="shared" si="13"/>
        <v>70312.373859318308</v>
      </c>
      <c r="AS45" s="21">
        <f t="shared" ref="AS45:BL45" si="14">AS33-AS42</f>
        <v>71070.084932765327</v>
      </c>
      <c r="AT45" s="21">
        <f t="shared" si="14"/>
        <v>72958.320787561257</v>
      </c>
      <c r="AU45" s="21">
        <f t="shared" si="14"/>
        <v>75137.287988086508</v>
      </c>
      <c r="AV45" s="21">
        <f t="shared" si="14"/>
        <v>77343.797939811862</v>
      </c>
      <c r="AW45" s="21">
        <f t="shared" si="14"/>
        <v>79277.354437175265</v>
      </c>
      <c r="AX45" s="21">
        <f t="shared" si="14"/>
        <v>81620.598349219828</v>
      </c>
      <c r="AY45" s="21">
        <f t="shared" si="14"/>
        <v>83225.036349206421</v>
      </c>
      <c r="AZ45" s="21">
        <f t="shared" si="14"/>
        <v>85738.829059390206</v>
      </c>
      <c r="BA45" s="21">
        <f t="shared" si="14"/>
        <v>88010.246629939342</v>
      </c>
      <c r="BB45" s="21">
        <f t="shared" si="14"/>
        <v>88291.473789846263</v>
      </c>
      <c r="BC45" s="21">
        <f t="shared" si="14"/>
        <v>88188.013752844519</v>
      </c>
      <c r="BD45" s="21">
        <f t="shared" si="14"/>
        <v>88599.764400308501</v>
      </c>
      <c r="BE45" s="21">
        <f t="shared" si="14"/>
        <v>90008.932690820366</v>
      </c>
      <c r="BF45" s="21">
        <f t="shared" si="14"/>
        <v>91556.171394799821</v>
      </c>
      <c r="BG45" s="21">
        <f t="shared" si="14"/>
        <v>93389.048970930613</v>
      </c>
      <c r="BH45" s="21">
        <f t="shared" si="14"/>
        <v>94808.545848093883</v>
      </c>
      <c r="BI45" s="21">
        <f t="shared" si="14"/>
        <v>94793.270172736156</v>
      </c>
      <c r="BJ45" s="21">
        <f t="shared" si="14"/>
        <v>91387.171118044163</v>
      </c>
      <c r="BK45" s="21">
        <f t="shared" si="14"/>
        <v>91322.96558682491</v>
      </c>
      <c r="BL45" s="21">
        <f t="shared" si="14"/>
        <v>92856.205772971167</v>
      </c>
    </row>
    <row r="46" spans="1:64">
      <c r="A46" s="20" t="s">
        <v>45</v>
      </c>
    </row>
    <row r="47" spans="1:64">
      <c r="B47" s="21" t="s">
        <v>39</v>
      </c>
      <c r="C47" s="21">
        <f t="shared" ref="C47:AH47" si="15">C32/(C32+C33)</f>
        <v>0.46630449731811308</v>
      </c>
      <c r="D47" s="21">
        <f t="shared" si="15"/>
        <v>0.47046321998612073</v>
      </c>
      <c r="E47" s="21">
        <f t="shared" si="15"/>
        <v>0.46888660323990744</v>
      </c>
      <c r="F47" s="21">
        <f t="shared" si="15"/>
        <v>0.47118417479581393</v>
      </c>
      <c r="G47" s="21">
        <f t="shared" si="15"/>
        <v>0.45963362068965519</v>
      </c>
      <c r="H47" s="21">
        <f t="shared" si="15"/>
        <v>0.45742776251144973</v>
      </c>
      <c r="I47" s="21">
        <f t="shared" si="15"/>
        <v>0.45183870251951669</v>
      </c>
      <c r="J47" s="21">
        <f t="shared" si="15"/>
        <v>0.44635244912732247</v>
      </c>
      <c r="K47" s="21">
        <f t="shared" si="15"/>
        <v>0.43135384040986496</v>
      </c>
      <c r="L47" s="21">
        <f t="shared" si="15"/>
        <v>0.43375986822281593</v>
      </c>
      <c r="M47" s="21">
        <f t="shared" si="15"/>
        <v>0.42761335760069635</v>
      </c>
      <c r="N47" s="21">
        <f t="shared" si="15"/>
        <v>0.41960138166514471</v>
      </c>
      <c r="O47" s="21">
        <f t="shared" si="15"/>
        <v>0.41976312122619602</v>
      </c>
      <c r="P47" s="21">
        <f t="shared" si="15"/>
        <v>0.41663488673632826</v>
      </c>
      <c r="Q47" s="21">
        <f t="shared" si="15"/>
        <v>0.41174168297455971</v>
      </c>
      <c r="R47" s="21">
        <f t="shared" si="15"/>
        <v>0.41168747077232992</v>
      </c>
      <c r="S47" s="21">
        <f t="shared" si="15"/>
        <v>0.412376093044031</v>
      </c>
      <c r="T47" s="21">
        <f t="shared" si="15"/>
        <v>0.40544460936445825</v>
      </c>
      <c r="U47" s="21">
        <f t="shared" si="15"/>
        <v>0.40148979457898537</v>
      </c>
      <c r="V47" s="21">
        <f t="shared" si="15"/>
        <v>0.39788793994624427</v>
      </c>
      <c r="W47" s="21">
        <f t="shared" si="15"/>
        <v>0.38523492073618065</v>
      </c>
      <c r="X47" s="21">
        <f t="shared" si="15"/>
        <v>0.37443426250219897</v>
      </c>
      <c r="Y47" s="21">
        <f t="shared" si="15"/>
        <v>0.37280076818238139</v>
      </c>
      <c r="Z47" s="21">
        <f t="shared" si="15"/>
        <v>0.3744977111820898</v>
      </c>
      <c r="AA47" s="21">
        <f t="shared" si="15"/>
        <v>0.36989281622115538</v>
      </c>
      <c r="AB47" s="21">
        <f t="shared" si="15"/>
        <v>0.34884969210812744</v>
      </c>
      <c r="AC47" s="21">
        <f t="shared" si="15"/>
        <v>0.34911421575687746</v>
      </c>
      <c r="AD47" s="21">
        <f t="shared" si="15"/>
        <v>0.34822552749913527</v>
      </c>
      <c r="AE47" s="21">
        <f t="shared" si="15"/>
        <v>0.34678528845271944</v>
      </c>
      <c r="AF47" s="21">
        <f t="shared" si="15"/>
        <v>0.34510076441973592</v>
      </c>
      <c r="AG47" s="21">
        <f t="shared" si="15"/>
        <v>0.3339441425502338</v>
      </c>
      <c r="AH47" s="21">
        <f t="shared" si="15"/>
        <v>0.32701593282511321</v>
      </c>
      <c r="AI47" s="21">
        <f t="shared" ref="AI47:BL47" si="16">AI32/(AI32+AI33)</f>
        <v>0.31033211739135963</v>
      </c>
      <c r="AJ47" s="21">
        <f t="shared" si="16"/>
        <v>0.30190745986779982</v>
      </c>
      <c r="AK47" s="21">
        <f t="shared" si="16"/>
        <v>0.30152571510434079</v>
      </c>
      <c r="AL47" s="21">
        <f t="shared" si="16"/>
        <v>0.2932074025023525</v>
      </c>
      <c r="AM47" s="21">
        <f t="shared" si="16"/>
        <v>0.28380830641755783</v>
      </c>
      <c r="AN47" s="21">
        <f t="shared" si="16"/>
        <v>0.27649294666504137</v>
      </c>
      <c r="AO47" s="21">
        <f t="shared" si="16"/>
        <v>0.27379800975777507</v>
      </c>
      <c r="AP47" s="21">
        <f t="shared" si="16"/>
        <v>0.26710627011500276</v>
      </c>
      <c r="AQ47" s="21">
        <f t="shared" si="16"/>
        <v>0.26063625512481187</v>
      </c>
      <c r="AR47" s="21">
        <f t="shared" si="16"/>
        <v>0.25243394335741787</v>
      </c>
      <c r="AS47" s="21">
        <f t="shared" si="16"/>
        <v>0.2461198970209636</v>
      </c>
      <c r="AT47" s="21">
        <f t="shared" si="16"/>
        <v>0.24165268154066324</v>
      </c>
      <c r="AU47" s="21">
        <f t="shared" si="16"/>
        <v>0.24051215825249522</v>
      </c>
      <c r="AV47" s="21">
        <f t="shared" si="16"/>
        <v>0.23904894505729893</v>
      </c>
      <c r="AW47" s="21">
        <f t="shared" si="16"/>
        <v>0.23655432566823525</v>
      </c>
      <c r="AX47" s="21">
        <f t="shared" si="16"/>
        <v>0.23480955119761035</v>
      </c>
      <c r="AY47" s="21">
        <f t="shared" si="16"/>
        <v>0.23460942484732478</v>
      </c>
      <c r="AZ47" s="21">
        <f t="shared" si="16"/>
        <v>0.23055679287305123</v>
      </c>
      <c r="BA47" s="21">
        <f t="shared" si="16"/>
        <v>0.22709344130685188</v>
      </c>
      <c r="BB47" s="21">
        <f t="shared" si="16"/>
        <v>0.22203426968754109</v>
      </c>
      <c r="BC47" s="21">
        <f t="shared" si="16"/>
        <v>0.2134451544195953</v>
      </c>
      <c r="BD47" s="21">
        <f t="shared" si="16"/>
        <v>0.20770696779709319</v>
      </c>
      <c r="BE47" s="21">
        <f t="shared" si="16"/>
        <v>0.20520912079604789</v>
      </c>
      <c r="BF47" s="21">
        <f t="shared" si="16"/>
        <v>0.20409222201082727</v>
      </c>
      <c r="BG47" s="21">
        <f t="shared" si="16"/>
        <v>0.20374923692599878</v>
      </c>
      <c r="BH47" s="21">
        <f t="shared" si="16"/>
        <v>0.1987271400900561</v>
      </c>
      <c r="BI47" s="21">
        <f t="shared" si="16"/>
        <v>0.19280496558713001</v>
      </c>
      <c r="BJ47" s="21">
        <f t="shared" si="16"/>
        <v>0.17822523832029891</v>
      </c>
      <c r="BK47" s="21">
        <f t="shared" si="16"/>
        <v>0.172641856541599</v>
      </c>
      <c r="BL47" s="21">
        <f t="shared" si="16"/>
        <v>0.1723843027305349</v>
      </c>
    </row>
    <row r="48" spans="1:64">
      <c r="B48" s="21" t="s">
        <v>40</v>
      </c>
      <c r="C48" s="21">
        <f>1-C47</f>
        <v>0.53369550268188692</v>
      </c>
      <c r="D48" s="21">
        <f t="shared" ref="D48:BL48" si="17">1-D47</f>
        <v>0.52953678001387927</v>
      </c>
      <c r="E48" s="21">
        <f t="shared" si="17"/>
        <v>0.5311133967600925</v>
      </c>
      <c r="F48" s="21">
        <f t="shared" si="17"/>
        <v>0.52881582520418613</v>
      </c>
      <c r="G48" s="21">
        <f t="shared" si="17"/>
        <v>0.54036637931034481</v>
      </c>
      <c r="H48" s="21">
        <f t="shared" si="17"/>
        <v>0.54257223748855021</v>
      </c>
      <c r="I48" s="21">
        <f t="shared" si="17"/>
        <v>0.54816129748048326</v>
      </c>
      <c r="J48" s="21">
        <f t="shared" si="17"/>
        <v>0.55364755087267747</v>
      </c>
      <c r="K48" s="21">
        <f t="shared" si="17"/>
        <v>0.56864615959013509</v>
      </c>
      <c r="L48" s="21">
        <f t="shared" si="17"/>
        <v>0.56624013177718413</v>
      </c>
      <c r="M48" s="21">
        <f t="shared" si="17"/>
        <v>0.57238664239930359</v>
      </c>
      <c r="N48" s="21">
        <f t="shared" si="17"/>
        <v>0.58039861833485529</v>
      </c>
      <c r="O48" s="21">
        <f t="shared" si="17"/>
        <v>0.58023687877380392</v>
      </c>
      <c r="P48" s="21">
        <f t="shared" si="17"/>
        <v>0.58336511326367169</v>
      </c>
      <c r="Q48" s="21">
        <f t="shared" si="17"/>
        <v>0.58825831702544029</v>
      </c>
      <c r="R48" s="21">
        <f t="shared" si="17"/>
        <v>0.58831252922767008</v>
      </c>
      <c r="S48" s="21">
        <f t="shared" si="17"/>
        <v>0.587623906955969</v>
      </c>
      <c r="T48" s="21">
        <f t="shared" si="17"/>
        <v>0.59455539063554175</v>
      </c>
      <c r="U48" s="21">
        <f t="shared" si="17"/>
        <v>0.59851020542101463</v>
      </c>
      <c r="V48" s="21">
        <f t="shared" si="17"/>
        <v>0.60211206005375573</v>
      </c>
      <c r="W48" s="21">
        <f t="shared" si="17"/>
        <v>0.61476507926381929</v>
      </c>
      <c r="X48" s="21">
        <f t="shared" si="17"/>
        <v>0.62556573749780098</v>
      </c>
      <c r="Y48" s="21">
        <f t="shared" si="17"/>
        <v>0.62719923181761861</v>
      </c>
      <c r="Z48" s="21">
        <f t="shared" si="17"/>
        <v>0.62550228881791026</v>
      </c>
      <c r="AA48" s="21">
        <f t="shared" si="17"/>
        <v>0.63010718377884456</v>
      </c>
      <c r="AB48" s="21">
        <f t="shared" si="17"/>
        <v>0.65115030789187256</v>
      </c>
      <c r="AC48" s="21">
        <f t="shared" si="17"/>
        <v>0.6508857842431226</v>
      </c>
      <c r="AD48" s="21">
        <f t="shared" si="17"/>
        <v>0.65177447250086473</v>
      </c>
      <c r="AE48" s="21">
        <f t="shared" si="17"/>
        <v>0.65321471154728061</v>
      </c>
      <c r="AF48" s="21">
        <f t="shared" si="17"/>
        <v>0.65489923558026408</v>
      </c>
      <c r="AG48" s="21">
        <f t="shared" si="17"/>
        <v>0.66605585744976614</v>
      </c>
      <c r="AH48" s="21">
        <f t="shared" si="17"/>
        <v>0.67298406717488679</v>
      </c>
      <c r="AI48" s="21">
        <f t="shared" si="17"/>
        <v>0.68966788260864043</v>
      </c>
      <c r="AJ48" s="21">
        <f t="shared" si="17"/>
        <v>0.69809254013220023</v>
      </c>
      <c r="AK48" s="21">
        <f t="shared" si="17"/>
        <v>0.69847428489565921</v>
      </c>
      <c r="AL48" s="21">
        <f t="shared" si="17"/>
        <v>0.70679259749764745</v>
      </c>
      <c r="AM48" s="21">
        <f t="shared" si="17"/>
        <v>0.71619169358244217</v>
      </c>
      <c r="AN48" s="21">
        <f t="shared" si="17"/>
        <v>0.72350705333495857</v>
      </c>
      <c r="AO48" s="21">
        <f t="shared" si="17"/>
        <v>0.72620199024222498</v>
      </c>
      <c r="AP48" s="21">
        <f t="shared" si="17"/>
        <v>0.73289372988499724</v>
      </c>
      <c r="AQ48" s="21">
        <f t="shared" si="17"/>
        <v>0.73936374487518819</v>
      </c>
      <c r="AR48" s="21">
        <f t="shared" si="17"/>
        <v>0.74756605664258213</v>
      </c>
      <c r="AS48" s="21">
        <f t="shared" si="17"/>
        <v>0.7538801029790364</v>
      </c>
      <c r="AT48" s="21">
        <f t="shared" si="17"/>
        <v>0.75834731845933678</v>
      </c>
      <c r="AU48" s="21">
        <f t="shared" si="17"/>
        <v>0.75948784174750483</v>
      </c>
      <c r="AV48" s="21">
        <f t="shared" si="17"/>
        <v>0.7609510549427011</v>
      </c>
      <c r="AW48" s="21">
        <f t="shared" si="17"/>
        <v>0.7634456743317648</v>
      </c>
      <c r="AX48" s="21">
        <f t="shared" si="17"/>
        <v>0.76519044880238962</v>
      </c>
      <c r="AY48" s="21">
        <f t="shared" si="17"/>
        <v>0.76539057515267528</v>
      </c>
      <c r="AZ48" s="21">
        <f t="shared" si="17"/>
        <v>0.7694432071269488</v>
      </c>
      <c r="BA48" s="21">
        <f t="shared" si="17"/>
        <v>0.77290655869314806</v>
      </c>
      <c r="BB48" s="21">
        <f t="shared" si="17"/>
        <v>0.77796573031245897</v>
      </c>
      <c r="BC48" s="21">
        <f t="shared" si="17"/>
        <v>0.78655484558040467</v>
      </c>
      <c r="BD48" s="21">
        <f t="shared" si="17"/>
        <v>0.79229303220290681</v>
      </c>
      <c r="BE48" s="21">
        <f t="shared" si="17"/>
        <v>0.79479087920395208</v>
      </c>
      <c r="BF48" s="21">
        <f t="shared" si="17"/>
        <v>0.79590777798917278</v>
      </c>
      <c r="BG48" s="21">
        <f t="shared" si="17"/>
        <v>0.79625076307400122</v>
      </c>
      <c r="BH48" s="21">
        <f t="shared" si="17"/>
        <v>0.8012728599099439</v>
      </c>
      <c r="BI48" s="21">
        <f t="shared" si="17"/>
        <v>0.80719503441286999</v>
      </c>
      <c r="BJ48" s="21">
        <f t="shared" si="17"/>
        <v>0.82177476167970109</v>
      </c>
      <c r="BK48" s="21">
        <f t="shared" si="17"/>
        <v>0.82735814345840097</v>
      </c>
      <c r="BL48" s="21">
        <f t="shared" si="17"/>
        <v>0.82761569726946504</v>
      </c>
    </row>
    <row r="49" spans="1:64">
      <c r="A49" s="20" t="s">
        <v>46</v>
      </c>
    </row>
    <row r="50" spans="1:64">
      <c r="B50" s="21" t="s">
        <v>39</v>
      </c>
      <c r="M50" s="21">
        <f t="shared" ref="M50:AR50" si="18">M44/(M44+M45)</f>
        <v>0.42438497400248942</v>
      </c>
      <c r="N50" s="21">
        <f t="shared" si="18"/>
        <v>0.41611580811974602</v>
      </c>
      <c r="O50" s="21">
        <f t="shared" si="18"/>
        <v>0.41712861084797387</v>
      </c>
      <c r="P50" s="21">
        <f t="shared" si="18"/>
        <v>0.41389713572353548</v>
      </c>
      <c r="Q50" s="21">
        <f t="shared" si="18"/>
        <v>0.40865039343258258</v>
      </c>
      <c r="R50" s="21">
        <f t="shared" si="18"/>
        <v>0.40975905384217759</v>
      </c>
      <c r="S50" s="21">
        <f t="shared" si="18"/>
        <v>0.41077571556706166</v>
      </c>
      <c r="T50" s="21">
        <f t="shared" si="18"/>
        <v>0.40379371244613771</v>
      </c>
      <c r="U50" s="21">
        <f t="shared" si="18"/>
        <v>0.40117749595646346</v>
      </c>
      <c r="V50" s="21">
        <f t="shared" si="18"/>
        <v>0.39756741570705684</v>
      </c>
      <c r="W50" s="21">
        <f t="shared" si="18"/>
        <v>0.38442654782961927</v>
      </c>
      <c r="X50" s="21">
        <f t="shared" si="18"/>
        <v>0.37524355645015861</v>
      </c>
      <c r="Y50" s="21">
        <f t="shared" si="18"/>
        <v>0.37449143773376387</v>
      </c>
      <c r="Z50" s="21">
        <f t="shared" si="18"/>
        <v>0.37451309534769256</v>
      </c>
      <c r="AA50" s="21">
        <f t="shared" si="18"/>
        <v>0.37114444303720212</v>
      </c>
      <c r="AB50" s="21">
        <f t="shared" si="18"/>
        <v>0.34786379350556684</v>
      </c>
      <c r="AC50" s="21">
        <f t="shared" si="18"/>
        <v>0.35106156755996659</v>
      </c>
      <c r="AD50" s="21">
        <f t="shared" si="18"/>
        <v>0.35295907520588155</v>
      </c>
      <c r="AE50" s="21">
        <f t="shared" si="18"/>
        <v>0.35133334756268908</v>
      </c>
      <c r="AF50" s="21">
        <f t="shared" si="18"/>
        <v>0.34834473080806871</v>
      </c>
      <c r="AG50" s="21">
        <f t="shared" si="18"/>
        <v>0.33703399766892389</v>
      </c>
      <c r="AH50" s="21">
        <f t="shared" si="18"/>
        <v>0.33041178084637091</v>
      </c>
      <c r="AI50" s="21">
        <f t="shared" si="18"/>
        <v>0.3144066911613459</v>
      </c>
      <c r="AJ50" s="21">
        <f t="shared" si="18"/>
        <v>0.30806314504799881</v>
      </c>
      <c r="AK50" s="21">
        <f t="shared" si="18"/>
        <v>0.30996194167069829</v>
      </c>
      <c r="AL50" s="21">
        <f t="shared" si="18"/>
        <v>0.3017494668290347</v>
      </c>
      <c r="AM50" s="21">
        <f t="shared" si="18"/>
        <v>0.2939723112194142</v>
      </c>
      <c r="AN50" s="21">
        <f t="shared" si="18"/>
        <v>0.28677345909158242</v>
      </c>
      <c r="AO50" s="21">
        <f t="shared" si="18"/>
        <v>0.2816366834692246</v>
      </c>
      <c r="AP50" s="21">
        <f t="shared" si="18"/>
        <v>0.27440361379655337</v>
      </c>
      <c r="AQ50" s="21">
        <f t="shared" si="18"/>
        <v>0.26745581078311803</v>
      </c>
      <c r="AR50" s="21">
        <f t="shared" si="18"/>
        <v>0.25797746147046324</v>
      </c>
      <c r="AS50" s="21">
        <f t="shared" ref="AS50:BL50" si="19">AS44/(AS44+AS45)</f>
        <v>0.25267468381833863</v>
      </c>
      <c r="AT50" s="21">
        <f t="shared" si="19"/>
        <v>0.24961167506670584</v>
      </c>
      <c r="AU50" s="21">
        <f t="shared" si="19"/>
        <v>0.249497618582291</v>
      </c>
      <c r="AV50" s="21">
        <f t="shared" si="19"/>
        <v>0.24805106199005633</v>
      </c>
      <c r="AW50" s="21">
        <f t="shared" si="19"/>
        <v>0.24589122501008581</v>
      </c>
      <c r="AX50" s="21">
        <f t="shared" si="19"/>
        <v>0.24389894399577083</v>
      </c>
      <c r="AY50" s="21">
        <f t="shared" si="19"/>
        <v>0.24496360372415052</v>
      </c>
      <c r="AZ50" s="21">
        <f t="shared" si="19"/>
        <v>0.24312069310912854</v>
      </c>
      <c r="BA50" s="21">
        <f t="shared" si="19"/>
        <v>0.24217171299998774</v>
      </c>
      <c r="BB50" s="21">
        <f t="shared" si="19"/>
        <v>0.23641618487819974</v>
      </c>
      <c r="BC50" s="21">
        <f t="shared" si="19"/>
        <v>0.22921583085831021</v>
      </c>
      <c r="BD50" s="21">
        <f t="shared" si="19"/>
        <v>0.22429024505344658</v>
      </c>
      <c r="BE50" s="21">
        <f t="shared" si="19"/>
        <v>0.2237792268887428</v>
      </c>
      <c r="BF50" s="21">
        <f t="shared" si="19"/>
        <v>0.22383018222348511</v>
      </c>
      <c r="BG50" s="21">
        <f t="shared" si="19"/>
        <v>0.2237013436068836</v>
      </c>
      <c r="BH50" s="21">
        <f t="shared" si="19"/>
        <v>0.21737473148876929</v>
      </c>
      <c r="BI50" s="21">
        <f t="shared" si="19"/>
        <v>0.21094328481717906</v>
      </c>
      <c r="BJ50" s="21">
        <f t="shared" si="19"/>
        <v>0.19141896107945119</v>
      </c>
      <c r="BK50" s="21">
        <f t="shared" si="19"/>
        <v>0.18769087477939667</v>
      </c>
      <c r="BL50" s="21">
        <f t="shared" si="19"/>
        <v>0.18811746493974149</v>
      </c>
    </row>
    <row r="51" spans="1:64">
      <c r="B51" s="21" t="s">
        <v>40</v>
      </c>
      <c r="M51" s="21">
        <f>1-M50</f>
        <v>0.57561502599751058</v>
      </c>
      <c r="N51" s="21">
        <f t="shared" ref="N51:BL51" si="20">1-N50</f>
        <v>0.58388419188025398</v>
      </c>
      <c r="O51" s="21">
        <f t="shared" si="20"/>
        <v>0.58287138915202608</v>
      </c>
      <c r="P51" s="21">
        <f t="shared" si="20"/>
        <v>0.58610286427646452</v>
      </c>
      <c r="Q51" s="21">
        <f t="shared" si="20"/>
        <v>0.59134960656741742</v>
      </c>
      <c r="R51" s="21">
        <f t="shared" si="20"/>
        <v>0.59024094615782241</v>
      </c>
      <c r="S51" s="21">
        <f t="shared" si="20"/>
        <v>0.58922428443293828</v>
      </c>
      <c r="T51" s="21">
        <f t="shared" si="20"/>
        <v>0.59620628755386229</v>
      </c>
      <c r="U51" s="21">
        <f t="shared" si="20"/>
        <v>0.59882250404353654</v>
      </c>
      <c r="V51" s="21">
        <f t="shared" si="20"/>
        <v>0.60243258429294322</v>
      </c>
      <c r="W51" s="21">
        <f t="shared" si="20"/>
        <v>0.61557345217038073</v>
      </c>
      <c r="X51" s="21">
        <f t="shared" si="20"/>
        <v>0.62475644354984139</v>
      </c>
      <c r="Y51" s="21">
        <f t="shared" si="20"/>
        <v>0.62550856226623619</v>
      </c>
      <c r="Z51" s="21">
        <f t="shared" si="20"/>
        <v>0.6254869046523075</v>
      </c>
      <c r="AA51" s="21">
        <f t="shared" si="20"/>
        <v>0.62885555696279782</v>
      </c>
      <c r="AB51" s="21">
        <f t="shared" si="20"/>
        <v>0.65213620649443316</v>
      </c>
      <c r="AC51" s="21">
        <f t="shared" si="20"/>
        <v>0.64893843244003335</v>
      </c>
      <c r="AD51" s="21">
        <f t="shared" si="20"/>
        <v>0.64704092479411845</v>
      </c>
      <c r="AE51" s="21">
        <f t="shared" si="20"/>
        <v>0.64866665243731092</v>
      </c>
      <c r="AF51" s="21">
        <f t="shared" si="20"/>
        <v>0.65165526919193129</v>
      </c>
      <c r="AG51" s="21">
        <f t="shared" si="20"/>
        <v>0.66296600233107617</v>
      </c>
      <c r="AH51" s="21">
        <f t="shared" si="20"/>
        <v>0.66958821915362909</v>
      </c>
      <c r="AI51" s="21">
        <f t="shared" si="20"/>
        <v>0.6855933088386541</v>
      </c>
      <c r="AJ51" s="21">
        <f t="shared" si="20"/>
        <v>0.69193685495200119</v>
      </c>
      <c r="AK51" s="21">
        <f t="shared" si="20"/>
        <v>0.69003805832930176</v>
      </c>
      <c r="AL51" s="21">
        <f t="shared" si="20"/>
        <v>0.6982505331709653</v>
      </c>
      <c r="AM51" s="21">
        <f t="shared" si="20"/>
        <v>0.70602768878058586</v>
      </c>
      <c r="AN51" s="21">
        <f t="shared" si="20"/>
        <v>0.71322654090841753</v>
      </c>
      <c r="AO51" s="21">
        <f t="shared" si="20"/>
        <v>0.71836331653077545</v>
      </c>
      <c r="AP51" s="21">
        <f t="shared" si="20"/>
        <v>0.72559638620344669</v>
      </c>
      <c r="AQ51" s="21">
        <f t="shared" si="20"/>
        <v>0.73254418921688202</v>
      </c>
      <c r="AR51" s="21">
        <f t="shared" si="20"/>
        <v>0.7420225385295367</v>
      </c>
      <c r="AS51" s="21">
        <f t="shared" si="20"/>
        <v>0.74732531618166131</v>
      </c>
      <c r="AT51" s="21">
        <f t="shared" si="20"/>
        <v>0.7503883249332941</v>
      </c>
      <c r="AU51" s="21">
        <f t="shared" si="20"/>
        <v>0.75050238141770897</v>
      </c>
      <c r="AV51" s="21">
        <f t="shared" si="20"/>
        <v>0.75194893800994367</v>
      </c>
      <c r="AW51" s="21">
        <f t="shared" si="20"/>
        <v>0.75410877498991424</v>
      </c>
      <c r="AX51" s="21">
        <f t="shared" si="20"/>
        <v>0.75610105600422917</v>
      </c>
      <c r="AY51" s="21">
        <f t="shared" si="20"/>
        <v>0.75503639627584951</v>
      </c>
      <c r="AZ51" s="21">
        <f t="shared" si="20"/>
        <v>0.75687930689087146</v>
      </c>
      <c r="BA51" s="21">
        <f t="shared" si="20"/>
        <v>0.75782828700001226</v>
      </c>
      <c r="BB51" s="21">
        <f t="shared" si="20"/>
        <v>0.76358381512180029</v>
      </c>
      <c r="BC51" s="21">
        <f t="shared" si="20"/>
        <v>0.77078416914168979</v>
      </c>
      <c r="BD51" s="21">
        <f t="shared" si="20"/>
        <v>0.77570975494655348</v>
      </c>
      <c r="BE51" s="21">
        <f t="shared" si="20"/>
        <v>0.77622077311125715</v>
      </c>
      <c r="BF51" s="21">
        <f t="shared" si="20"/>
        <v>0.77616981777651484</v>
      </c>
      <c r="BG51" s="21">
        <f t="shared" si="20"/>
        <v>0.77629865639311646</v>
      </c>
      <c r="BH51" s="21">
        <f t="shared" si="20"/>
        <v>0.78262526851123071</v>
      </c>
      <c r="BI51" s="21">
        <f t="shared" si="20"/>
        <v>0.78905671518282094</v>
      </c>
      <c r="BJ51" s="21">
        <f t="shared" si="20"/>
        <v>0.80858103892054878</v>
      </c>
      <c r="BK51" s="21">
        <f t="shared" si="20"/>
        <v>0.81230912522060339</v>
      </c>
      <c r="BL51" s="21">
        <f t="shared" si="20"/>
        <v>0.81188253506025854</v>
      </c>
    </row>
    <row r="53" spans="1:64">
      <c r="A53" s="24" t="s">
        <v>57</v>
      </c>
    </row>
    <row r="54" spans="1:64">
      <c r="C54" s="21" t="s">
        <v>47</v>
      </c>
      <c r="D54" s="21" t="s">
        <v>48</v>
      </c>
    </row>
    <row r="55" spans="1:64">
      <c r="A55" s="21" t="s">
        <v>37</v>
      </c>
      <c r="B55" s="21" t="s">
        <v>49</v>
      </c>
      <c r="C55" s="21">
        <f>AVERAGE(AN29:BL29)</f>
        <v>2.639895954727145</v>
      </c>
      <c r="D55" s="21">
        <f>STDEV(AN29:BL29)</f>
        <v>5.8710816387621677E-2</v>
      </c>
    </row>
    <row r="56" spans="1:64">
      <c r="B56" s="21" t="s">
        <v>50</v>
      </c>
      <c r="C56" s="21">
        <f>AVERAGE(AN30:BL30)</f>
        <v>1.5853517649239697</v>
      </c>
      <c r="D56" s="21">
        <f>STDEV(AN30:BL30)</f>
        <v>3.3979809435113646E-2</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43"/>
  <sheetViews>
    <sheetView zoomScale="125" zoomScaleNormal="125" zoomScalePageLayoutView="125" workbookViewId="0">
      <selection activeCell="A2" sqref="A2"/>
    </sheetView>
  </sheetViews>
  <sheetFormatPr baseColWidth="10" defaultRowHeight="12" x14ac:dyDescent="0"/>
  <cols>
    <col min="2" max="2" width="35" customWidth="1"/>
  </cols>
  <sheetData>
    <row r="1" spans="1:64">
      <c r="A1" s="4" t="s">
        <v>126</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row>
    <row r="2" spans="1:64">
      <c r="A2" s="4"/>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row>
    <row r="3" spans="1:64">
      <c r="A3" s="27" t="s">
        <v>22</v>
      </c>
      <c r="B3" s="27"/>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row>
    <row r="4" spans="1:64">
      <c r="A4" s="26" t="s">
        <v>23</v>
      </c>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row>
    <row r="5" spans="1:64">
      <c r="A5" s="26" t="s">
        <v>24</v>
      </c>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row>
    <row r="6" spans="1:64">
      <c r="A6" s="26" t="s">
        <v>25</v>
      </c>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row>
    <row r="7" spans="1:64">
      <c r="A7" s="26" t="s">
        <v>26</v>
      </c>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c r="A9" s="27" t="s">
        <v>27</v>
      </c>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c r="A10" s="26" t="s">
        <v>59</v>
      </c>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c r="A11" s="26" t="s">
        <v>58</v>
      </c>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c r="A12" s="26" t="s">
        <v>61</v>
      </c>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c r="A14" s="27" t="s">
        <v>32</v>
      </c>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c r="A15" s="26" t="s">
        <v>33</v>
      </c>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c r="A16" s="21" t="s">
        <v>55</v>
      </c>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c r="A19" s="28" t="s">
        <v>6</v>
      </c>
      <c r="B19" s="28" t="s">
        <v>7</v>
      </c>
      <c r="C19" s="28">
        <v>1950</v>
      </c>
      <c r="D19" s="28">
        <v>1951</v>
      </c>
      <c r="E19" s="28">
        <v>1952</v>
      </c>
      <c r="F19" s="28">
        <v>1953</v>
      </c>
      <c r="G19" s="28">
        <v>1954</v>
      </c>
      <c r="H19" s="28">
        <v>1955</v>
      </c>
      <c r="I19" s="28">
        <v>1956</v>
      </c>
      <c r="J19" s="28">
        <v>1957</v>
      </c>
      <c r="K19" s="28">
        <v>1958</v>
      </c>
      <c r="L19" s="28">
        <v>1959</v>
      </c>
      <c r="M19" s="28">
        <v>1960</v>
      </c>
      <c r="N19" s="28">
        <v>1961</v>
      </c>
      <c r="O19" s="28">
        <v>1962</v>
      </c>
      <c r="P19" s="28">
        <v>1963</v>
      </c>
      <c r="Q19" s="28">
        <v>1964</v>
      </c>
      <c r="R19" s="28">
        <v>1965</v>
      </c>
      <c r="S19" s="28">
        <v>1966</v>
      </c>
      <c r="T19" s="28">
        <v>1967</v>
      </c>
      <c r="U19" s="28">
        <v>1968</v>
      </c>
      <c r="V19" s="28">
        <v>1969</v>
      </c>
      <c r="W19" s="28">
        <v>1970</v>
      </c>
      <c r="X19" s="28">
        <v>1971</v>
      </c>
      <c r="Y19" s="28">
        <v>1972</v>
      </c>
      <c r="Z19" s="28">
        <v>1973</v>
      </c>
      <c r="AA19" s="28">
        <v>1974</v>
      </c>
      <c r="AB19" s="28">
        <v>1975</v>
      </c>
      <c r="AC19" s="28">
        <v>1976</v>
      </c>
      <c r="AD19" s="28">
        <v>1977</v>
      </c>
      <c r="AE19" s="28">
        <v>1978</v>
      </c>
      <c r="AF19" s="28">
        <v>1979</v>
      </c>
      <c r="AG19" s="28">
        <v>1980</v>
      </c>
      <c r="AH19" s="28">
        <v>1981</v>
      </c>
      <c r="AI19" s="28">
        <v>1982</v>
      </c>
      <c r="AJ19" s="28">
        <v>1983</v>
      </c>
      <c r="AK19" s="28">
        <v>1984</v>
      </c>
      <c r="AL19" s="28">
        <v>1985</v>
      </c>
      <c r="AM19" s="28">
        <v>1986</v>
      </c>
      <c r="AN19" s="1">
        <v>1987</v>
      </c>
      <c r="AO19" s="1">
        <v>1988</v>
      </c>
      <c r="AP19" s="1">
        <v>1989</v>
      </c>
      <c r="AQ19" s="1">
        <v>1990</v>
      </c>
      <c r="AR19" s="1">
        <v>1991</v>
      </c>
      <c r="AS19" s="1">
        <v>1992</v>
      </c>
      <c r="AT19" s="1">
        <v>1993</v>
      </c>
      <c r="AU19" s="1">
        <v>1994</v>
      </c>
      <c r="AV19" s="1">
        <v>1995</v>
      </c>
      <c r="AW19" s="1">
        <v>1996</v>
      </c>
      <c r="AX19" s="1">
        <v>1997</v>
      </c>
      <c r="AY19" s="1">
        <v>1998</v>
      </c>
      <c r="AZ19" s="1">
        <v>1999</v>
      </c>
      <c r="BA19" s="1">
        <v>2000</v>
      </c>
      <c r="BB19" s="1">
        <v>2001</v>
      </c>
      <c r="BC19" s="1">
        <v>2002</v>
      </c>
      <c r="BD19" s="1">
        <v>2003</v>
      </c>
      <c r="BE19" s="1">
        <v>2004</v>
      </c>
      <c r="BF19" s="1">
        <v>2005</v>
      </c>
      <c r="BG19" s="1">
        <v>2006</v>
      </c>
      <c r="BH19" s="1">
        <v>2007</v>
      </c>
      <c r="BI19" s="1">
        <v>2008</v>
      </c>
      <c r="BJ19" s="1">
        <v>2009</v>
      </c>
      <c r="BK19" s="1">
        <v>2010</v>
      </c>
      <c r="BL19" s="1">
        <v>2011</v>
      </c>
    </row>
    <row r="20" spans="1:64">
      <c r="A20" s="1" t="s">
        <v>20</v>
      </c>
      <c r="B20" s="1"/>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c r="A21" s="26" t="s">
        <v>21</v>
      </c>
      <c r="B21" s="26" t="s">
        <v>51</v>
      </c>
      <c r="C21" s="29">
        <v>119725</v>
      </c>
      <c r="D21" s="29">
        <v>141418</v>
      </c>
      <c r="E21" s="29">
        <v>145304</v>
      </c>
      <c r="F21" s="29">
        <v>153351</v>
      </c>
      <c r="G21" s="29">
        <v>147285</v>
      </c>
      <c r="H21" s="29">
        <v>162387</v>
      </c>
      <c r="I21" s="29">
        <v>169147</v>
      </c>
      <c r="J21" s="29">
        <v>175014</v>
      </c>
      <c r="K21" s="29">
        <v>169085</v>
      </c>
      <c r="L21" s="29">
        <v>183683</v>
      </c>
      <c r="M21" s="29">
        <v>186593</v>
      </c>
      <c r="N21" s="29">
        <v>188391</v>
      </c>
      <c r="O21" s="29">
        <v>203954</v>
      </c>
      <c r="P21" s="29">
        <v>214453</v>
      </c>
      <c r="Q21" s="29">
        <v>228214</v>
      </c>
      <c r="R21" s="29">
        <v>251693</v>
      </c>
      <c r="S21" s="29">
        <v>276850</v>
      </c>
      <c r="T21" s="29">
        <v>282608</v>
      </c>
      <c r="U21" s="29">
        <v>306469</v>
      </c>
      <c r="V21" s="29">
        <v>325685</v>
      </c>
      <c r="W21" s="29">
        <v>327380</v>
      </c>
      <c r="X21" s="29">
        <v>348042</v>
      </c>
      <c r="Y21" s="29">
        <v>384422</v>
      </c>
      <c r="Z21" s="29">
        <v>442402</v>
      </c>
      <c r="AA21" s="29">
        <v>471047</v>
      </c>
      <c r="AB21" s="29">
        <v>496525</v>
      </c>
      <c r="AC21" s="29">
        <v>559191</v>
      </c>
      <c r="AD21" s="29">
        <v>627095</v>
      </c>
      <c r="AE21" s="29">
        <v>709940</v>
      </c>
      <c r="AF21" s="29">
        <v>799016</v>
      </c>
      <c r="AG21" s="29">
        <v>842768</v>
      </c>
      <c r="AH21" s="29">
        <v>949908</v>
      </c>
      <c r="AI21" s="29">
        <v>927669</v>
      </c>
      <c r="AJ21" s="29">
        <v>957050</v>
      </c>
      <c r="AK21" s="29">
        <v>1076689</v>
      </c>
      <c r="AL21" s="29">
        <v>1111244</v>
      </c>
      <c r="AM21" s="29">
        <v>1118576</v>
      </c>
      <c r="AN21" s="29">
        <v>1185016</v>
      </c>
      <c r="AO21" s="26">
        <v>1278777</v>
      </c>
      <c r="AP21" s="26">
        <v>1358869</v>
      </c>
      <c r="AQ21" s="26">
        <v>1396533</v>
      </c>
      <c r="AR21" s="26">
        <v>1373182</v>
      </c>
      <c r="AS21" s="26">
        <v>1422754</v>
      </c>
      <c r="AT21" s="26">
        <v>1474315</v>
      </c>
      <c r="AU21" s="26">
        <v>1586063</v>
      </c>
      <c r="AV21" s="26">
        <v>1643119</v>
      </c>
      <c r="AW21" s="26">
        <v>1733599</v>
      </c>
      <c r="AX21" s="26">
        <v>1827235</v>
      </c>
      <c r="AY21" s="30">
        <v>1891723</v>
      </c>
      <c r="AZ21" s="30">
        <v>1971302</v>
      </c>
      <c r="BA21" s="30">
        <v>2087436</v>
      </c>
      <c r="BB21" s="30">
        <v>2052305</v>
      </c>
      <c r="BC21" s="30">
        <v>2053732</v>
      </c>
      <c r="BD21" s="30">
        <v>2140766</v>
      </c>
      <c r="BE21" s="30">
        <v>2338926</v>
      </c>
      <c r="BF21" s="30">
        <v>2501218</v>
      </c>
      <c r="BG21" s="30">
        <v>2651609</v>
      </c>
      <c r="BH21" s="30">
        <v>2750895</v>
      </c>
      <c r="BI21" s="30">
        <v>2721242</v>
      </c>
      <c r="BJ21" s="26">
        <v>2447131</v>
      </c>
      <c r="BK21" s="26">
        <v>2563371</v>
      </c>
      <c r="BL21" s="26">
        <v>2724435</v>
      </c>
    </row>
    <row r="22" spans="1:64">
      <c r="A22" s="26" t="s">
        <v>21</v>
      </c>
      <c r="B22" s="26" t="s">
        <v>52</v>
      </c>
      <c r="C22" s="29">
        <v>142448</v>
      </c>
      <c r="D22" s="29">
        <v>158961</v>
      </c>
      <c r="E22" s="29">
        <v>168537</v>
      </c>
      <c r="F22" s="29">
        <v>179442</v>
      </c>
      <c r="G22" s="29">
        <v>184827</v>
      </c>
      <c r="H22" s="29">
        <v>201445</v>
      </c>
      <c r="I22" s="29">
        <v>213979</v>
      </c>
      <c r="J22" s="29">
        <v>227987</v>
      </c>
      <c r="K22" s="29">
        <v>236325</v>
      </c>
      <c r="L22" s="29">
        <v>257765</v>
      </c>
      <c r="M22" s="29">
        <v>270521</v>
      </c>
      <c r="N22" s="29">
        <v>282828</v>
      </c>
      <c r="O22" s="29">
        <v>302929</v>
      </c>
      <c r="P22" s="29">
        <v>318765</v>
      </c>
      <c r="Q22" s="29">
        <v>344700</v>
      </c>
      <c r="R22" s="29">
        <v>370536</v>
      </c>
      <c r="S22" s="29">
        <v>403425</v>
      </c>
      <c r="T22" s="29">
        <v>431575</v>
      </c>
      <c r="U22" s="29">
        <v>471771</v>
      </c>
      <c r="V22" s="29">
        <v>514974</v>
      </c>
      <c r="W22" s="29">
        <v>552656</v>
      </c>
      <c r="X22" s="29">
        <v>606489</v>
      </c>
      <c r="Y22" s="29">
        <v>666184</v>
      </c>
      <c r="Z22" s="29">
        <v>737695</v>
      </c>
      <c r="AA22" s="29">
        <v>805802</v>
      </c>
      <c r="AB22" s="29">
        <v>894355</v>
      </c>
      <c r="AC22" s="29">
        <v>996344</v>
      </c>
      <c r="AD22" s="29">
        <v>1111612</v>
      </c>
      <c r="AE22" s="29">
        <v>1266478</v>
      </c>
      <c r="AF22" s="29">
        <v>1417829</v>
      </c>
      <c r="AG22" s="29">
        <v>1562038</v>
      </c>
      <c r="AH22" s="29">
        <v>1751720</v>
      </c>
      <c r="AI22" s="29">
        <v>1863716</v>
      </c>
      <c r="AJ22" s="29">
        <v>2084616</v>
      </c>
      <c r="AK22" s="29">
        <v>2316268</v>
      </c>
      <c r="AL22" s="29">
        <v>2523351</v>
      </c>
      <c r="AM22" s="29">
        <v>2721831</v>
      </c>
      <c r="AN22" s="29">
        <v>2892896</v>
      </c>
      <c r="AO22" s="26">
        <v>3116499</v>
      </c>
      <c r="AP22" s="26">
        <v>3370847</v>
      </c>
      <c r="AQ22" s="26">
        <v>3597750</v>
      </c>
      <c r="AR22" s="26">
        <v>3760045</v>
      </c>
      <c r="AS22" s="26">
        <v>4019204</v>
      </c>
      <c r="AT22" s="26">
        <v>4261615</v>
      </c>
      <c r="AU22" s="26">
        <v>4533827</v>
      </c>
      <c r="AV22" s="26">
        <v>4776888</v>
      </c>
      <c r="AW22" s="26">
        <v>5078951</v>
      </c>
      <c r="AX22" s="26">
        <v>5443786</v>
      </c>
      <c r="AY22" s="30">
        <v>5802698</v>
      </c>
      <c r="AZ22" s="30">
        <v>6228262</v>
      </c>
      <c r="BA22" s="30">
        <v>6648653</v>
      </c>
      <c r="BB22" s="30">
        <v>6958467</v>
      </c>
      <c r="BC22" s="30">
        <v>7235615</v>
      </c>
      <c r="BD22" s="30">
        <v>7566125</v>
      </c>
      <c r="BE22" s="30">
        <v>8006645</v>
      </c>
      <c r="BF22" s="30">
        <v>8535838</v>
      </c>
      <c r="BG22" s="30">
        <v>9057794</v>
      </c>
      <c r="BH22" s="26">
        <v>9517878</v>
      </c>
      <c r="BI22" s="26">
        <v>9715905</v>
      </c>
      <c r="BJ22" s="26">
        <v>9609550</v>
      </c>
      <c r="BK22" s="26">
        <v>9968918</v>
      </c>
      <c r="BL22" s="26">
        <v>10357395</v>
      </c>
    </row>
    <row r="23" spans="1:64">
      <c r="A23" s="1" t="s">
        <v>8</v>
      </c>
      <c r="B23" s="1"/>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c r="A24" s="26" t="s">
        <v>5</v>
      </c>
      <c r="B24" s="26" t="s">
        <v>51</v>
      </c>
      <c r="C24" s="26">
        <v>20343</v>
      </c>
      <c r="D24" s="26">
        <v>21694</v>
      </c>
      <c r="E24" s="26">
        <v>21882</v>
      </c>
      <c r="F24" s="26">
        <v>22557</v>
      </c>
      <c r="G24" s="26">
        <v>21327</v>
      </c>
      <c r="H24" s="26">
        <v>21973</v>
      </c>
      <c r="I24" s="26">
        <v>22399</v>
      </c>
      <c r="J24" s="26">
        <v>22198</v>
      </c>
      <c r="K24" s="26">
        <v>20796</v>
      </c>
      <c r="L24" s="26">
        <v>21593</v>
      </c>
      <c r="M24" s="26">
        <v>21615</v>
      </c>
      <c r="N24" s="26">
        <v>21137</v>
      </c>
      <c r="O24" s="26">
        <v>21690</v>
      </c>
      <c r="P24" s="26">
        <v>21850</v>
      </c>
      <c r="Q24" s="26">
        <v>22092</v>
      </c>
      <c r="R24" s="26">
        <v>22889</v>
      </c>
      <c r="S24" s="26">
        <v>24004</v>
      </c>
      <c r="T24" s="26">
        <v>24038</v>
      </c>
      <c r="U24" s="26">
        <v>24470</v>
      </c>
      <c r="V24" s="26">
        <v>25018</v>
      </c>
      <c r="W24" s="26">
        <v>24155</v>
      </c>
      <c r="X24" s="26">
        <v>23413</v>
      </c>
      <c r="Y24" s="26">
        <v>24071</v>
      </c>
      <c r="Z24" s="26">
        <v>25443</v>
      </c>
      <c r="AA24" s="26">
        <v>25503</v>
      </c>
      <c r="AB24" s="26">
        <v>23397</v>
      </c>
      <c r="AC24" s="26">
        <v>24239</v>
      </c>
      <c r="AD24" s="26">
        <v>25168</v>
      </c>
      <c r="AE24" s="26">
        <v>26467</v>
      </c>
      <c r="AF24" s="26">
        <v>27313</v>
      </c>
      <c r="AG24" s="26">
        <v>26425</v>
      </c>
      <c r="AH24" s="26">
        <v>26210</v>
      </c>
      <c r="AI24" s="26">
        <v>24416</v>
      </c>
      <c r="AJ24" s="26">
        <v>23979</v>
      </c>
      <c r="AK24" s="26">
        <v>25257</v>
      </c>
      <c r="AL24" s="26">
        <v>25239</v>
      </c>
      <c r="AM24" s="26">
        <v>24867</v>
      </c>
      <c r="AN24" s="26">
        <v>24951</v>
      </c>
      <c r="AO24" s="26">
        <v>25478</v>
      </c>
      <c r="AP24" s="26">
        <v>25479</v>
      </c>
      <c r="AQ24" s="26">
        <v>25111</v>
      </c>
      <c r="AR24" s="26">
        <v>23932</v>
      </c>
      <c r="AS24" s="26">
        <v>23422</v>
      </c>
      <c r="AT24" s="26">
        <v>23471</v>
      </c>
      <c r="AU24" s="26">
        <v>24025</v>
      </c>
      <c r="AV24" s="26">
        <v>24552</v>
      </c>
      <c r="AW24" s="26">
        <v>24833</v>
      </c>
      <c r="AX24" s="26">
        <v>25312</v>
      </c>
      <c r="AY24" s="26">
        <v>25739</v>
      </c>
      <c r="AZ24" s="26">
        <v>25880</v>
      </c>
      <c r="BA24" s="26">
        <v>26024</v>
      </c>
      <c r="BB24" s="26">
        <v>25333</v>
      </c>
      <c r="BC24" s="26">
        <v>24051</v>
      </c>
      <c r="BD24" s="26">
        <v>23323</v>
      </c>
      <c r="BE24" s="26">
        <v>23345</v>
      </c>
      <c r="BF24" s="26">
        <v>23600</v>
      </c>
      <c r="BG24" s="26">
        <v>24031</v>
      </c>
      <c r="BH24" s="26">
        <v>23700</v>
      </c>
      <c r="BI24" s="26">
        <v>22831</v>
      </c>
      <c r="BJ24" s="26">
        <v>19986</v>
      </c>
      <c r="BK24" s="26">
        <v>19238</v>
      </c>
      <c r="BL24" s="26">
        <v>19552</v>
      </c>
    </row>
    <row r="25" spans="1:64">
      <c r="A25" s="26" t="s">
        <v>5</v>
      </c>
      <c r="B25" s="26" t="s">
        <v>52</v>
      </c>
      <c r="C25" s="26">
        <v>23283</v>
      </c>
      <c r="D25" s="26">
        <v>24418</v>
      </c>
      <c r="E25" s="26">
        <v>24786</v>
      </c>
      <c r="F25" s="26">
        <v>25316</v>
      </c>
      <c r="G25" s="26">
        <v>25073</v>
      </c>
      <c r="H25" s="26">
        <v>26063</v>
      </c>
      <c r="I25" s="26">
        <v>27174</v>
      </c>
      <c r="J25" s="26">
        <v>27534</v>
      </c>
      <c r="K25" s="26">
        <v>27415</v>
      </c>
      <c r="L25" s="26">
        <v>28188</v>
      </c>
      <c r="M25" s="26">
        <v>28933</v>
      </c>
      <c r="N25" s="26">
        <v>29237</v>
      </c>
      <c r="O25" s="26">
        <v>29982</v>
      </c>
      <c r="P25" s="26">
        <v>30594</v>
      </c>
      <c r="Q25" s="26">
        <v>31563</v>
      </c>
      <c r="R25" s="26">
        <v>32709</v>
      </c>
      <c r="S25" s="26">
        <v>34205</v>
      </c>
      <c r="T25" s="26">
        <v>35250</v>
      </c>
      <c r="U25" s="26">
        <v>36478</v>
      </c>
      <c r="V25" s="26">
        <v>37859</v>
      </c>
      <c r="W25" s="26">
        <v>38547</v>
      </c>
      <c r="X25" s="26">
        <v>39116</v>
      </c>
      <c r="Y25" s="26">
        <v>40497</v>
      </c>
      <c r="Z25" s="26">
        <v>42496</v>
      </c>
      <c r="AA25" s="26">
        <v>43444</v>
      </c>
      <c r="AB25" s="26">
        <v>43672</v>
      </c>
      <c r="AC25" s="26">
        <v>45191</v>
      </c>
      <c r="AD25" s="26">
        <v>47107</v>
      </c>
      <c r="AE25" s="26">
        <v>49854</v>
      </c>
      <c r="AF25" s="26">
        <v>51832</v>
      </c>
      <c r="AG25" s="26">
        <v>52705</v>
      </c>
      <c r="AH25" s="26">
        <v>53939</v>
      </c>
      <c r="AI25" s="26">
        <v>54261</v>
      </c>
      <c r="AJ25" s="26">
        <v>55446</v>
      </c>
      <c r="AK25" s="26">
        <v>58507</v>
      </c>
      <c r="AL25" s="26">
        <v>60840</v>
      </c>
      <c r="AM25" s="26">
        <v>62752</v>
      </c>
      <c r="AN25" s="26">
        <v>65290</v>
      </c>
      <c r="AO25" s="26">
        <v>67576</v>
      </c>
      <c r="AP25" s="26">
        <v>69910</v>
      </c>
      <c r="AQ25" s="26">
        <v>71234</v>
      </c>
      <c r="AR25" s="26">
        <v>70873</v>
      </c>
      <c r="AS25" s="26">
        <v>71743</v>
      </c>
      <c r="AT25" s="26">
        <v>73656</v>
      </c>
      <c r="AU25" s="26">
        <v>75866</v>
      </c>
      <c r="AV25" s="26">
        <v>78155</v>
      </c>
      <c r="AW25" s="26">
        <v>80145</v>
      </c>
      <c r="AX25" s="26">
        <v>82486</v>
      </c>
      <c r="AY25" s="26">
        <v>83971</v>
      </c>
      <c r="AZ25" s="26">
        <v>86370</v>
      </c>
      <c r="BA25" s="26">
        <v>88572</v>
      </c>
      <c r="BB25" s="26">
        <v>88762</v>
      </c>
      <c r="BC25" s="26">
        <v>88629</v>
      </c>
      <c r="BD25" s="26">
        <v>88965</v>
      </c>
      <c r="BE25" s="26">
        <v>90417</v>
      </c>
      <c r="BF25" s="26">
        <v>92034</v>
      </c>
      <c r="BG25" s="26">
        <v>93913</v>
      </c>
      <c r="BH25" s="26">
        <v>95559</v>
      </c>
      <c r="BI25" s="26">
        <v>95584</v>
      </c>
      <c r="BJ25" s="26">
        <v>92153</v>
      </c>
      <c r="BK25" s="26">
        <v>92195</v>
      </c>
      <c r="BL25" s="26">
        <v>93869</v>
      </c>
    </row>
    <row r="26" spans="1:64">
      <c r="A26" s="28" t="s">
        <v>38</v>
      </c>
      <c r="B26" s="28"/>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c r="A27" s="26"/>
      <c r="B27" s="26" t="s">
        <v>39</v>
      </c>
      <c r="C27" s="26"/>
      <c r="D27" s="26"/>
      <c r="E27" s="26"/>
      <c r="F27" s="26"/>
      <c r="G27" s="26"/>
      <c r="H27" s="26"/>
      <c r="I27" s="26"/>
      <c r="J27" s="26"/>
      <c r="K27" s="26"/>
      <c r="L27" s="26"/>
      <c r="M27" s="26">
        <v>4892</v>
      </c>
      <c r="N27" s="26">
        <v>5571</v>
      </c>
      <c r="O27" s="26">
        <v>4521</v>
      </c>
      <c r="P27" s="26">
        <v>5224</v>
      </c>
      <c r="Q27" s="26">
        <v>6801</v>
      </c>
      <c r="R27" s="26">
        <v>4951</v>
      </c>
      <c r="S27" s="26">
        <v>3817</v>
      </c>
      <c r="T27" s="26">
        <v>3800</v>
      </c>
      <c r="U27" s="26">
        <v>635</v>
      </c>
      <c r="V27" s="26">
        <v>607</v>
      </c>
      <c r="W27" s="26">
        <v>2603</v>
      </c>
      <c r="X27" s="26">
        <v>-2260</v>
      </c>
      <c r="Y27" s="26">
        <v>-6416</v>
      </c>
      <c r="Z27" s="26">
        <v>911</v>
      </c>
      <c r="AA27" s="26">
        <v>-5505</v>
      </c>
      <c r="AB27" s="26">
        <v>8903</v>
      </c>
      <c r="AC27" s="26">
        <v>-9483</v>
      </c>
      <c r="AD27" s="26">
        <v>-31091</v>
      </c>
      <c r="AE27" s="26">
        <v>-33927</v>
      </c>
      <c r="AF27" s="26">
        <v>-27568</v>
      </c>
      <c r="AG27" s="26">
        <v>-25500</v>
      </c>
      <c r="AH27" s="26">
        <v>-28023</v>
      </c>
      <c r="AI27" s="26">
        <v>-36485</v>
      </c>
      <c r="AJ27" s="26">
        <v>-67102</v>
      </c>
      <c r="AK27" s="26">
        <v>-112492</v>
      </c>
      <c r="AL27" s="26">
        <v>-122173</v>
      </c>
      <c r="AM27" s="26">
        <v>-145081</v>
      </c>
      <c r="AN27" s="26">
        <v>-159557</v>
      </c>
      <c r="AO27" s="26">
        <v>-126959</v>
      </c>
      <c r="AP27" s="26">
        <v>-117749</v>
      </c>
      <c r="AQ27" s="26">
        <v>-111037</v>
      </c>
      <c r="AR27" s="26">
        <v>-76937</v>
      </c>
      <c r="AS27" s="26">
        <v>-96897</v>
      </c>
      <c r="AT27" s="26">
        <v>-132451</v>
      </c>
      <c r="AU27" s="26">
        <v>-165831</v>
      </c>
      <c r="AV27" s="26">
        <v>-174170</v>
      </c>
      <c r="AW27" s="26">
        <v>-191000</v>
      </c>
      <c r="AX27" s="26">
        <v>-198428</v>
      </c>
      <c r="AY27" s="26">
        <v>-248221</v>
      </c>
      <c r="AZ27" s="26">
        <v>-336171</v>
      </c>
      <c r="BA27" s="26">
        <v>-445787</v>
      </c>
      <c r="BB27" s="26">
        <v>-421276</v>
      </c>
      <c r="BC27" s="26">
        <v>-474491</v>
      </c>
      <c r="BD27" s="26">
        <v>-540409</v>
      </c>
      <c r="BE27" s="26">
        <v>-663507</v>
      </c>
      <c r="BF27" s="26">
        <v>-780730</v>
      </c>
      <c r="BG27" s="26">
        <v>-835689</v>
      </c>
      <c r="BH27" s="26">
        <v>-818886</v>
      </c>
      <c r="BI27" s="26">
        <v>-830109</v>
      </c>
      <c r="BJ27" s="26">
        <v>-505758</v>
      </c>
      <c r="BK27" s="26">
        <v>-645124</v>
      </c>
      <c r="BL27" s="26">
        <v>-738413</v>
      </c>
    </row>
    <row r="28" spans="1:64">
      <c r="A28" s="26"/>
      <c r="B28" s="26" t="s">
        <v>40</v>
      </c>
      <c r="C28" s="26"/>
      <c r="D28" s="26"/>
      <c r="E28" s="26"/>
      <c r="F28" s="26"/>
      <c r="G28" s="26"/>
      <c r="H28" s="26"/>
      <c r="I28" s="26"/>
      <c r="J28" s="26"/>
      <c r="K28" s="26"/>
      <c r="L28" s="26"/>
      <c r="M28" s="26">
        <v>-1384</v>
      </c>
      <c r="N28" s="26">
        <v>-1376</v>
      </c>
      <c r="O28" s="26">
        <v>-1151</v>
      </c>
      <c r="P28" s="26">
        <v>-1014</v>
      </c>
      <c r="Q28" s="26">
        <v>-779</v>
      </c>
      <c r="R28" s="26">
        <v>-287</v>
      </c>
      <c r="S28" s="26">
        <v>-878</v>
      </c>
      <c r="T28" s="26">
        <v>-1196</v>
      </c>
      <c r="U28" s="26">
        <v>-385</v>
      </c>
      <c r="V28" s="26">
        <v>-516</v>
      </c>
      <c r="W28" s="26">
        <v>-349</v>
      </c>
      <c r="X28" s="26">
        <v>958</v>
      </c>
      <c r="Y28" s="26">
        <v>973</v>
      </c>
      <c r="Z28" s="26">
        <v>989</v>
      </c>
      <c r="AA28" s="26">
        <v>1212</v>
      </c>
      <c r="AB28" s="26">
        <v>3501</v>
      </c>
      <c r="AC28" s="26">
        <v>3401</v>
      </c>
      <c r="AD28" s="26">
        <v>3845</v>
      </c>
      <c r="AE28" s="26">
        <v>4164</v>
      </c>
      <c r="AF28" s="26">
        <v>3003</v>
      </c>
      <c r="AG28" s="26">
        <v>6093</v>
      </c>
      <c r="AH28" s="26">
        <v>11851</v>
      </c>
      <c r="AI28" s="26">
        <v>12329</v>
      </c>
      <c r="AJ28" s="26">
        <v>9335</v>
      </c>
      <c r="AK28" s="26">
        <v>3420</v>
      </c>
      <c r="AL28" s="26">
        <v>294</v>
      </c>
      <c r="AM28" s="26">
        <v>6543</v>
      </c>
      <c r="AN28" s="26">
        <v>7874</v>
      </c>
      <c r="AO28" s="26">
        <v>12393</v>
      </c>
      <c r="AP28" s="26">
        <v>24607</v>
      </c>
      <c r="AQ28" s="26">
        <v>30173</v>
      </c>
      <c r="AR28" s="26">
        <v>45802</v>
      </c>
      <c r="AS28" s="26">
        <v>57685</v>
      </c>
      <c r="AT28" s="26">
        <v>62141</v>
      </c>
      <c r="AU28" s="26">
        <v>67338</v>
      </c>
      <c r="AV28" s="26">
        <v>77786</v>
      </c>
      <c r="AW28" s="26">
        <v>86935</v>
      </c>
      <c r="AX28" s="26">
        <v>90155</v>
      </c>
      <c r="AY28" s="26">
        <v>82081</v>
      </c>
      <c r="AZ28" s="26">
        <v>73011</v>
      </c>
      <c r="BA28" s="26">
        <v>69038</v>
      </c>
      <c r="BB28" s="26">
        <v>59505</v>
      </c>
      <c r="BC28" s="26">
        <v>57059</v>
      </c>
      <c r="BD28" s="26">
        <v>49425</v>
      </c>
      <c r="BE28" s="26">
        <v>58150</v>
      </c>
      <c r="BF28" s="26">
        <v>72106</v>
      </c>
      <c r="BG28" s="26">
        <v>82401</v>
      </c>
      <c r="BH28" s="26">
        <v>122158</v>
      </c>
      <c r="BI28" s="26">
        <v>131770</v>
      </c>
      <c r="BJ28" s="26">
        <v>126603</v>
      </c>
      <c r="BK28" s="26">
        <v>150387</v>
      </c>
      <c r="BL28" s="26">
        <v>178533</v>
      </c>
    </row>
    <row r="29" spans="1:64">
      <c r="A29" s="28" t="s">
        <v>43</v>
      </c>
      <c r="B29" s="28"/>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pans="1:64">
      <c r="A30" s="26"/>
      <c r="B30" s="26" t="s">
        <v>42</v>
      </c>
      <c r="C30" s="26"/>
      <c r="D30" s="26"/>
      <c r="E30" s="26"/>
      <c r="F30" s="26"/>
      <c r="G30" s="26"/>
      <c r="H30" s="26"/>
      <c r="I30" s="26"/>
      <c r="J30" s="26"/>
      <c r="K30" s="26"/>
      <c r="L30" s="26"/>
      <c r="M30" s="26">
        <f t="shared" ref="M30:AR30" si="0">M27*M24/M21</f>
        <v>566.69103342569122</v>
      </c>
      <c r="N30" s="26">
        <f t="shared" si="0"/>
        <v>625.05229549182286</v>
      </c>
      <c r="O30" s="26">
        <f t="shared" si="0"/>
        <v>480.79709150102474</v>
      </c>
      <c r="P30" s="26">
        <f t="shared" si="0"/>
        <v>532.25835031452118</v>
      </c>
      <c r="Q30" s="26">
        <f t="shared" si="0"/>
        <v>658.36316790380954</v>
      </c>
      <c r="R30" s="26">
        <f t="shared" si="0"/>
        <v>450.24469889905561</v>
      </c>
      <c r="S30" s="26">
        <f t="shared" si="0"/>
        <v>330.9491349106014</v>
      </c>
      <c r="T30" s="26">
        <f t="shared" si="0"/>
        <v>323.2194417709336</v>
      </c>
      <c r="U30" s="26">
        <f t="shared" si="0"/>
        <v>50.701539144252763</v>
      </c>
      <c r="V30" s="26">
        <f t="shared" si="0"/>
        <v>46.627649415846598</v>
      </c>
      <c r="W30" s="26">
        <f t="shared" si="0"/>
        <v>192.05652452807135</v>
      </c>
      <c r="X30" s="26">
        <f t="shared" si="0"/>
        <v>-152.03159388809397</v>
      </c>
      <c r="Y30" s="26">
        <f t="shared" si="0"/>
        <v>-401.74479088085491</v>
      </c>
      <c r="Z30" s="26">
        <f t="shared" si="0"/>
        <v>52.392559256061226</v>
      </c>
      <c r="AA30" s="26">
        <f t="shared" si="0"/>
        <v>-298.04672357535446</v>
      </c>
      <c r="AB30" s="26">
        <f t="shared" si="0"/>
        <v>419.52266451840291</v>
      </c>
      <c r="AC30" s="26">
        <f t="shared" si="0"/>
        <v>-411.05532277880008</v>
      </c>
      <c r="AD30" s="26">
        <f t="shared" si="0"/>
        <v>-1247.8145863067</v>
      </c>
      <c r="AE30" s="26">
        <f t="shared" si="0"/>
        <v>-1264.8194340366792</v>
      </c>
      <c r="AF30" s="26">
        <f t="shared" si="0"/>
        <v>-942.36508905954327</v>
      </c>
      <c r="AG30" s="26">
        <f t="shared" si="0"/>
        <v>-799.55278320961406</v>
      </c>
      <c r="AH30" s="26">
        <f t="shared" si="0"/>
        <v>-773.21470079207666</v>
      </c>
      <c r="AI30" s="26">
        <f t="shared" si="0"/>
        <v>-960.27544307290634</v>
      </c>
      <c r="AJ30" s="26">
        <f t="shared" si="0"/>
        <v>-1681.2484802256936</v>
      </c>
      <c r="AK30" s="26">
        <f t="shared" si="0"/>
        <v>-2638.8404116694792</v>
      </c>
      <c r="AL30" s="26">
        <f t="shared" si="0"/>
        <v>-2774.8400414310449</v>
      </c>
      <c r="AM30" s="26">
        <f t="shared" si="0"/>
        <v>-3225.2875325413738</v>
      </c>
      <c r="AN30" s="26">
        <f t="shared" si="0"/>
        <v>-3359.5383581318733</v>
      </c>
      <c r="AO30" s="26">
        <f t="shared" si="0"/>
        <v>-2529.4960747651858</v>
      </c>
      <c r="AP30" s="26">
        <f t="shared" si="0"/>
        <v>-2207.8116220180164</v>
      </c>
      <c r="AQ30" s="26">
        <f t="shared" si="0"/>
        <v>-1996.5515365551692</v>
      </c>
      <c r="AR30" s="26">
        <f t="shared" si="0"/>
        <v>-1340.8683510270307</v>
      </c>
      <c r="AS30" s="26">
        <f t="shared" ref="AS30:BL30" si="1">AS27*AS24/AS21</f>
        <v>-1595.1608879679832</v>
      </c>
      <c r="AT30" s="26">
        <f t="shared" si="1"/>
        <v>-2108.6114032618539</v>
      </c>
      <c r="AU30" s="26">
        <f t="shared" si="1"/>
        <v>-2511.9366475354382</v>
      </c>
      <c r="AV30" s="26">
        <f t="shared" si="1"/>
        <v>-2602.502825419218</v>
      </c>
      <c r="AW30" s="26">
        <f t="shared" si="1"/>
        <v>-2735.9862344175326</v>
      </c>
      <c r="AX30" s="26">
        <f t="shared" si="1"/>
        <v>-2748.7485386389817</v>
      </c>
      <c r="AY30" s="26">
        <f t="shared" si="1"/>
        <v>-3377.3233813830038</v>
      </c>
      <c r="AZ30" s="26">
        <f t="shared" si="1"/>
        <v>-4413.3803344185717</v>
      </c>
      <c r="BA30" s="26">
        <f t="shared" si="1"/>
        <v>-5557.612730641802</v>
      </c>
      <c r="BB30" s="26">
        <f t="shared" si="1"/>
        <v>-5200.0969193175479</v>
      </c>
      <c r="BC30" s="26">
        <f t="shared" si="1"/>
        <v>-5556.7050817730842</v>
      </c>
      <c r="BD30" s="26">
        <f t="shared" si="1"/>
        <v>-5887.5930891092257</v>
      </c>
      <c r="BE30" s="26">
        <f t="shared" si="1"/>
        <v>-6622.5143142621873</v>
      </c>
      <c r="BF30" s="26">
        <f t="shared" si="1"/>
        <v>-7366.5022401086189</v>
      </c>
      <c r="BG30" s="26">
        <f t="shared" si="1"/>
        <v>-7573.6816246286689</v>
      </c>
      <c r="BH30" s="26">
        <f t="shared" si="1"/>
        <v>-7055.0123505259198</v>
      </c>
      <c r="BI30" s="26">
        <f t="shared" si="1"/>
        <v>-6964.5472835565524</v>
      </c>
      <c r="BJ30" s="26">
        <f t="shared" si="1"/>
        <v>-4130.583686774431</v>
      </c>
      <c r="BK30" s="26">
        <f t="shared" si="1"/>
        <v>-4841.6306153108544</v>
      </c>
      <c r="BL30" s="26">
        <f t="shared" si="1"/>
        <v>-5299.2458898817549</v>
      </c>
    </row>
    <row r="31" spans="1:64">
      <c r="A31" s="26"/>
      <c r="B31" s="26" t="s">
        <v>40</v>
      </c>
      <c r="C31" s="26"/>
      <c r="D31" s="26"/>
      <c r="E31" s="26"/>
      <c r="F31" s="26"/>
      <c r="G31" s="26"/>
      <c r="H31" s="26"/>
      <c r="I31" s="26"/>
      <c r="J31" s="26"/>
      <c r="K31" s="26"/>
      <c r="L31" s="26"/>
      <c r="M31" s="26">
        <f t="shared" ref="M31:AR31" si="2">M28*M25/M22</f>
        <v>-148.02278566174161</v>
      </c>
      <c r="N31" s="26">
        <f t="shared" si="2"/>
        <v>-142.24232395660968</v>
      </c>
      <c r="O31" s="26">
        <f t="shared" si="2"/>
        <v>-113.91871362596515</v>
      </c>
      <c r="P31" s="26">
        <f t="shared" si="2"/>
        <v>-97.32033316079243</v>
      </c>
      <c r="Q31" s="26">
        <f t="shared" si="2"/>
        <v>-71.330365535248035</v>
      </c>
      <c r="R31" s="26">
        <f t="shared" si="2"/>
        <v>-25.334874344193278</v>
      </c>
      <c r="S31" s="26">
        <f t="shared" si="2"/>
        <v>-74.442560575075916</v>
      </c>
      <c r="T31" s="26">
        <f t="shared" si="2"/>
        <v>-97.686381277877544</v>
      </c>
      <c r="U31" s="26">
        <f t="shared" si="2"/>
        <v>-29.768743733718267</v>
      </c>
      <c r="V31" s="26">
        <f t="shared" si="2"/>
        <v>-37.934427757517852</v>
      </c>
      <c r="W31" s="26">
        <f t="shared" si="2"/>
        <v>-24.342272589097014</v>
      </c>
      <c r="X31" s="26">
        <f t="shared" si="2"/>
        <v>61.786987068190847</v>
      </c>
      <c r="Y31" s="26">
        <f t="shared" si="2"/>
        <v>59.148194793030157</v>
      </c>
      <c r="Z31" s="26">
        <f t="shared" si="2"/>
        <v>56.972792278651745</v>
      </c>
      <c r="AA31" s="26">
        <f t="shared" si="2"/>
        <v>65.343754421061249</v>
      </c>
      <c r="AB31" s="26">
        <f t="shared" si="2"/>
        <v>170.95635625674367</v>
      </c>
      <c r="AC31" s="26">
        <f t="shared" si="2"/>
        <v>154.25856029644379</v>
      </c>
      <c r="AD31" s="26">
        <f t="shared" si="2"/>
        <v>162.9403200037423</v>
      </c>
      <c r="AE31" s="26">
        <f t="shared" si="2"/>
        <v>163.91287965523287</v>
      </c>
      <c r="AF31" s="26">
        <f t="shared" si="2"/>
        <v>109.78157168459666</v>
      </c>
      <c r="AG31" s="26">
        <f t="shared" si="2"/>
        <v>205.5849889695385</v>
      </c>
      <c r="AH31" s="26">
        <f t="shared" si="2"/>
        <v>364.91624745963969</v>
      </c>
      <c r="AI31" s="26">
        <f t="shared" si="2"/>
        <v>358.95161548218721</v>
      </c>
      <c r="AJ31" s="26">
        <f t="shared" si="2"/>
        <v>248.28956987761774</v>
      </c>
      <c r="AK31" s="26">
        <f t="shared" si="2"/>
        <v>86.38635080223878</v>
      </c>
      <c r="AL31" s="26">
        <f t="shared" si="2"/>
        <v>7.0885738844893158</v>
      </c>
      <c r="AM31" s="26">
        <f t="shared" si="2"/>
        <v>150.84931283389747</v>
      </c>
      <c r="AN31" s="26">
        <f t="shared" si="2"/>
        <v>177.70893250223997</v>
      </c>
      <c r="AO31" s="26">
        <f t="shared" si="2"/>
        <v>268.72120542955412</v>
      </c>
      <c r="AP31" s="26">
        <f t="shared" si="2"/>
        <v>510.3392025802417</v>
      </c>
      <c r="AQ31" s="26">
        <f t="shared" si="2"/>
        <v>597.41323938572714</v>
      </c>
      <c r="AR31" s="26">
        <f t="shared" si="2"/>
        <v>863.32082355397347</v>
      </c>
      <c r="AS31" s="26">
        <f t="shared" ref="AS31:BL31" si="3">AS28*AS25/AS22</f>
        <v>1029.6802438990408</v>
      </c>
      <c r="AT31" s="26">
        <f t="shared" si="3"/>
        <v>1074.0194728993586</v>
      </c>
      <c r="AU31" s="26">
        <f t="shared" si="3"/>
        <v>1126.7886286794799</v>
      </c>
      <c r="AV31" s="26">
        <f t="shared" si="3"/>
        <v>1272.6622081154089</v>
      </c>
      <c r="AW31" s="26">
        <f t="shared" si="3"/>
        <v>1371.8198059008641</v>
      </c>
      <c r="AX31" s="26">
        <f t="shared" si="3"/>
        <v>1366.0576168864829</v>
      </c>
      <c r="AY31" s="26">
        <f t="shared" si="3"/>
        <v>1187.7963752378635</v>
      </c>
      <c r="AZ31" s="26">
        <f t="shared" si="3"/>
        <v>1012.4750805280831</v>
      </c>
      <c r="BA31" s="26">
        <f t="shared" si="3"/>
        <v>919.71016324660047</v>
      </c>
      <c r="BB31" s="26">
        <f t="shared" si="3"/>
        <v>759.04402650756265</v>
      </c>
      <c r="BC31" s="26">
        <f t="shared" si="3"/>
        <v>698.91531141444091</v>
      </c>
      <c r="BD31" s="26">
        <f t="shared" si="3"/>
        <v>581.15549571279882</v>
      </c>
      <c r="BE31" s="26">
        <f t="shared" si="3"/>
        <v>656.67311963999907</v>
      </c>
      <c r="BF31" s="26">
        <f t="shared" si="3"/>
        <v>777.4519155588473</v>
      </c>
      <c r="BG31" s="26">
        <f t="shared" si="3"/>
        <v>854.34986852207055</v>
      </c>
      <c r="BH31" s="26">
        <f t="shared" si="3"/>
        <v>1226.4599653410141</v>
      </c>
      <c r="BI31" s="26">
        <f t="shared" si="3"/>
        <v>1296.3387023648338</v>
      </c>
      <c r="BJ31" s="26">
        <f t="shared" si="3"/>
        <v>1214.0887199712786</v>
      </c>
      <c r="BK31" s="26">
        <f t="shared" si="3"/>
        <v>1390.81588041952</v>
      </c>
      <c r="BL31" s="26">
        <f t="shared" si="3"/>
        <v>1618.0433571375813</v>
      </c>
    </row>
    <row r="32" spans="1:64">
      <c r="A32" s="28" t="s">
        <v>44</v>
      </c>
      <c r="B32" s="28"/>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pans="1:64">
      <c r="A33" s="26"/>
      <c r="B33" s="26" t="s">
        <v>42</v>
      </c>
      <c r="C33" s="26"/>
      <c r="D33" s="26"/>
      <c r="E33" s="26"/>
      <c r="F33" s="26"/>
      <c r="G33" s="26"/>
      <c r="H33" s="26"/>
      <c r="I33" s="26"/>
      <c r="J33" s="26"/>
      <c r="K33" s="26"/>
      <c r="L33" s="26"/>
      <c r="M33" s="26">
        <f>M24-M30</f>
        <v>21048.30896657431</v>
      </c>
      <c r="N33" s="26">
        <f t="shared" ref="N33:BL33" si="4">N24-N30</f>
        <v>20511.947704508177</v>
      </c>
      <c r="O33" s="26">
        <f t="shared" si="4"/>
        <v>21209.202908498974</v>
      </c>
      <c r="P33" s="26">
        <f t="shared" si="4"/>
        <v>21317.741649685478</v>
      </c>
      <c r="Q33" s="26">
        <f t="shared" si="4"/>
        <v>21433.636832096192</v>
      </c>
      <c r="R33" s="26">
        <f t="shared" si="4"/>
        <v>22438.755301100944</v>
      </c>
      <c r="S33" s="26">
        <f t="shared" si="4"/>
        <v>23673.050865089397</v>
      </c>
      <c r="T33" s="26">
        <f t="shared" si="4"/>
        <v>23714.780558229068</v>
      </c>
      <c r="U33" s="26">
        <f t="shared" si="4"/>
        <v>24419.298460855749</v>
      </c>
      <c r="V33" s="26">
        <f t="shared" si="4"/>
        <v>24971.372350584152</v>
      </c>
      <c r="W33" s="26">
        <f t="shared" si="4"/>
        <v>23962.94347547193</v>
      </c>
      <c r="X33" s="26">
        <f t="shared" si="4"/>
        <v>23565.031593888092</v>
      </c>
      <c r="Y33" s="26">
        <f t="shared" si="4"/>
        <v>24472.744790880854</v>
      </c>
      <c r="Z33" s="26">
        <f t="shared" si="4"/>
        <v>25390.607440743937</v>
      </c>
      <c r="AA33" s="26">
        <f t="shared" si="4"/>
        <v>25801.046723575353</v>
      </c>
      <c r="AB33" s="26">
        <f t="shared" si="4"/>
        <v>22977.477335481599</v>
      </c>
      <c r="AC33" s="26">
        <f t="shared" si="4"/>
        <v>24650.0553227788</v>
      </c>
      <c r="AD33" s="26">
        <f t="shared" si="4"/>
        <v>26415.8145863067</v>
      </c>
      <c r="AE33" s="26">
        <f t="shared" si="4"/>
        <v>27731.819434036679</v>
      </c>
      <c r="AF33" s="26">
        <f t="shared" si="4"/>
        <v>28255.365089059542</v>
      </c>
      <c r="AG33" s="26">
        <f t="shared" si="4"/>
        <v>27224.552783209612</v>
      </c>
      <c r="AH33" s="26">
        <f t="shared" si="4"/>
        <v>26983.214700792076</v>
      </c>
      <c r="AI33" s="26">
        <f t="shared" si="4"/>
        <v>25376.275443072907</v>
      </c>
      <c r="AJ33" s="26">
        <f t="shared" si="4"/>
        <v>25660.248480225695</v>
      </c>
      <c r="AK33" s="26">
        <f t="shared" si="4"/>
        <v>27895.84041166948</v>
      </c>
      <c r="AL33" s="26">
        <f t="shared" si="4"/>
        <v>28013.840041431045</v>
      </c>
      <c r="AM33" s="26">
        <f t="shared" si="4"/>
        <v>28092.287532541373</v>
      </c>
      <c r="AN33" s="26">
        <f t="shared" si="4"/>
        <v>28310.538358131875</v>
      </c>
      <c r="AO33" s="26">
        <f t="shared" si="4"/>
        <v>28007.496074765186</v>
      </c>
      <c r="AP33" s="26">
        <f t="shared" si="4"/>
        <v>27686.811622018016</v>
      </c>
      <c r="AQ33" s="26">
        <f t="shared" si="4"/>
        <v>27107.551536555169</v>
      </c>
      <c r="AR33" s="26">
        <f t="shared" si="4"/>
        <v>25272.868351027031</v>
      </c>
      <c r="AS33" s="26">
        <f t="shared" si="4"/>
        <v>25017.160887967984</v>
      </c>
      <c r="AT33" s="26">
        <f t="shared" si="4"/>
        <v>25579.611403261853</v>
      </c>
      <c r="AU33" s="26">
        <f t="shared" si="4"/>
        <v>26536.93664753544</v>
      </c>
      <c r="AV33" s="26">
        <f t="shared" si="4"/>
        <v>27154.502825419218</v>
      </c>
      <c r="AW33" s="26">
        <f t="shared" si="4"/>
        <v>27568.986234417534</v>
      </c>
      <c r="AX33" s="26">
        <f t="shared" si="4"/>
        <v>28060.748538638982</v>
      </c>
      <c r="AY33" s="26">
        <f t="shared" si="4"/>
        <v>29116.323381383005</v>
      </c>
      <c r="AZ33" s="26">
        <f t="shared" si="4"/>
        <v>30293.380334418573</v>
      </c>
      <c r="BA33" s="26">
        <f t="shared" si="4"/>
        <v>31581.612730641802</v>
      </c>
      <c r="BB33" s="26">
        <f t="shared" si="4"/>
        <v>30533.096919317548</v>
      </c>
      <c r="BC33" s="26">
        <f t="shared" si="4"/>
        <v>29607.705081773085</v>
      </c>
      <c r="BD33" s="26">
        <f t="shared" si="4"/>
        <v>29210.593089109225</v>
      </c>
      <c r="BE33" s="26">
        <f t="shared" si="4"/>
        <v>29967.514314262189</v>
      </c>
      <c r="BF33" s="26">
        <f t="shared" si="4"/>
        <v>30966.502240108617</v>
      </c>
      <c r="BG33" s="26">
        <f t="shared" si="4"/>
        <v>31604.681624628669</v>
      </c>
      <c r="BH33" s="26">
        <f t="shared" si="4"/>
        <v>30755.012350525918</v>
      </c>
      <c r="BI33" s="26">
        <f t="shared" si="4"/>
        <v>29795.547283556552</v>
      </c>
      <c r="BJ33" s="26">
        <f t="shared" si="4"/>
        <v>24116.583686774429</v>
      </c>
      <c r="BK33" s="26">
        <f t="shared" si="4"/>
        <v>24079.630615310853</v>
      </c>
      <c r="BL33" s="26">
        <f t="shared" si="4"/>
        <v>24851.245889881757</v>
      </c>
    </row>
    <row r="34" spans="1:64">
      <c r="A34" s="26"/>
      <c r="B34" s="26" t="s">
        <v>40</v>
      </c>
      <c r="C34" s="26"/>
      <c r="D34" s="26"/>
      <c r="E34" s="26"/>
      <c r="F34" s="26"/>
      <c r="G34" s="26"/>
      <c r="H34" s="26"/>
      <c r="I34" s="26"/>
      <c r="J34" s="26"/>
      <c r="K34" s="26"/>
      <c r="L34" s="26"/>
      <c r="M34" s="26">
        <f>M25-M31</f>
        <v>29081.022785661742</v>
      </c>
      <c r="N34" s="26">
        <f t="shared" ref="N34:BL34" si="5">N25-N31</f>
        <v>29379.242323956609</v>
      </c>
      <c r="O34" s="26">
        <f t="shared" si="5"/>
        <v>30095.918713625964</v>
      </c>
      <c r="P34" s="26">
        <f t="shared" si="5"/>
        <v>30691.320333160791</v>
      </c>
      <c r="Q34" s="26">
        <f t="shared" si="5"/>
        <v>31634.330365535247</v>
      </c>
      <c r="R34" s="26">
        <f t="shared" si="5"/>
        <v>32734.334874344193</v>
      </c>
      <c r="S34" s="26">
        <f t="shared" si="5"/>
        <v>34279.442560575073</v>
      </c>
      <c r="T34" s="26">
        <f t="shared" si="5"/>
        <v>35347.686381277876</v>
      </c>
      <c r="U34" s="26">
        <f t="shared" si="5"/>
        <v>36507.768743733715</v>
      </c>
      <c r="V34" s="26">
        <f t="shared" si="5"/>
        <v>37896.934427757515</v>
      </c>
      <c r="W34" s="26">
        <f t="shared" si="5"/>
        <v>38571.3422725891</v>
      </c>
      <c r="X34" s="26">
        <f t="shared" si="5"/>
        <v>39054.21301293181</v>
      </c>
      <c r="Y34" s="26">
        <f t="shared" si="5"/>
        <v>40437.85180520697</v>
      </c>
      <c r="Z34" s="26">
        <f t="shared" si="5"/>
        <v>42439.027207721345</v>
      </c>
      <c r="AA34" s="26">
        <f t="shared" si="5"/>
        <v>43378.656245578939</v>
      </c>
      <c r="AB34" s="26">
        <f t="shared" si="5"/>
        <v>43501.043643743258</v>
      </c>
      <c r="AC34" s="26">
        <f t="shared" si="5"/>
        <v>45036.741439703554</v>
      </c>
      <c r="AD34" s="26">
        <f t="shared" si="5"/>
        <v>46944.059679996259</v>
      </c>
      <c r="AE34" s="26">
        <f t="shared" si="5"/>
        <v>49690.087120344768</v>
      </c>
      <c r="AF34" s="26">
        <f t="shared" si="5"/>
        <v>51722.218428315406</v>
      </c>
      <c r="AG34" s="26">
        <f t="shared" si="5"/>
        <v>52499.415011030462</v>
      </c>
      <c r="AH34" s="26">
        <f t="shared" si="5"/>
        <v>53574.083752540362</v>
      </c>
      <c r="AI34" s="26">
        <f t="shared" si="5"/>
        <v>53902.04838451781</v>
      </c>
      <c r="AJ34" s="26">
        <f t="shared" si="5"/>
        <v>55197.710430122381</v>
      </c>
      <c r="AK34" s="26">
        <f t="shared" si="5"/>
        <v>58420.61364919776</v>
      </c>
      <c r="AL34" s="26">
        <f t="shared" si="5"/>
        <v>60832.911426115512</v>
      </c>
      <c r="AM34" s="26">
        <f t="shared" si="5"/>
        <v>62601.150687166104</v>
      </c>
      <c r="AN34" s="26">
        <f t="shared" si="5"/>
        <v>65112.291067497761</v>
      </c>
      <c r="AO34" s="26">
        <f t="shared" si="5"/>
        <v>67307.278794570448</v>
      </c>
      <c r="AP34" s="26">
        <f t="shared" si="5"/>
        <v>69399.660797419754</v>
      </c>
      <c r="AQ34" s="26">
        <f t="shared" si="5"/>
        <v>70636.586760614271</v>
      </c>
      <c r="AR34" s="26">
        <f t="shared" si="5"/>
        <v>70009.679176446021</v>
      </c>
      <c r="AS34" s="26">
        <f t="shared" si="5"/>
        <v>70713.319756100958</v>
      </c>
      <c r="AT34" s="26">
        <f t="shared" si="5"/>
        <v>72581.980527100648</v>
      </c>
      <c r="AU34" s="26">
        <f t="shared" si="5"/>
        <v>74739.211371320518</v>
      </c>
      <c r="AV34" s="26">
        <f t="shared" si="5"/>
        <v>76882.337791884594</v>
      </c>
      <c r="AW34" s="26">
        <f t="shared" si="5"/>
        <v>78773.180194099143</v>
      </c>
      <c r="AX34" s="26">
        <f t="shared" si="5"/>
        <v>81119.942383113521</v>
      </c>
      <c r="AY34" s="26">
        <f t="shared" si="5"/>
        <v>82783.203624762144</v>
      </c>
      <c r="AZ34" s="26">
        <f t="shared" si="5"/>
        <v>85357.524919471922</v>
      </c>
      <c r="BA34" s="26">
        <f t="shared" si="5"/>
        <v>87652.289836753393</v>
      </c>
      <c r="BB34" s="26">
        <f t="shared" si="5"/>
        <v>88002.955973492441</v>
      </c>
      <c r="BC34" s="26">
        <f t="shared" si="5"/>
        <v>87930.084688585557</v>
      </c>
      <c r="BD34" s="26">
        <f t="shared" si="5"/>
        <v>88383.844504287204</v>
      </c>
      <c r="BE34" s="26">
        <f t="shared" si="5"/>
        <v>89760.326880360008</v>
      </c>
      <c r="BF34" s="26">
        <f t="shared" si="5"/>
        <v>91256.54808444115</v>
      </c>
      <c r="BG34" s="26">
        <f t="shared" si="5"/>
        <v>93058.650131477931</v>
      </c>
      <c r="BH34" s="26">
        <f t="shared" si="5"/>
        <v>94332.540034658989</v>
      </c>
      <c r="BI34" s="26">
        <f t="shared" si="5"/>
        <v>94287.661297635161</v>
      </c>
      <c r="BJ34" s="26">
        <f t="shared" si="5"/>
        <v>90938.911280028726</v>
      </c>
      <c r="BK34" s="26">
        <f t="shared" si="5"/>
        <v>90804.184119580474</v>
      </c>
      <c r="BL34" s="26">
        <f t="shared" si="5"/>
        <v>92250.956642862424</v>
      </c>
    </row>
    <row r="35" spans="1:64">
      <c r="A35" s="28" t="s">
        <v>45</v>
      </c>
      <c r="B35" s="28"/>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pans="1:64">
      <c r="A36" s="26"/>
      <c r="B36" s="26" t="s">
        <v>39</v>
      </c>
      <c r="C36" s="26">
        <f>C24/(C24+C25)</f>
        <v>0.46630449731811308</v>
      </c>
      <c r="D36" s="26">
        <f>D24/(D24+D25)</f>
        <v>0.47046321998612073</v>
      </c>
      <c r="E36" s="26">
        <f t="shared" ref="E36:BL36" si="6">E24/(E24+E25)</f>
        <v>0.46888660323990744</v>
      </c>
      <c r="F36" s="26">
        <f t="shared" si="6"/>
        <v>0.47118417479581393</v>
      </c>
      <c r="G36" s="26">
        <f t="shared" si="6"/>
        <v>0.45963362068965519</v>
      </c>
      <c r="H36" s="26">
        <f t="shared" si="6"/>
        <v>0.45742776251144973</v>
      </c>
      <c r="I36" s="26">
        <f t="shared" si="6"/>
        <v>0.45183870251951669</v>
      </c>
      <c r="J36" s="26">
        <f t="shared" si="6"/>
        <v>0.44635244912732247</v>
      </c>
      <c r="K36" s="26">
        <f t="shared" si="6"/>
        <v>0.43135384040986496</v>
      </c>
      <c r="L36" s="26">
        <f t="shared" si="6"/>
        <v>0.43375986822281593</v>
      </c>
      <c r="M36" s="26">
        <f t="shared" si="6"/>
        <v>0.42761335760069635</v>
      </c>
      <c r="N36" s="26">
        <f t="shared" si="6"/>
        <v>0.41960138166514471</v>
      </c>
      <c r="O36" s="26">
        <f t="shared" si="6"/>
        <v>0.41976312122619602</v>
      </c>
      <c r="P36" s="26">
        <f t="shared" si="6"/>
        <v>0.41663488673632826</v>
      </c>
      <c r="Q36" s="26">
        <f t="shared" si="6"/>
        <v>0.41174168297455971</v>
      </c>
      <c r="R36" s="26">
        <f t="shared" si="6"/>
        <v>0.41168747077232992</v>
      </c>
      <c r="S36" s="26">
        <f t="shared" si="6"/>
        <v>0.412376093044031</v>
      </c>
      <c r="T36" s="26">
        <f t="shared" si="6"/>
        <v>0.40544460936445825</v>
      </c>
      <c r="U36" s="26">
        <f t="shared" si="6"/>
        <v>0.40148979457898537</v>
      </c>
      <c r="V36" s="26">
        <f t="shared" si="6"/>
        <v>0.39788793994624427</v>
      </c>
      <c r="W36" s="26">
        <f t="shared" si="6"/>
        <v>0.38523492073618065</v>
      </c>
      <c r="X36" s="26">
        <f t="shared" si="6"/>
        <v>0.37443426250219897</v>
      </c>
      <c r="Y36" s="26">
        <f t="shared" si="6"/>
        <v>0.37280076818238139</v>
      </c>
      <c r="Z36" s="26">
        <f t="shared" si="6"/>
        <v>0.3744977111820898</v>
      </c>
      <c r="AA36" s="26">
        <f t="shared" si="6"/>
        <v>0.36989281622115538</v>
      </c>
      <c r="AB36" s="26">
        <f t="shared" si="6"/>
        <v>0.34884969210812744</v>
      </c>
      <c r="AC36" s="26">
        <f t="shared" si="6"/>
        <v>0.34911421575687746</v>
      </c>
      <c r="AD36" s="26">
        <f t="shared" si="6"/>
        <v>0.34822552749913527</v>
      </c>
      <c r="AE36" s="26">
        <f t="shared" si="6"/>
        <v>0.34678528845271944</v>
      </c>
      <c r="AF36" s="26">
        <f t="shared" si="6"/>
        <v>0.34510076441973592</v>
      </c>
      <c r="AG36" s="26">
        <f t="shared" si="6"/>
        <v>0.3339441425502338</v>
      </c>
      <c r="AH36" s="26">
        <f t="shared" si="6"/>
        <v>0.32701593282511321</v>
      </c>
      <c r="AI36" s="26">
        <f t="shared" si="6"/>
        <v>0.31033211739135963</v>
      </c>
      <c r="AJ36" s="26">
        <f t="shared" si="6"/>
        <v>0.30190745986779982</v>
      </c>
      <c r="AK36" s="26">
        <f t="shared" si="6"/>
        <v>0.30152571510434079</v>
      </c>
      <c r="AL36" s="26">
        <f t="shared" si="6"/>
        <v>0.2932074025023525</v>
      </c>
      <c r="AM36" s="26">
        <f t="shared" si="6"/>
        <v>0.28380830641755783</v>
      </c>
      <c r="AN36" s="26">
        <f t="shared" si="6"/>
        <v>0.27649294666504137</v>
      </c>
      <c r="AO36" s="26">
        <f t="shared" si="6"/>
        <v>0.27379800975777507</v>
      </c>
      <c r="AP36" s="26">
        <f t="shared" si="6"/>
        <v>0.26710627011500276</v>
      </c>
      <c r="AQ36" s="26">
        <f t="shared" si="6"/>
        <v>0.26063625512481187</v>
      </c>
      <c r="AR36" s="26">
        <f t="shared" si="6"/>
        <v>0.25243394335741787</v>
      </c>
      <c r="AS36" s="26">
        <f t="shared" si="6"/>
        <v>0.2461198970209636</v>
      </c>
      <c r="AT36" s="26">
        <f t="shared" si="6"/>
        <v>0.24165268154066324</v>
      </c>
      <c r="AU36" s="26">
        <f t="shared" si="6"/>
        <v>0.24051215825249522</v>
      </c>
      <c r="AV36" s="26">
        <f t="shared" si="6"/>
        <v>0.23904894505729893</v>
      </c>
      <c r="AW36" s="26">
        <f t="shared" si="6"/>
        <v>0.23655432566823525</v>
      </c>
      <c r="AX36" s="26">
        <f t="shared" si="6"/>
        <v>0.23480955119761035</v>
      </c>
      <c r="AY36" s="26">
        <f t="shared" si="6"/>
        <v>0.23460942484732478</v>
      </c>
      <c r="AZ36" s="26">
        <f t="shared" si="6"/>
        <v>0.23055679287305123</v>
      </c>
      <c r="BA36" s="26">
        <f t="shared" si="6"/>
        <v>0.22709344130685188</v>
      </c>
      <c r="BB36" s="26">
        <f t="shared" si="6"/>
        <v>0.22203426968754109</v>
      </c>
      <c r="BC36" s="26">
        <f t="shared" si="6"/>
        <v>0.2134451544195953</v>
      </c>
      <c r="BD36" s="26">
        <f t="shared" si="6"/>
        <v>0.20770696779709319</v>
      </c>
      <c r="BE36" s="26">
        <f t="shared" si="6"/>
        <v>0.20520912079604789</v>
      </c>
      <c r="BF36" s="26">
        <f t="shared" si="6"/>
        <v>0.20409222201082727</v>
      </c>
      <c r="BG36" s="26">
        <f t="shared" si="6"/>
        <v>0.20374923692599878</v>
      </c>
      <c r="BH36" s="26">
        <f t="shared" si="6"/>
        <v>0.1987271400900561</v>
      </c>
      <c r="BI36" s="26">
        <f t="shared" si="6"/>
        <v>0.19280496558713001</v>
      </c>
      <c r="BJ36" s="26">
        <f t="shared" si="6"/>
        <v>0.17822523832029891</v>
      </c>
      <c r="BK36" s="26">
        <f t="shared" si="6"/>
        <v>0.172641856541599</v>
      </c>
      <c r="BL36" s="26">
        <f t="shared" si="6"/>
        <v>0.1723843027305349</v>
      </c>
    </row>
    <row r="37" spans="1:64">
      <c r="A37" s="26"/>
      <c r="B37" s="26" t="s">
        <v>40</v>
      </c>
      <c r="C37" s="26">
        <f>1-C36</f>
        <v>0.53369550268188692</v>
      </c>
      <c r="D37" s="26">
        <f>1-D36</f>
        <v>0.52953678001387927</v>
      </c>
      <c r="E37" s="26">
        <f t="shared" ref="E37:BL37" si="7">1-E36</f>
        <v>0.5311133967600925</v>
      </c>
      <c r="F37" s="26">
        <f t="shared" si="7"/>
        <v>0.52881582520418613</v>
      </c>
      <c r="G37" s="26">
        <f t="shared" si="7"/>
        <v>0.54036637931034481</v>
      </c>
      <c r="H37" s="26">
        <f t="shared" si="7"/>
        <v>0.54257223748855021</v>
      </c>
      <c r="I37" s="26">
        <f t="shared" si="7"/>
        <v>0.54816129748048326</v>
      </c>
      <c r="J37" s="26">
        <f t="shared" si="7"/>
        <v>0.55364755087267747</v>
      </c>
      <c r="K37" s="26">
        <f t="shared" si="7"/>
        <v>0.56864615959013509</v>
      </c>
      <c r="L37" s="26">
        <f t="shared" si="7"/>
        <v>0.56624013177718413</v>
      </c>
      <c r="M37" s="26">
        <f t="shared" si="7"/>
        <v>0.57238664239930359</v>
      </c>
      <c r="N37" s="26">
        <f t="shared" si="7"/>
        <v>0.58039861833485529</v>
      </c>
      <c r="O37" s="26">
        <f t="shared" si="7"/>
        <v>0.58023687877380392</v>
      </c>
      <c r="P37" s="26">
        <f t="shared" si="7"/>
        <v>0.58336511326367169</v>
      </c>
      <c r="Q37" s="26">
        <f t="shared" si="7"/>
        <v>0.58825831702544029</v>
      </c>
      <c r="R37" s="26">
        <f t="shared" si="7"/>
        <v>0.58831252922767008</v>
      </c>
      <c r="S37" s="26">
        <f t="shared" si="7"/>
        <v>0.587623906955969</v>
      </c>
      <c r="T37" s="26">
        <f t="shared" si="7"/>
        <v>0.59455539063554175</v>
      </c>
      <c r="U37" s="26">
        <f t="shared" si="7"/>
        <v>0.59851020542101463</v>
      </c>
      <c r="V37" s="26">
        <f t="shared" si="7"/>
        <v>0.60211206005375573</v>
      </c>
      <c r="W37" s="26">
        <f t="shared" si="7"/>
        <v>0.61476507926381929</v>
      </c>
      <c r="X37" s="26">
        <f t="shared" si="7"/>
        <v>0.62556573749780098</v>
      </c>
      <c r="Y37" s="26">
        <f t="shared" si="7"/>
        <v>0.62719923181761861</v>
      </c>
      <c r="Z37" s="26">
        <f t="shared" si="7"/>
        <v>0.62550228881791026</v>
      </c>
      <c r="AA37" s="26">
        <f t="shared" si="7"/>
        <v>0.63010718377884456</v>
      </c>
      <c r="AB37" s="26">
        <f t="shared" si="7"/>
        <v>0.65115030789187256</v>
      </c>
      <c r="AC37" s="26">
        <f t="shared" si="7"/>
        <v>0.6508857842431226</v>
      </c>
      <c r="AD37" s="26">
        <f t="shared" si="7"/>
        <v>0.65177447250086473</v>
      </c>
      <c r="AE37" s="26">
        <f t="shared" si="7"/>
        <v>0.65321471154728061</v>
      </c>
      <c r="AF37" s="26">
        <f t="shared" si="7"/>
        <v>0.65489923558026408</v>
      </c>
      <c r="AG37" s="26">
        <f t="shared" si="7"/>
        <v>0.66605585744976614</v>
      </c>
      <c r="AH37" s="26">
        <f t="shared" si="7"/>
        <v>0.67298406717488679</v>
      </c>
      <c r="AI37" s="26">
        <f t="shared" si="7"/>
        <v>0.68966788260864043</v>
      </c>
      <c r="AJ37" s="26">
        <f t="shared" si="7"/>
        <v>0.69809254013220023</v>
      </c>
      <c r="AK37" s="26">
        <f t="shared" si="7"/>
        <v>0.69847428489565921</v>
      </c>
      <c r="AL37" s="26">
        <f t="shared" si="7"/>
        <v>0.70679259749764745</v>
      </c>
      <c r="AM37" s="26">
        <f t="shared" si="7"/>
        <v>0.71619169358244217</v>
      </c>
      <c r="AN37" s="26">
        <f t="shared" si="7"/>
        <v>0.72350705333495857</v>
      </c>
      <c r="AO37" s="26">
        <f t="shared" si="7"/>
        <v>0.72620199024222498</v>
      </c>
      <c r="AP37" s="26">
        <f t="shared" si="7"/>
        <v>0.73289372988499724</v>
      </c>
      <c r="AQ37" s="26">
        <f t="shared" si="7"/>
        <v>0.73936374487518819</v>
      </c>
      <c r="AR37" s="26">
        <f t="shared" si="7"/>
        <v>0.74756605664258213</v>
      </c>
      <c r="AS37" s="26">
        <f t="shared" si="7"/>
        <v>0.7538801029790364</v>
      </c>
      <c r="AT37" s="26">
        <f t="shared" si="7"/>
        <v>0.75834731845933678</v>
      </c>
      <c r="AU37" s="26">
        <f t="shared" si="7"/>
        <v>0.75948784174750483</v>
      </c>
      <c r="AV37" s="26">
        <f t="shared" si="7"/>
        <v>0.7609510549427011</v>
      </c>
      <c r="AW37" s="26">
        <f t="shared" si="7"/>
        <v>0.7634456743317648</v>
      </c>
      <c r="AX37" s="26">
        <f t="shared" si="7"/>
        <v>0.76519044880238962</v>
      </c>
      <c r="AY37" s="26">
        <f t="shared" si="7"/>
        <v>0.76539057515267528</v>
      </c>
      <c r="AZ37" s="26">
        <f t="shared" si="7"/>
        <v>0.7694432071269488</v>
      </c>
      <c r="BA37" s="26">
        <f t="shared" si="7"/>
        <v>0.77290655869314806</v>
      </c>
      <c r="BB37" s="26">
        <f t="shared" si="7"/>
        <v>0.77796573031245897</v>
      </c>
      <c r="BC37" s="26">
        <f t="shared" si="7"/>
        <v>0.78655484558040467</v>
      </c>
      <c r="BD37" s="26">
        <f t="shared" si="7"/>
        <v>0.79229303220290681</v>
      </c>
      <c r="BE37" s="26">
        <f t="shared" si="7"/>
        <v>0.79479087920395208</v>
      </c>
      <c r="BF37" s="26">
        <f t="shared" si="7"/>
        <v>0.79590777798917278</v>
      </c>
      <c r="BG37" s="26">
        <f t="shared" si="7"/>
        <v>0.79625076307400122</v>
      </c>
      <c r="BH37" s="26">
        <f t="shared" si="7"/>
        <v>0.8012728599099439</v>
      </c>
      <c r="BI37" s="26">
        <f t="shared" si="7"/>
        <v>0.80719503441286999</v>
      </c>
      <c r="BJ37" s="26">
        <f t="shared" si="7"/>
        <v>0.82177476167970109</v>
      </c>
      <c r="BK37" s="26">
        <f t="shared" si="7"/>
        <v>0.82735814345840097</v>
      </c>
      <c r="BL37" s="26">
        <f t="shared" si="7"/>
        <v>0.82761569726946504</v>
      </c>
    </row>
    <row r="38" spans="1:64">
      <c r="A38" s="28" t="s">
        <v>46</v>
      </c>
      <c r="B38" s="28"/>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pans="1:64">
      <c r="A39" s="26"/>
      <c r="B39" s="26" t="s">
        <v>39</v>
      </c>
      <c r="C39" s="26"/>
      <c r="D39" s="26"/>
      <c r="E39" s="26"/>
      <c r="F39" s="26"/>
      <c r="G39" s="26"/>
      <c r="H39" s="26"/>
      <c r="I39" s="26"/>
      <c r="J39" s="26"/>
      <c r="K39" s="26"/>
      <c r="L39" s="26"/>
      <c r="M39" s="26">
        <f>M33/(M33+M34)</f>
        <v>0.41988010274314969</v>
      </c>
      <c r="N39" s="26">
        <f>N33/(N33+N34)</f>
        <v>0.41113366293338255</v>
      </c>
      <c r="O39" s="26">
        <f t="shared" ref="O39:BL39" si="8">O33/(O33+O34)</f>
        <v>0.41339348271523579</v>
      </c>
      <c r="P39" s="26">
        <f t="shared" si="8"/>
        <v>0.40988513995342851</v>
      </c>
      <c r="Q39" s="26">
        <f t="shared" si="8"/>
        <v>0.40389029322104558</v>
      </c>
      <c r="R39" s="26">
        <f t="shared" si="8"/>
        <v>0.40669745395350987</v>
      </c>
      <c r="S39" s="26">
        <f t="shared" si="8"/>
        <v>0.40849063544530256</v>
      </c>
      <c r="T39" s="26">
        <f t="shared" si="8"/>
        <v>0.40152031886033918</v>
      </c>
      <c r="U39" s="26">
        <f t="shared" si="8"/>
        <v>0.40079556724529675</v>
      </c>
      <c r="V39" s="26">
        <f t="shared" si="8"/>
        <v>0.39720128678870148</v>
      </c>
      <c r="W39" s="26">
        <f t="shared" si="8"/>
        <v>0.3831968845380942</v>
      </c>
      <c r="X39" s="26">
        <f t="shared" si="8"/>
        <v>0.37632251461752075</v>
      </c>
      <c r="Y39" s="26">
        <f t="shared" si="8"/>
        <v>0.37702233647866101</v>
      </c>
      <c r="Z39" s="26">
        <f t="shared" si="8"/>
        <v>0.37432911989477191</v>
      </c>
      <c r="AA39" s="26">
        <f t="shared" si="8"/>
        <v>0.37295688787619508</v>
      </c>
      <c r="AB39" s="26">
        <f t="shared" si="8"/>
        <v>0.34563761342798632</v>
      </c>
      <c r="AC39" s="26">
        <f t="shared" si="8"/>
        <v>0.35372633652246993</v>
      </c>
      <c r="AD39" s="26">
        <f t="shared" si="8"/>
        <v>0.3600853307138302</v>
      </c>
      <c r="AE39" s="26">
        <f t="shared" si="8"/>
        <v>0.35819086184034671</v>
      </c>
      <c r="AF39" s="26">
        <f t="shared" si="8"/>
        <v>0.3532910578990065</v>
      </c>
      <c r="AG39" s="26">
        <f t="shared" si="8"/>
        <v>0.34148517110279275</v>
      </c>
      <c r="AH39" s="26">
        <f t="shared" si="8"/>
        <v>0.3349567974455312</v>
      </c>
      <c r="AI39" s="26">
        <f t="shared" si="8"/>
        <v>0.320090968349174</v>
      </c>
      <c r="AJ39" s="26">
        <f t="shared" si="8"/>
        <v>0.31734969353699255</v>
      </c>
      <c r="AK39" s="26">
        <f t="shared" si="8"/>
        <v>0.3231810286367689</v>
      </c>
      <c r="AL39" s="26">
        <f t="shared" si="8"/>
        <v>0.31530516961741456</v>
      </c>
      <c r="AM39" s="26">
        <f t="shared" si="8"/>
        <v>0.30974994535422723</v>
      </c>
      <c r="AN39" s="26">
        <f t="shared" si="8"/>
        <v>0.30303661890982247</v>
      </c>
      <c r="AO39" s="26">
        <f t="shared" si="8"/>
        <v>0.29384212587355818</v>
      </c>
      <c r="AP39" s="26">
        <f t="shared" si="8"/>
        <v>0.28517682156999263</v>
      </c>
      <c r="AQ39" s="26">
        <f t="shared" si="8"/>
        <v>0.27733173578287273</v>
      </c>
      <c r="AR39" s="26">
        <f t="shared" si="8"/>
        <v>0.26524131655631944</v>
      </c>
      <c r="AS39" s="26">
        <f t="shared" si="8"/>
        <v>0.26132910562711087</v>
      </c>
      <c r="AT39" s="26">
        <f t="shared" si="8"/>
        <v>0.26058676209538723</v>
      </c>
      <c r="AU39" s="26">
        <f t="shared" si="8"/>
        <v>0.26202553282925711</v>
      </c>
      <c r="AV39" s="26">
        <f t="shared" si="8"/>
        <v>0.26100852990438445</v>
      </c>
      <c r="AW39" s="26">
        <f t="shared" si="8"/>
        <v>0.25924792733040131</v>
      </c>
      <c r="AX39" s="26">
        <f t="shared" si="8"/>
        <v>0.2570120073589709</v>
      </c>
      <c r="AY39" s="26">
        <f t="shared" si="8"/>
        <v>0.26020059387546862</v>
      </c>
      <c r="AZ39" s="26">
        <f t="shared" si="8"/>
        <v>0.26193811685187396</v>
      </c>
      <c r="BA39" s="26">
        <f t="shared" si="8"/>
        <v>0.26487108155158107</v>
      </c>
      <c r="BB39" s="26">
        <f t="shared" si="8"/>
        <v>0.25758489652872174</v>
      </c>
      <c r="BC39" s="26">
        <f t="shared" si="8"/>
        <v>0.25189945412126274</v>
      </c>
      <c r="BD39" s="26">
        <f t="shared" si="8"/>
        <v>0.2484011462354199</v>
      </c>
      <c r="BE39" s="26">
        <f t="shared" si="8"/>
        <v>0.25029695695881499</v>
      </c>
      <c r="BF39" s="26">
        <f t="shared" si="8"/>
        <v>0.25336057444058629</v>
      </c>
      <c r="BG39" s="26">
        <f t="shared" si="8"/>
        <v>0.25352027079190043</v>
      </c>
      <c r="BH39" s="26">
        <f t="shared" si="8"/>
        <v>0.24586788824375838</v>
      </c>
      <c r="BI39" s="26">
        <f t="shared" si="8"/>
        <v>0.24012553853376822</v>
      </c>
      <c r="BJ39" s="26">
        <f t="shared" si="8"/>
        <v>0.2096082737615684</v>
      </c>
      <c r="BK39" s="26">
        <f t="shared" si="8"/>
        <v>0.20959985243245616</v>
      </c>
      <c r="BL39" s="26">
        <f t="shared" si="8"/>
        <v>0.21221843272275634</v>
      </c>
    </row>
    <row r="40" spans="1:64">
      <c r="A40" s="26"/>
      <c r="B40" s="26" t="s">
        <v>40</v>
      </c>
      <c r="C40" s="26"/>
      <c r="D40" s="26"/>
      <c r="E40" s="26"/>
      <c r="F40" s="26"/>
      <c r="G40" s="26"/>
      <c r="H40" s="26"/>
      <c r="I40" s="26"/>
      <c r="J40" s="26"/>
      <c r="K40" s="26"/>
      <c r="L40" s="26"/>
      <c r="M40" s="26">
        <f>1-M39</f>
        <v>0.58011989725685031</v>
      </c>
      <c r="N40" s="26">
        <f>1-N39</f>
        <v>0.5888663370666174</v>
      </c>
      <c r="O40" s="26">
        <f t="shared" ref="O40:BL40" si="9">1-O39</f>
        <v>0.58660651728476421</v>
      </c>
      <c r="P40" s="26">
        <f t="shared" si="9"/>
        <v>0.59011486004657154</v>
      </c>
      <c r="Q40" s="26">
        <f t="shared" si="9"/>
        <v>0.59610970677895447</v>
      </c>
      <c r="R40" s="26">
        <f t="shared" si="9"/>
        <v>0.59330254604649013</v>
      </c>
      <c r="S40" s="26">
        <f t="shared" si="9"/>
        <v>0.59150936455469738</v>
      </c>
      <c r="T40" s="26">
        <f t="shared" si="9"/>
        <v>0.59847968113966088</v>
      </c>
      <c r="U40" s="26">
        <f t="shared" si="9"/>
        <v>0.59920443275470325</v>
      </c>
      <c r="V40" s="26">
        <f t="shared" si="9"/>
        <v>0.60279871321129852</v>
      </c>
      <c r="W40" s="26">
        <f t="shared" si="9"/>
        <v>0.6168031154619058</v>
      </c>
      <c r="X40" s="26">
        <f t="shared" si="9"/>
        <v>0.62367748538247925</v>
      </c>
      <c r="Y40" s="26">
        <f t="shared" si="9"/>
        <v>0.62297766352133899</v>
      </c>
      <c r="Z40" s="26">
        <f t="shared" si="9"/>
        <v>0.62567088010522809</v>
      </c>
      <c r="AA40" s="26">
        <f t="shared" si="9"/>
        <v>0.62704311212380492</v>
      </c>
      <c r="AB40" s="26">
        <f t="shared" si="9"/>
        <v>0.65436238657201362</v>
      </c>
      <c r="AC40" s="26">
        <f t="shared" si="9"/>
        <v>0.64627366347753012</v>
      </c>
      <c r="AD40" s="26">
        <f t="shared" si="9"/>
        <v>0.6399146692861698</v>
      </c>
      <c r="AE40" s="26">
        <f t="shared" si="9"/>
        <v>0.64180913815965335</v>
      </c>
      <c r="AF40" s="26">
        <f t="shared" si="9"/>
        <v>0.6467089421009935</v>
      </c>
      <c r="AG40" s="26">
        <f t="shared" si="9"/>
        <v>0.65851482889720725</v>
      </c>
      <c r="AH40" s="26">
        <f t="shared" si="9"/>
        <v>0.6650432025544688</v>
      </c>
      <c r="AI40" s="26">
        <f t="shared" si="9"/>
        <v>0.67990903165082606</v>
      </c>
      <c r="AJ40" s="26">
        <f t="shared" si="9"/>
        <v>0.68265030646300739</v>
      </c>
      <c r="AK40" s="26">
        <f t="shared" si="9"/>
        <v>0.6768189713632311</v>
      </c>
      <c r="AL40" s="26">
        <f t="shared" si="9"/>
        <v>0.6846948303825855</v>
      </c>
      <c r="AM40" s="26">
        <f t="shared" si="9"/>
        <v>0.69025005464577283</v>
      </c>
      <c r="AN40" s="26">
        <f t="shared" si="9"/>
        <v>0.69696338109017753</v>
      </c>
      <c r="AO40" s="26">
        <f t="shared" si="9"/>
        <v>0.70615787412644182</v>
      </c>
      <c r="AP40" s="26">
        <f t="shared" si="9"/>
        <v>0.71482317843000742</v>
      </c>
      <c r="AQ40" s="26">
        <f t="shared" si="9"/>
        <v>0.72266826421712727</v>
      </c>
      <c r="AR40" s="26">
        <f t="shared" si="9"/>
        <v>0.73475868344368056</v>
      </c>
      <c r="AS40" s="26">
        <f t="shared" si="9"/>
        <v>0.73867089437288913</v>
      </c>
      <c r="AT40" s="26">
        <f t="shared" si="9"/>
        <v>0.73941323790461277</v>
      </c>
      <c r="AU40" s="26">
        <f t="shared" si="9"/>
        <v>0.73797446717074289</v>
      </c>
      <c r="AV40" s="26">
        <f t="shared" si="9"/>
        <v>0.7389914700956155</v>
      </c>
      <c r="AW40" s="26">
        <f t="shared" si="9"/>
        <v>0.74075207266959864</v>
      </c>
      <c r="AX40" s="26">
        <f t="shared" si="9"/>
        <v>0.7429879926410291</v>
      </c>
      <c r="AY40" s="26">
        <f t="shared" si="9"/>
        <v>0.73979940612453143</v>
      </c>
      <c r="AZ40" s="26">
        <f t="shared" si="9"/>
        <v>0.73806188314812604</v>
      </c>
      <c r="BA40" s="26">
        <f t="shared" si="9"/>
        <v>0.73512891844841888</v>
      </c>
      <c r="BB40" s="26">
        <f t="shared" si="9"/>
        <v>0.74241510347127826</v>
      </c>
      <c r="BC40" s="26">
        <f t="shared" si="9"/>
        <v>0.74810054587873731</v>
      </c>
      <c r="BD40" s="26">
        <f t="shared" si="9"/>
        <v>0.75159885376458013</v>
      </c>
      <c r="BE40" s="26">
        <f t="shared" si="9"/>
        <v>0.74970304304118507</v>
      </c>
      <c r="BF40" s="26">
        <f t="shared" si="9"/>
        <v>0.74663942555941376</v>
      </c>
      <c r="BG40" s="26">
        <f t="shared" si="9"/>
        <v>0.74647972920809957</v>
      </c>
      <c r="BH40" s="26">
        <f t="shared" si="9"/>
        <v>0.75413211175624162</v>
      </c>
      <c r="BI40" s="26">
        <f t="shared" si="9"/>
        <v>0.75987446146623183</v>
      </c>
      <c r="BJ40" s="26">
        <f t="shared" si="9"/>
        <v>0.79039172623843157</v>
      </c>
      <c r="BK40" s="26">
        <f t="shared" si="9"/>
        <v>0.79040014756754384</v>
      </c>
      <c r="BL40" s="26">
        <f t="shared" si="9"/>
        <v>0.78778156727724369</v>
      </c>
    </row>
    <row r="41" spans="1:64">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pans="1:64">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topLeftCell="A61" zoomScale="125" zoomScaleNormal="125" zoomScalePageLayoutView="125" workbookViewId="0">
      <selection activeCell="E92" sqref="E92"/>
    </sheetView>
  </sheetViews>
  <sheetFormatPr baseColWidth="10" defaultColWidth="8.83203125" defaultRowHeight="12" x14ac:dyDescent="0"/>
  <cols>
    <col min="1" max="1" width="72.1640625" customWidth="1"/>
    <col min="2" max="7" width="11.5" customWidth="1"/>
    <col min="8" max="11" width="14.5" customWidth="1"/>
  </cols>
  <sheetData>
    <row r="1" spans="1:11">
      <c r="A1" s="4" t="s">
        <v>18</v>
      </c>
    </row>
    <row r="2" spans="1:11">
      <c r="A2" s="4"/>
    </row>
    <row r="3" spans="1:11">
      <c r="A3" s="5" t="s">
        <v>22</v>
      </c>
    </row>
    <row r="4" spans="1:11" s="33" customFormat="1" ht="15.75" customHeight="1">
      <c r="A4" s="32" t="s">
        <v>15</v>
      </c>
      <c r="J4"/>
      <c r="K4"/>
    </row>
    <row r="5" spans="1:11" ht="30.75" customHeight="1">
      <c r="A5" s="8" t="s">
        <v>16</v>
      </c>
    </row>
    <row r="6" spans="1:11" ht="108">
      <c r="A6" s="8" t="s">
        <v>17</v>
      </c>
    </row>
    <row r="7" spans="1:11">
      <c r="A7" s="8"/>
    </row>
    <row r="8" spans="1:11">
      <c r="A8" s="6" t="s">
        <v>71</v>
      </c>
    </row>
    <row r="9" spans="1:11" s="33" customFormat="1">
      <c r="A9" s="33" t="s">
        <v>72</v>
      </c>
    </row>
    <row r="10" spans="1:11">
      <c r="A10" s="1"/>
    </row>
    <row r="12" spans="1:11" s="8" customFormat="1" ht="48">
      <c r="B12" s="8" t="s">
        <v>0</v>
      </c>
      <c r="C12" s="8" t="s">
        <v>11</v>
      </c>
      <c r="D12" s="8" t="s">
        <v>51</v>
      </c>
      <c r="E12" s="8" t="s">
        <v>52</v>
      </c>
      <c r="F12" s="8" t="s">
        <v>12</v>
      </c>
      <c r="H12" s="8" t="s">
        <v>62</v>
      </c>
      <c r="I12" s="8" t="s">
        <v>63</v>
      </c>
      <c r="J12" s="8" t="s">
        <v>64</v>
      </c>
      <c r="K12" s="8" t="s">
        <v>65</v>
      </c>
    </row>
    <row r="13" spans="1:11">
      <c r="B13">
        <v>1947</v>
      </c>
      <c r="C13">
        <v>28.891999999999999</v>
      </c>
      <c r="D13">
        <v>23.687000000000001</v>
      </c>
      <c r="E13">
        <v>13.903</v>
      </c>
      <c r="F13">
        <v>15.506</v>
      </c>
      <c r="H13">
        <f t="shared" ref="H13:H44" si="0">D13/E13</f>
        <v>1.7037330072646191</v>
      </c>
      <c r="J13">
        <f>C13/E13</f>
        <v>2.0781126375602388</v>
      </c>
    </row>
    <row r="14" spans="1:11">
      <c r="B14">
        <v>1948</v>
      </c>
      <c r="C14">
        <v>30.498999999999999</v>
      </c>
      <c r="D14">
        <v>25.163</v>
      </c>
      <c r="E14">
        <v>14.856</v>
      </c>
      <c r="F14">
        <v>16.382000000000001</v>
      </c>
      <c r="H14">
        <f t="shared" si="0"/>
        <v>1.6937937533656435</v>
      </c>
      <c r="J14">
        <f t="shared" ref="J14:J73" si="1">C14/E14</f>
        <v>2.0529752288637586</v>
      </c>
    </row>
    <row r="15" spans="1:11">
      <c r="B15">
        <v>1949</v>
      </c>
      <c r="C15">
        <v>30.93</v>
      </c>
      <c r="D15">
        <v>24.545000000000002</v>
      </c>
      <c r="E15">
        <v>15.077</v>
      </c>
      <c r="F15">
        <v>16.352</v>
      </c>
      <c r="H15">
        <f t="shared" si="0"/>
        <v>1.6279763878755722</v>
      </c>
      <c r="J15">
        <f t="shared" si="1"/>
        <v>2.0514691251575248</v>
      </c>
    </row>
    <row r="16" spans="1:11">
      <c r="B16">
        <v>1950</v>
      </c>
      <c r="C16">
        <v>31.4</v>
      </c>
      <c r="D16">
        <v>24.975000000000001</v>
      </c>
      <c r="E16">
        <v>15.3</v>
      </c>
      <c r="F16">
        <v>16.530999999999999</v>
      </c>
      <c r="H16">
        <f t="shared" si="0"/>
        <v>1.6323529411764706</v>
      </c>
      <c r="I16">
        <f>H16/H$16</f>
        <v>1</v>
      </c>
      <c r="J16">
        <f t="shared" si="1"/>
        <v>2.0522875816993462</v>
      </c>
      <c r="K16">
        <v>1</v>
      </c>
    </row>
    <row r="17" spans="2:11">
      <c r="B17">
        <v>1951</v>
      </c>
      <c r="C17">
        <v>33.628999999999998</v>
      </c>
      <c r="D17">
        <v>27.207000000000001</v>
      </c>
      <c r="E17">
        <v>16.239000000000001</v>
      </c>
      <c r="F17">
        <v>17.718</v>
      </c>
      <c r="H17">
        <f t="shared" si="0"/>
        <v>1.6754110474782931</v>
      </c>
      <c r="I17">
        <f t="shared" ref="I17:I74" si="2">H17/H$16</f>
        <v>1.0263779389957111</v>
      </c>
      <c r="J17">
        <f t="shared" si="1"/>
        <v>2.0708787486914217</v>
      </c>
      <c r="K17">
        <f>J17/J$16</f>
        <v>1.0090587533432724</v>
      </c>
    </row>
    <row r="18" spans="2:11">
      <c r="B18">
        <v>1952</v>
      </c>
      <c r="C18">
        <v>33.805</v>
      </c>
      <c r="D18">
        <v>27.045000000000002</v>
      </c>
      <c r="E18">
        <v>16.718</v>
      </c>
      <c r="F18">
        <v>18.021999999999998</v>
      </c>
      <c r="H18">
        <f t="shared" si="0"/>
        <v>1.6177174303146311</v>
      </c>
      <c r="I18">
        <f t="shared" si="2"/>
        <v>0.99103410145400828</v>
      </c>
      <c r="J18">
        <f t="shared" si="1"/>
        <v>2.0220720181839931</v>
      </c>
      <c r="K18">
        <f t="shared" ref="K18:K73" si="3">J18/J$16</f>
        <v>0.9852771298794617</v>
      </c>
    </row>
    <row r="19" spans="2:11">
      <c r="B19">
        <v>1953</v>
      </c>
      <c r="C19">
        <v>34.494999999999997</v>
      </c>
      <c r="D19">
        <v>26.907</v>
      </c>
      <c r="E19">
        <v>17.117999999999999</v>
      </c>
      <c r="F19">
        <v>18.242999999999999</v>
      </c>
      <c r="H19">
        <f t="shared" si="0"/>
        <v>1.5718541885734316</v>
      </c>
      <c r="I19">
        <f t="shared" si="2"/>
        <v>0.96293770110804822</v>
      </c>
      <c r="J19">
        <f t="shared" si="1"/>
        <v>2.0151302722280642</v>
      </c>
      <c r="K19">
        <f t="shared" si="3"/>
        <v>0.98189468678628611</v>
      </c>
    </row>
    <row r="20" spans="2:11">
      <c r="B20">
        <v>1954</v>
      </c>
      <c r="C20">
        <v>35.06</v>
      </c>
      <c r="D20">
        <v>27</v>
      </c>
      <c r="E20">
        <v>17.414999999999999</v>
      </c>
      <c r="F20">
        <v>18.417000000000002</v>
      </c>
      <c r="H20">
        <f t="shared" si="0"/>
        <v>1.5503875968992249</v>
      </c>
      <c r="I20">
        <f t="shared" si="2"/>
        <v>0.94978699629862429</v>
      </c>
      <c r="J20">
        <f t="shared" si="1"/>
        <v>2.0132070054550679</v>
      </c>
      <c r="K20">
        <f t="shared" si="3"/>
        <v>0.98095755361345671</v>
      </c>
    </row>
    <row r="21" spans="2:11">
      <c r="B21">
        <v>1955</v>
      </c>
      <c r="C21">
        <v>35.914999999999999</v>
      </c>
      <c r="D21">
        <v>27.273</v>
      </c>
      <c r="E21">
        <v>17.654</v>
      </c>
      <c r="F21">
        <v>18.742999999999999</v>
      </c>
      <c r="H21">
        <f t="shared" si="0"/>
        <v>1.5448623541407047</v>
      </c>
      <c r="I21">
        <f t="shared" si="2"/>
        <v>0.94640216289700829</v>
      </c>
      <c r="J21">
        <f t="shared" si="1"/>
        <v>2.0343831426305652</v>
      </c>
      <c r="K21">
        <f t="shared" si="3"/>
        <v>0.99127586249196342</v>
      </c>
    </row>
    <row r="22" spans="2:11">
      <c r="B22">
        <v>1956</v>
      </c>
      <c r="C22">
        <v>37.488999999999997</v>
      </c>
      <c r="D22">
        <v>28.295999999999999</v>
      </c>
      <c r="E22">
        <v>18.161000000000001</v>
      </c>
      <c r="F22">
        <v>19.393000000000001</v>
      </c>
      <c r="H22">
        <f t="shared" si="0"/>
        <v>1.5580639832608334</v>
      </c>
      <c r="I22">
        <f t="shared" si="2"/>
        <v>0.9544896474030331</v>
      </c>
      <c r="J22">
        <f t="shared" si="1"/>
        <v>2.0642585760695993</v>
      </c>
      <c r="K22">
        <f t="shared" si="3"/>
        <v>1.0058330004415563</v>
      </c>
    </row>
    <row r="23" spans="2:11">
      <c r="B23">
        <v>1957</v>
      </c>
      <c r="C23">
        <v>38.564999999999998</v>
      </c>
      <c r="D23">
        <v>29.149000000000001</v>
      </c>
      <c r="E23">
        <v>18.684000000000001</v>
      </c>
      <c r="F23">
        <v>20.038</v>
      </c>
      <c r="H23">
        <f t="shared" si="0"/>
        <v>1.5601049025904516</v>
      </c>
      <c r="I23">
        <f t="shared" si="2"/>
        <v>0.9557399403256821</v>
      </c>
      <c r="J23">
        <f t="shared" si="1"/>
        <v>2.0640655105973025</v>
      </c>
      <c r="K23">
        <f t="shared" si="3"/>
        <v>1.005738927138176</v>
      </c>
    </row>
    <row r="24" spans="2:11">
      <c r="B24">
        <v>1958</v>
      </c>
      <c r="C24">
        <v>39.655999999999999</v>
      </c>
      <c r="D24">
        <v>29.812000000000001</v>
      </c>
      <c r="E24">
        <v>19.158999999999999</v>
      </c>
      <c r="F24">
        <v>20.498000000000001</v>
      </c>
      <c r="H24">
        <f t="shared" si="0"/>
        <v>1.5560311080954121</v>
      </c>
      <c r="I24">
        <f t="shared" si="2"/>
        <v>0.95324428243682902</v>
      </c>
      <c r="J24">
        <f t="shared" si="1"/>
        <v>2.0698366303042959</v>
      </c>
      <c r="K24">
        <f t="shared" si="3"/>
        <v>1.008550969543176</v>
      </c>
    </row>
    <row r="25" spans="2:11">
      <c r="B25">
        <v>1959</v>
      </c>
      <c r="C25">
        <v>39.905000000000001</v>
      </c>
      <c r="D25">
        <v>29.577999999999999</v>
      </c>
      <c r="E25">
        <v>19.515000000000001</v>
      </c>
      <c r="F25">
        <v>20.751000000000001</v>
      </c>
      <c r="H25">
        <f t="shared" si="0"/>
        <v>1.5156546246477067</v>
      </c>
      <c r="I25">
        <f t="shared" si="2"/>
        <v>0.92850913942382041</v>
      </c>
      <c r="J25">
        <f t="shared" si="1"/>
        <v>2.0448373046374582</v>
      </c>
      <c r="K25">
        <f t="shared" si="3"/>
        <v>0.99636976945710554</v>
      </c>
    </row>
    <row r="26" spans="2:11">
      <c r="B26">
        <v>1960</v>
      </c>
      <c r="C26">
        <v>40.26</v>
      </c>
      <c r="D26">
        <v>29.789000000000001</v>
      </c>
      <c r="E26">
        <v>19.79</v>
      </c>
      <c r="F26">
        <v>21.041</v>
      </c>
      <c r="H26">
        <f t="shared" si="0"/>
        <v>1.5052551793835272</v>
      </c>
      <c r="I26">
        <f t="shared" si="2"/>
        <v>0.92213830809080943</v>
      </c>
      <c r="J26">
        <f t="shared" si="1"/>
        <v>2.0343607882769077</v>
      </c>
      <c r="K26">
        <f t="shared" si="3"/>
        <v>0.99126497008397108</v>
      </c>
    </row>
    <row r="27" spans="2:11">
      <c r="B27">
        <v>1961</v>
      </c>
      <c r="C27">
        <v>40.414999999999999</v>
      </c>
      <c r="D27">
        <v>29.98</v>
      </c>
      <c r="E27">
        <v>20.082999999999998</v>
      </c>
      <c r="F27">
        <v>21.277999999999999</v>
      </c>
      <c r="H27">
        <f t="shared" si="0"/>
        <v>1.4928048598316985</v>
      </c>
      <c r="I27">
        <f t="shared" si="2"/>
        <v>0.91451108530230185</v>
      </c>
      <c r="J27">
        <f t="shared" si="1"/>
        <v>2.0123985460339591</v>
      </c>
      <c r="K27">
        <f t="shared" si="3"/>
        <v>0.98056362274903108</v>
      </c>
    </row>
    <row r="28" spans="2:11">
      <c r="B28">
        <v>1962</v>
      </c>
      <c r="C28">
        <v>40.613</v>
      </c>
      <c r="D28">
        <v>30.263000000000002</v>
      </c>
      <c r="E28">
        <v>20.311</v>
      </c>
      <c r="F28">
        <v>21.568999999999999</v>
      </c>
      <c r="H28">
        <f t="shared" si="0"/>
        <v>1.4899807985820492</v>
      </c>
      <c r="I28">
        <f t="shared" si="2"/>
        <v>0.91278102976197617</v>
      </c>
      <c r="J28">
        <f t="shared" si="1"/>
        <v>1.9995568903549801</v>
      </c>
      <c r="K28">
        <f t="shared" si="3"/>
        <v>0.97430638287997451</v>
      </c>
    </row>
    <row r="29" spans="2:11">
      <c r="B29">
        <v>1963</v>
      </c>
      <c r="C29">
        <v>39.634</v>
      </c>
      <c r="D29">
        <v>29.766999999999999</v>
      </c>
      <c r="E29">
        <v>20.48</v>
      </c>
      <c r="F29">
        <v>21.797999999999998</v>
      </c>
      <c r="H29">
        <f t="shared" si="0"/>
        <v>1.4534667968749999</v>
      </c>
      <c r="I29">
        <f t="shared" si="2"/>
        <v>0.89041209177927927</v>
      </c>
      <c r="J29">
        <f t="shared" si="1"/>
        <v>1.93525390625</v>
      </c>
      <c r="K29">
        <f t="shared" si="3"/>
        <v>0.94297403712181538</v>
      </c>
    </row>
    <row r="30" spans="2:11">
      <c r="B30">
        <v>1964</v>
      </c>
      <c r="C30">
        <v>39.756999999999998</v>
      </c>
      <c r="D30">
        <v>29.931000000000001</v>
      </c>
      <c r="E30">
        <v>20.952000000000002</v>
      </c>
      <c r="F30">
        <v>22.131</v>
      </c>
      <c r="H30">
        <f t="shared" si="0"/>
        <v>1.4285509736540665</v>
      </c>
      <c r="I30">
        <f t="shared" si="2"/>
        <v>0.87514834422050924</v>
      </c>
      <c r="J30">
        <f t="shared" si="1"/>
        <v>1.8975276823214966</v>
      </c>
      <c r="K30">
        <f t="shared" si="3"/>
        <v>0.92459151399741724</v>
      </c>
    </row>
    <row r="31" spans="2:11">
      <c r="B31">
        <v>1965</v>
      </c>
      <c r="C31">
        <v>39.994</v>
      </c>
      <c r="D31">
        <v>30.42</v>
      </c>
      <c r="E31">
        <v>21.254000000000001</v>
      </c>
      <c r="F31">
        <v>22.535</v>
      </c>
      <c r="H31">
        <f t="shared" si="0"/>
        <v>1.4312599981180012</v>
      </c>
      <c r="I31">
        <f t="shared" si="2"/>
        <v>0.87680792677499175</v>
      </c>
      <c r="J31">
        <f t="shared" si="1"/>
        <v>1.8817163827985319</v>
      </c>
      <c r="K31">
        <f t="shared" si="3"/>
        <v>0.91688728206425285</v>
      </c>
    </row>
    <row r="32" spans="2:11">
      <c r="B32">
        <v>1966</v>
      </c>
      <c r="C32">
        <v>40.774000000000001</v>
      </c>
      <c r="D32">
        <v>31.414000000000001</v>
      </c>
      <c r="E32">
        <v>21.809000000000001</v>
      </c>
      <c r="F32">
        <v>23.175999999999998</v>
      </c>
      <c r="H32">
        <f t="shared" si="0"/>
        <v>1.4404145077720207</v>
      </c>
      <c r="I32">
        <f t="shared" si="2"/>
        <v>0.88241609485132799</v>
      </c>
      <c r="J32">
        <f t="shared" si="1"/>
        <v>1.8695951212802053</v>
      </c>
      <c r="K32">
        <f t="shared" si="3"/>
        <v>0.91098106227984532</v>
      </c>
    </row>
    <row r="33" spans="2:11">
      <c r="B33">
        <v>1967</v>
      </c>
      <c r="C33">
        <v>41.978000000000002</v>
      </c>
      <c r="D33">
        <v>32.136000000000003</v>
      </c>
      <c r="E33">
        <v>22.629000000000001</v>
      </c>
      <c r="F33">
        <v>23.893000000000001</v>
      </c>
      <c r="H33">
        <f t="shared" si="0"/>
        <v>1.4201246188519157</v>
      </c>
      <c r="I33">
        <f t="shared" si="2"/>
        <v>0.86998625299036281</v>
      </c>
      <c r="J33">
        <f t="shared" si="1"/>
        <v>1.8550532502540986</v>
      </c>
      <c r="K33">
        <f t="shared" si="3"/>
        <v>0.90389537353145577</v>
      </c>
    </row>
    <row r="34" spans="2:11">
      <c r="B34">
        <v>1968</v>
      </c>
      <c r="C34">
        <v>43.335999999999999</v>
      </c>
      <c r="D34">
        <v>33.555999999999997</v>
      </c>
      <c r="E34">
        <v>23.516999999999999</v>
      </c>
      <c r="F34">
        <v>24.913</v>
      </c>
      <c r="H34">
        <f t="shared" si="0"/>
        <v>1.4268826806140238</v>
      </c>
      <c r="I34">
        <f t="shared" si="2"/>
        <v>0.87412632686264524</v>
      </c>
      <c r="J34">
        <f t="shared" si="1"/>
        <v>1.8427520517072755</v>
      </c>
      <c r="K34">
        <f t="shared" si="3"/>
        <v>0.89790147742424575</v>
      </c>
    </row>
    <row r="35" spans="2:11">
      <c r="B35">
        <v>1969</v>
      </c>
      <c r="C35">
        <v>44.276000000000003</v>
      </c>
      <c r="D35">
        <v>35.043999999999997</v>
      </c>
      <c r="E35">
        <v>24.577999999999999</v>
      </c>
      <c r="F35">
        <v>26.149000000000001</v>
      </c>
      <c r="H35">
        <f t="shared" si="0"/>
        <v>1.4258279762389128</v>
      </c>
      <c r="I35">
        <f t="shared" si="2"/>
        <v>0.8734802016598745</v>
      </c>
      <c r="J35">
        <f t="shared" si="1"/>
        <v>1.8014484498331844</v>
      </c>
      <c r="K35">
        <f t="shared" si="3"/>
        <v>0.87777583702062811</v>
      </c>
    </row>
    <row r="36" spans="2:11">
      <c r="B36">
        <v>1970</v>
      </c>
      <c r="C36">
        <v>46.228000000000002</v>
      </c>
      <c r="D36">
        <v>37.079000000000001</v>
      </c>
      <c r="E36">
        <v>25.756</v>
      </c>
      <c r="F36">
        <v>27.533999999999999</v>
      </c>
      <c r="H36">
        <f t="shared" si="0"/>
        <v>1.439625718279236</v>
      </c>
      <c r="I36">
        <f t="shared" si="2"/>
        <v>0.88193287245935181</v>
      </c>
      <c r="J36">
        <f t="shared" si="1"/>
        <v>1.7948439198633328</v>
      </c>
      <c r="K36">
        <f t="shared" si="3"/>
        <v>0.8745577061754457</v>
      </c>
    </row>
    <row r="37" spans="2:11">
      <c r="B37">
        <v>1971</v>
      </c>
      <c r="C37">
        <v>47.567</v>
      </c>
      <c r="D37">
        <v>38.746000000000002</v>
      </c>
      <c r="E37">
        <v>27.053999999999998</v>
      </c>
      <c r="F37">
        <v>28.911000000000001</v>
      </c>
      <c r="H37">
        <f t="shared" si="0"/>
        <v>1.4321726916537298</v>
      </c>
      <c r="I37">
        <f t="shared" si="2"/>
        <v>0.87736705434642914</v>
      </c>
      <c r="J37">
        <f t="shared" si="1"/>
        <v>1.7582242921564279</v>
      </c>
      <c r="K37">
        <f t="shared" si="3"/>
        <v>0.85671438439469272</v>
      </c>
    </row>
    <row r="38" spans="2:11">
      <c r="B38">
        <v>1972</v>
      </c>
      <c r="C38">
        <v>48.030999999999999</v>
      </c>
      <c r="D38">
        <v>40.130000000000003</v>
      </c>
      <c r="E38">
        <v>28.03</v>
      </c>
      <c r="F38">
        <v>30.166</v>
      </c>
      <c r="H38">
        <f t="shared" si="0"/>
        <v>1.4316803424901892</v>
      </c>
      <c r="I38">
        <f t="shared" si="2"/>
        <v>0.87706543503903478</v>
      </c>
      <c r="J38">
        <f t="shared" si="1"/>
        <v>1.7135569033178737</v>
      </c>
      <c r="K38">
        <f t="shared" si="3"/>
        <v>0.83494970129819968</v>
      </c>
    </row>
    <row r="39" spans="2:11">
      <c r="B39">
        <v>1973</v>
      </c>
      <c r="C39">
        <v>48.131</v>
      </c>
      <c r="D39">
        <v>42.845999999999997</v>
      </c>
      <c r="E39">
        <v>29.34</v>
      </c>
      <c r="F39">
        <v>31.849</v>
      </c>
      <c r="H39">
        <f t="shared" si="0"/>
        <v>1.460327198364008</v>
      </c>
      <c r="I39">
        <f t="shared" si="2"/>
        <v>0.89461486025903192</v>
      </c>
      <c r="J39">
        <f t="shared" si="1"/>
        <v>1.6404567143830948</v>
      </c>
      <c r="K39">
        <f t="shared" si="3"/>
        <v>0.79933081942870554</v>
      </c>
    </row>
    <row r="40" spans="2:11">
      <c r="B40">
        <v>1974</v>
      </c>
      <c r="C40">
        <v>53.003999999999998</v>
      </c>
      <c r="D40">
        <v>47.58</v>
      </c>
      <c r="E40">
        <v>31.713999999999999</v>
      </c>
      <c r="F40">
        <v>34.725000000000001</v>
      </c>
      <c r="H40">
        <f t="shared" si="0"/>
        <v>1.5002837863404175</v>
      </c>
      <c r="I40">
        <f t="shared" si="2"/>
        <v>0.91909277001034584</v>
      </c>
      <c r="J40">
        <f t="shared" si="1"/>
        <v>1.671312354165353</v>
      </c>
      <c r="K40">
        <f t="shared" si="3"/>
        <v>0.81436557384490138</v>
      </c>
    </row>
    <row r="41" spans="2:11">
      <c r="B41">
        <v>1975</v>
      </c>
      <c r="C41">
        <v>60.28</v>
      </c>
      <c r="D41">
        <v>52.531999999999996</v>
      </c>
      <c r="E41">
        <v>34.494</v>
      </c>
      <c r="F41">
        <v>38.002000000000002</v>
      </c>
      <c r="H41">
        <f t="shared" si="0"/>
        <v>1.5229315243230706</v>
      </c>
      <c r="I41">
        <f t="shared" si="2"/>
        <v>0.93296705994566487</v>
      </c>
      <c r="J41">
        <f t="shared" si="1"/>
        <v>1.7475502986026556</v>
      </c>
      <c r="K41">
        <f t="shared" si="3"/>
        <v>0.851513362057982</v>
      </c>
    </row>
    <row r="42" spans="2:11">
      <c r="B42">
        <v>1976</v>
      </c>
      <c r="C42">
        <v>62.515000000000001</v>
      </c>
      <c r="D42">
        <v>54.771000000000001</v>
      </c>
      <c r="E42">
        <v>36.713999999999999</v>
      </c>
      <c r="F42">
        <v>40.195999999999998</v>
      </c>
      <c r="H42">
        <f t="shared" si="0"/>
        <v>1.4918287301846709</v>
      </c>
      <c r="I42">
        <f t="shared" si="2"/>
        <v>0.91391309596898762</v>
      </c>
      <c r="J42">
        <f t="shared" si="1"/>
        <v>1.7027564416843712</v>
      </c>
      <c r="K42">
        <f t="shared" si="3"/>
        <v>0.82968705597996439</v>
      </c>
    </row>
    <row r="43" spans="2:11">
      <c r="B43">
        <v>1977</v>
      </c>
      <c r="C43">
        <v>65.793000000000006</v>
      </c>
      <c r="D43">
        <v>57.68</v>
      </c>
      <c r="E43">
        <v>39.345999999999997</v>
      </c>
      <c r="F43">
        <v>42.752000000000002</v>
      </c>
      <c r="H43">
        <f t="shared" si="0"/>
        <v>1.4659685863874348</v>
      </c>
      <c r="I43">
        <f t="shared" si="2"/>
        <v>0.89807084571482487</v>
      </c>
      <c r="J43">
        <f t="shared" si="1"/>
        <v>1.6721648960504247</v>
      </c>
      <c r="K43">
        <f t="shared" si="3"/>
        <v>0.81478098438125801</v>
      </c>
    </row>
    <row r="44" spans="2:11">
      <c r="B44">
        <v>1978</v>
      </c>
      <c r="C44">
        <v>69.870999999999995</v>
      </c>
      <c r="D44">
        <v>62.545000000000002</v>
      </c>
      <c r="E44">
        <v>41.991</v>
      </c>
      <c r="F44">
        <v>45.756999999999998</v>
      </c>
      <c r="H44">
        <f t="shared" si="0"/>
        <v>1.4894858422042818</v>
      </c>
      <c r="I44">
        <f t="shared" si="2"/>
        <v>0.91247781324226274</v>
      </c>
      <c r="J44">
        <f t="shared" si="1"/>
        <v>1.6639517991950654</v>
      </c>
      <c r="K44">
        <f t="shared" si="3"/>
        <v>0.81077906139122624</v>
      </c>
    </row>
    <row r="45" spans="2:11">
      <c r="B45">
        <v>1979</v>
      </c>
      <c r="C45">
        <v>74.991</v>
      </c>
      <c r="D45">
        <v>68.504999999999995</v>
      </c>
      <c r="E45">
        <v>45.106000000000002</v>
      </c>
      <c r="F45">
        <v>49.548000000000002</v>
      </c>
      <c r="H45">
        <f t="shared" ref="H45:H74" si="4">D45/E45</f>
        <v>1.5187558196248834</v>
      </c>
      <c r="I45">
        <f t="shared" si="2"/>
        <v>0.93040897058100969</v>
      </c>
      <c r="J45">
        <f t="shared" si="1"/>
        <v>1.6625504367489912</v>
      </c>
      <c r="K45">
        <f t="shared" si="3"/>
        <v>0.81009623191909452</v>
      </c>
    </row>
    <row r="46" spans="2:11">
      <c r="B46">
        <v>1980</v>
      </c>
      <c r="C46">
        <v>80.981999999999999</v>
      </c>
      <c r="D46">
        <v>74.921000000000006</v>
      </c>
      <c r="E46">
        <v>49.145000000000003</v>
      </c>
      <c r="F46">
        <v>54.042999999999999</v>
      </c>
      <c r="H46">
        <f t="shared" si="4"/>
        <v>1.524488757757656</v>
      </c>
      <c r="I46">
        <f t="shared" si="2"/>
        <v>0.93392104078847393</v>
      </c>
      <c r="J46">
        <f t="shared" si="1"/>
        <v>1.6478176823685013</v>
      </c>
      <c r="K46">
        <f t="shared" si="3"/>
        <v>0.80291753312860104</v>
      </c>
    </row>
    <row r="47" spans="2:11">
      <c r="B47">
        <v>1981</v>
      </c>
      <c r="C47">
        <v>85.634</v>
      </c>
      <c r="D47">
        <v>81.527000000000001</v>
      </c>
      <c r="E47">
        <v>53.84</v>
      </c>
      <c r="F47">
        <v>59.119</v>
      </c>
      <c r="H47">
        <f t="shared" si="4"/>
        <v>1.5142459138187221</v>
      </c>
      <c r="I47">
        <f t="shared" si="2"/>
        <v>0.92764614540246038</v>
      </c>
      <c r="J47">
        <f t="shared" si="1"/>
        <v>1.5905274888558691</v>
      </c>
      <c r="K47">
        <f t="shared" si="3"/>
        <v>0.77500224775461146</v>
      </c>
    </row>
    <row r="48" spans="2:11">
      <c r="B48">
        <v>1982</v>
      </c>
      <c r="C48">
        <v>90.388000000000005</v>
      </c>
      <c r="D48">
        <v>85.254999999999995</v>
      </c>
      <c r="E48">
        <v>57.466000000000001</v>
      </c>
      <c r="F48">
        <v>62.725999999999999</v>
      </c>
      <c r="H48">
        <f t="shared" si="4"/>
        <v>1.4835728952772074</v>
      </c>
      <c r="I48">
        <f t="shared" si="2"/>
        <v>0.90885546737702794</v>
      </c>
      <c r="J48">
        <f t="shared" si="1"/>
        <v>1.5728952772073923</v>
      </c>
      <c r="K48">
        <f t="shared" si="3"/>
        <v>0.76641075609150011</v>
      </c>
    </row>
    <row r="49" spans="2:11">
      <c r="B49">
        <v>1983</v>
      </c>
      <c r="C49">
        <v>90.76</v>
      </c>
      <c r="D49">
        <v>85.807000000000002</v>
      </c>
      <c r="E49">
        <v>60.792000000000002</v>
      </c>
      <c r="F49">
        <v>65.206999999999994</v>
      </c>
      <c r="H49">
        <f t="shared" si="4"/>
        <v>1.4114850638241874</v>
      </c>
      <c r="I49">
        <f t="shared" si="2"/>
        <v>0.86469355261301573</v>
      </c>
      <c r="J49">
        <f t="shared" si="1"/>
        <v>1.4929595999473615</v>
      </c>
      <c r="K49">
        <f t="shared" si="3"/>
        <v>0.72746120634377809</v>
      </c>
    </row>
    <row r="50" spans="2:11">
      <c r="B50">
        <v>1984</v>
      </c>
      <c r="C50">
        <v>92.153000000000006</v>
      </c>
      <c r="D50">
        <v>86.683000000000007</v>
      </c>
      <c r="E50">
        <v>63.790999999999997</v>
      </c>
      <c r="F50">
        <v>67.655000000000001</v>
      </c>
      <c r="H50">
        <f t="shared" si="4"/>
        <v>1.3588594002288725</v>
      </c>
      <c r="I50">
        <f t="shared" si="2"/>
        <v>0.83245440734741738</v>
      </c>
      <c r="J50">
        <f t="shared" si="1"/>
        <v>1.4446081735668042</v>
      </c>
      <c r="K50">
        <f t="shared" si="3"/>
        <v>0.70390143489083135</v>
      </c>
    </row>
    <row r="51" spans="2:11">
      <c r="B51">
        <v>1985</v>
      </c>
      <c r="C51">
        <v>91.738</v>
      </c>
      <c r="D51">
        <v>85.03</v>
      </c>
      <c r="E51">
        <v>66.64</v>
      </c>
      <c r="F51">
        <v>69.712999999999994</v>
      </c>
      <c r="H51">
        <f t="shared" si="4"/>
        <v>1.2759603841536615</v>
      </c>
      <c r="I51">
        <f t="shared" si="2"/>
        <v>0.7816694245265674</v>
      </c>
      <c r="J51">
        <f t="shared" si="1"/>
        <v>1.3766206482593037</v>
      </c>
      <c r="K51">
        <f t="shared" si="3"/>
        <v>0.67077375536201744</v>
      </c>
    </row>
    <row r="52" spans="2:11">
      <c r="B52">
        <v>1986</v>
      </c>
      <c r="C52">
        <v>95.031000000000006</v>
      </c>
      <c r="D52">
        <v>85.793999999999997</v>
      </c>
      <c r="E52">
        <v>68.888000000000005</v>
      </c>
      <c r="F52">
        <v>71.25</v>
      </c>
      <c r="H52">
        <f t="shared" si="4"/>
        <v>1.2454128440366972</v>
      </c>
      <c r="I52">
        <f t="shared" si="2"/>
        <v>0.76295561616662533</v>
      </c>
      <c r="J52">
        <f t="shared" si="1"/>
        <v>1.3795000580652654</v>
      </c>
      <c r="K52">
        <f t="shared" si="3"/>
        <v>0.67217677988530455</v>
      </c>
    </row>
    <row r="53" spans="2:11">
      <c r="B53">
        <v>1987</v>
      </c>
      <c r="C53">
        <v>93.649000000000001</v>
      </c>
      <c r="D53">
        <v>85.73</v>
      </c>
      <c r="E53">
        <v>71.293000000000006</v>
      </c>
      <c r="F53">
        <v>73.195999999999998</v>
      </c>
      <c r="H53">
        <f t="shared" si="4"/>
        <v>1.2025023494592737</v>
      </c>
      <c r="I53">
        <f t="shared" si="2"/>
        <v>0.73666810597505061</v>
      </c>
      <c r="J53">
        <f t="shared" si="1"/>
        <v>1.3135791732708679</v>
      </c>
      <c r="K53">
        <f t="shared" si="3"/>
        <v>0.6400560939823019</v>
      </c>
    </row>
    <row r="54" spans="2:11">
      <c r="B54">
        <v>1988</v>
      </c>
      <c r="C54">
        <v>95.751999999999995</v>
      </c>
      <c r="D54">
        <v>87.688999999999993</v>
      </c>
      <c r="E54">
        <v>73.683000000000007</v>
      </c>
      <c r="F54">
        <v>75.694000000000003</v>
      </c>
      <c r="H54">
        <f t="shared" si="4"/>
        <v>1.1900845513890583</v>
      </c>
      <c r="I54">
        <f t="shared" si="2"/>
        <v>0.72906080625636005</v>
      </c>
      <c r="J54">
        <f t="shared" si="1"/>
        <v>1.2995127777099194</v>
      </c>
      <c r="K54">
        <f t="shared" si="3"/>
        <v>0.63320208595419647</v>
      </c>
    </row>
    <row r="55" spans="2:11">
      <c r="B55">
        <v>1989</v>
      </c>
      <c r="C55">
        <v>99.977000000000004</v>
      </c>
      <c r="D55">
        <v>91.555000000000007</v>
      </c>
      <c r="E55">
        <v>76.305000000000007</v>
      </c>
      <c r="F55">
        <v>78.557000000000002</v>
      </c>
      <c r="H55">
        <f t="shared" si="4"/>
        <v>1.1998558416879628</v>
      </c>
      <c r="I55">
        <f t="shared" si="2"/>
        <v>0.73504682193496818</v>
      </c>
      <c r="J55">
        <f t="shared" si="1"/>
        <v>1.3102286875040954</v>
      </c>
      <c r="K55">
        <f t="shared" si="3"/>
        <v>0.63842353244626304</v>
      </c>
    </row>
    <row r="56" spans="2:11">
      <c r="B56">
        <v>1990</v>
      </c>
      <c r="C56">
        <v>103.30500000000001</v>
      </c>
      <c r="D56">
        <v>94.724999999999994</v>
      </c>
      <c r="E56">
        <v>79.308999999999997</v>
      </c>
      <c r="F56">
        <v>81.59</v>
      </c>
      <c r="H56">
        <f t="shared" si="4"/>
        <v>1.1943789481647733</v>
      </c>
      <c r="I56">
        <f t="shared" si="2"/>
        <v>0.73169160788472598</v>
      </c>
      <c r="J56">
        <f t="shared" si="1"/>
        <v>1.3025633912922872</v>
      </c>
      <c r="K56">
        <f t="shared" si="3"/>
        <v>0.63468853142585968</v>
      </c>
    </row>
    <row r="57" spans="2:11">
      <c r="B57">
        <v>1991</v>
      </c>
      <c r="C57">
        <v>105.874</v>
      </c>
      <c r="D57">
        <v>95.28</v>
      </c>
      <c r="E57">
        <v>82.412999999999997</v>
      </c>
      <c r="F57">
        <v>84.442999999999998</v>
      </c>
      <c r="H57">
        <f t="shared" si="4"/>
        <v>1.1561282807324087</v>
      </c>
      <c r="I57">
        <f t="shared" si="2"/>
        <v>0.70825876657480891</v>
      </c>
      <c r="J57">
        <f t="shared" si="1"/>
        <v>1.2846759613167826</v>
      </c>
      <c r="K57">
        <f t="shared" si="3"/>
        <v>0.62597268178811394</v>
      </c>
    </row>
    <row r="58" spans="2:11">
      <c r="B58">
        <v>1992</v>
      </c>
      <c r="C58">
        <v>106.675</v>
      </c>
      <c r="D58">
        <v>95.632000000000005</v>
      </c>
      <c r="E58">
        <v>84.64</v>
      </c>
      <c r="F58">
        <v>86.385999999999996</v>
      </c>
      <c r="H58">
        <f t="shared" si="4"/>
        <v>1.129867674858223</v>
      </c>
      <c r="I58">
        <f t="shared" si="2"/>
        <v>0.69217118820143397</v>
      </c>
      <c r="J58">
        <f t="shared" si="1"/>
        <v>1.2603379017013232</v>
      </c>
      <c r="K58">
        <f t="shared" si="3"/>
        <v>0.61411369095637725</v>
      </c>
    </row>
    <row r="59" spans="2:11">
      <c r="B59">
        <v>1993</v>
      </c>
      <c r="C59">
        <v>106.82899999999999</v>
      </c>
      <c r="D59">
        <v>96.805999999999997</v>
      </c>
      <c r="E59">
        <v>87.215999999999994</v>
      </c>
      <c r="F59">
        <v>88.381</v>
      </c>
      <c r="H59">
        <f t="shared" si="4"/>
        <v>1.1099568886442854</v>
      </c>
      <c r="I59">
        <f t="shared" si="2"/>
        <v>0.6799735894397424</v>
      </c>
      <c r="J59">
        <f t="shared" si="1"/>
        <v>1.2248784626674005</v>
      </c>
      <c r="K59">
        <f t="shared" si="3"/>
        <v>0.59683568403857423</v>
      </c>
    </row>
    <row r="60" spans="2:11">
      <c r="B60">
        <v>1994</v>
      </c>
      <c r="C60">
        <v>106.732</v>
      </c>
      <c r="D60">
        <v>97.075999999999993</v>
      </c>
      <c r="E60">
        <v>89.35</v>
      </c>
      <c r="F60">
        <v>90.259</v>
      </c>
      <c r="H60">
        <f t="shared" si="4"/>
        <v>1.0864689423614997</v>
      </c>
      <c r="I60">
        <f t="shared" si="2"/>
        <v>0.66558457730254039</v>
      </c>
      <c r="J60">
        <f t="shared" si="1"/>
        <v>1.1945383324006715</v>
      </c>
      <c r="K60">
        <f t="shared" si="3"/>
        <v>0.58205211737994511</v>
      </c>
    </row>
    <row r="61" spans="2:11">
      <c r="B61">
        <v>1995</v>
      </c>
      <c r="C61">
        <v>107.453</v>
      </c>
      <c r="D61">
        <v>98.498000000000005</v>
      </c>
      <c r="E61">
        <v>91.641999999999996</v>
      </c>
      <c r="F61">
        <v>92.105999999999995</v>
      </c>
      <c r="H61">
        <f t="shared" si="4"/>
        <v>1.0748128587328956</v>
      </c>
      <c r="I61">
        <f t="shared" si="2"/>
        <v>0.65844391345799014</v>
      </c>
      <c r="J61">
        <f t="shared" si="1"/>
        <v>1.1725300626350363</v>
      </c>
      <c r="K61">
        <f t="shared" si="3"/>
        <v>0.57132834262153054</v>
      </c>
    </row>
    <row r="62" spans="2:11">
      <c r="B62">
        <v>1996</v>
      </c>
      <c r="C62">
        <v>106.423</v>
      </c>
      <c r="D62">
        <v>100.18600000000001</v>
      </c>
      <c r="E62">
        <v>93.132000000000005</v>
      </c>
      <c r="F62">
        <v>93.852999999999994</v>
      </c>
      <c r="H62">
        <f t="shared" si="4"/>
        <v>1.0757419576515055</v>
      </c>
      <c r="I62">
        <f t="shared" si="2"/>
        <v>0.65901309117389528</v>
      </c>
      <c r="J62">
        <f t="shared" si="1"/>
        <v>1.1427114203496114</v>
      </c>
      <c r="K62">
        <f t="shared" si="3"/>
        <v>0.55679887679455586</v>
      </c>
    </row>
    <row r="63" spans="2:11">
      <c r="B63">
        <v>1997</v>
      </c>
      <c r="C63">
        <v>106.173</v>
      </c>
      <c r="D63">
        <v>100.28100000000001</v>
      </c>
      <c r="E63">
        <v>95.037000000000006</v>
      </c>
      <c r="F63">
        <v>95.414000000000001</v>
      </c>
      <c r="H63">
        <f t="shared" si="4"/>
        <v>1.055178509422646</v>
      </c>
      <c r="I63">
        <f t="shared" si="2"/>
        <v>0.64641566343008949</v>
      </c>
      <c r="J63">
        <f t="shared" si="1"/>
        <v>1.1171754158906531</v>
      </c>
      <c r="K63">
        <f t="shared" si="3"/>
        <v>0.54435617398493608</v>
      </c>
    </row>
    <row r="64" spans="2:11">
      <c r="B64">
        <v>1998</v>
      </c>
      <c r="C64">
        <v>104.483</v>
      </c>
      <c r="D64">
        <v>99.11</v>
      </c>
      <c r="E64">
        <v>96.216999999999999</v>
      </c>
      <c r="F64">
        <v>96.471999999999994</v>
      </c>
      <c r="H64">
        <f t="shared" si="4"/>
        <v>1.0300674516977248</v>
      </c>
      <c r="I64">
        <f t="shared" si="2"/>
        <v>0.63103231275175942</v>
      </c>
      <c r="J64">
        <f t="shared" si="1"/>
        <v>1.0859099743288609</v>
      </c>
      <c r="K64">
        <f t="shared" si="3"/>
        <v>0.52912173908380811</v>
      </c>
    </row>
    <row r="65" spans="2:11">
      <c r="B65">
        <v>1999</v>
      </c>
      <c r="C65">
        <v>102.309</v>
      </c>
      <c r="D65">
        <v>98.644999999999996</v>
      </c>
      <c r="E65">
        <v>97.912000000000006</v>
      </c>
      <c r="F65">
        <v>97.867999999999995</v>
      </c>
      <c r="H65">
        <f t="shared" si="4"/>
        <v>1.0074863142413595</v>
      </c>
      <c r="I65">
        <f t="shared" si="2"/>
        <v>0.61719882313885088</v>
      </c>
      <c r="J65">
        <f t="shared" si="1"/>
        <v>1.0449076721954407</v>
      </c>
      <c r="K65">
        <f t="shared" si="3"/>
        <v>0.50914291033726888</v>
      </c>
    </row>
    <row r="66" spans="2:11">
      <c r="B66">
        <v>2000</v>
      </c>
      <c r="C66">
        <v>100</v>
      </c>
      <c r="D66">
        <v>100</v>
      </c>
      <c r="E66">
        <v>100</v>
      </c>
      <c r="F66">
        <v>100</v>
      </c>
      <c r="H66">
        <f t="shared" si="4"/>
        <v>1</v>
      </c>
      <c r="I66">
        <f t="shared" si="2"/>
        <v>0.61261261261261257</v>
      </c>
      <c r="J66">
        <f t="shared" si="1"/>
        <v>1</v>
      </c>
      <c r="K66">
        <f t="shared" si="3"/>
        <v>0.48726114649681534</v>
      </c>
    </row>
    <row r="67" spans="2:11">
      <c r="B67">
        <v>2001</v>
      </c>
      <c r="C67">
        <v>99.588999999999999</v>
      </c>
      <c r="D67">
        <v>101.83199999999999</v>
      </c>
      <c r="E67">
        <v>102.098</v>
      </c>
      <c r="F67">
        <v>102.4</v>
      </c>
      <c r="H67">
        <f t="shared" si="4"/>
        <v>0.99739466003251775</v>
      </c>
      <c r="I67">
        <f t="shared" si="2"/>
        <v>0.61101654848838927</v>
      </c>
      <c r="J67">
        <f t="shared" si="1"/>
        <v>0.97542557150972597</v>
      </c>
      <c r="K67">
        <f t="shared" si="3"/>
        <v>0.47528698229614041</v>
      </c>
    </row>
    <row r="68" spans="2:11">
      <c r="B68">
        <v>2002</v>
      </c>
      <c r="C68">
        <v>97.706999999999994</v>
      </c>
      <c r="D68">
        <v>101.03700000000001</v>
      </c>
      <c r="E68">
        <v>104.31100000000001</v>
      </c>
      <c r="F68">
        <v>104.187</v>
      </c>
      <c r="H68">
        <f t="shared" si="4"/>
        <v>0.9686130897029076</v>
      </c>
      <c r="I68">
        <f t="shared" si="2"/>
        <v>0.59338459549367317</v>
      </c>
      <c r="J68">
        <f t="shared" si="1"/>
        <v>0.93668932327367183</v>
      </c>
      <c r="K68">
        <f t="shared" si="3"/>
        <v>0.45641231356965545</v>
      </c>
    </row>
    <row r="69" spans="2:11">
      <c r="B69">
        <v>2003</v>
      </c>
      <c r="C69">
        <v>97.087999999999994</v>
      </c>
      <c r="D69">
        <v>104.235</v>
      </c>
      <c r="E69">
        <v>105.79</v>
      </c>
      <c r="F69">
        <v>106.404</v>
      </c>
      <c r="H69">
        <f t="shared" si="4"/>
        <v>0.98530106815388974</v>
      </c>
      <c r="I69">
        <f t="shared" si="2"/>
        <v>0.60360786157175228</v>
      </c>
      <c r="J69">
        <f t="shared" si="1"/>
        <v>0.91774269779752327</v>
      </c>
      <c r="K69">
        <f t="shared" si="3"/>
        <v>0.44718035911790149</v>
      </c>
    </row>
    <row r="70" spans="2:11">
      <c r="B70">
        <v>2004</v>
      </c>
      <c r="C70">
        <v>96.588999999999999</v>
      </c>
      <c r="D70">
        <v>108.131</v>
      </c>
      <c r="E70">
        <v>108.45699999999999</v>
      </c>
      <c r="F70">
        <v>109.462</v>
      </c>
      <c r="H70">
        <f t="shared" si="4"/>
        <v>0.99699420046654441</v>
      </c>
      <c r="I70">
        <f t="shared" si="2"/>
        <v>0.6107712219074326</v>
      </c>
      <c r="J70">
        <f t="shared" si="1"/>
        <v>0.8905741445918659</v>
      </c>
      <c r="K70">
        <f t="shared" si="3"/>
        <v>0.43394217873425317</v>
      </c>
    </row>
    <row r="71" spans="2:11">
      <c r="B71">
        <v>2005</v>
      </c>
      <c r="C71">
        <v>99.300999999999988</v>
      </c>
      <c r="D71">
        <v>115.17200000000001</v>
      </c>
      <c r="E71">
        <v>110.38300000000001</v>
      </c>
      <c r="F71">
        <v>113.03399999999999</v>
      </c>
      <c r="H71">
        <f t="shared" si="4"/>
        <v>1.0433853038964334</v>
      </c>
      <c r="I71">
        <f t="shared" si="2"/>
        <v>0.63919099698159887</v>
      </c>
      <c r="J71">
        <f t="shared" si="1"/>
        <v>0.89960410570468263</v>
      </c>
      <c r="K71">
        <f t="shared" si="3"/>
        <v>0.43834212793890592</v>
      </c>
    </row>
    <row r="72" spans="2:11">
      <c r="B72">
        <v>2006</v>
      </c>
      <c r="C72">
        <v>100.261</v>
      </c>
      <c r="D72">
        <v>119.72799999999999</v>
      </c>
      <c r="E72">
        <v>113.41699999999999</v>
      </c>
      <c r="F72">
        <v>116.676</v>
      </c>
      <c r="H72">
        <f t="shared" si="4"/>
        <v>1.0556442155937824</v>
      </c>
      <c r="I72">
        <f t="shared" si="2"/>
        <v>0.64670096090429918</v>
      </c>
      <c r="J72">
        <f t="shared" si="1"/>
        <v>0.88400327993158001</v>
      </c>
      <c r="K72">
        <f t="shared" si="3"/>
        <v>0.43074045168640684</v>
      </c>
    </row>
    <row r="73" spans="2:11">
      <c r="B73">
        <v>2007</v>
      </c>
      <c r="C73">
        <v>99.890999999999991</v>
      </c>
      <c r="D73">
        <v>123.509</v>
      </c>
      <c r="E73">
        <v>116.08799999999999</v>
      </c>
      <c r="F73">
        <v>119.81599999999999</v>
      </c>
      <c r="H73">
        <f t="shared" si="4"/>
        <v>1.0639256426159467</v>
      </c>
      <c r="I73">
        <f t="shared" si="2"/>
        <v>0.65177426754850787</v>
      </c>
      <c r="J73">
        <f t="shared" si="1"/>
        <v>0.86047653504238164</v>
      </c>
      <c r="K73">
        <f t="shared" si="3"/>
        <v>0.41927678299835797</v>
      </c>
    </row>
    <row r="74" spans="2:11">
      <c r="B74">
        <v>2008</v>
      </c>
      <c r="D74" s="10">
        <v>116.08799999999999</v>
      </c>
      <c r="E74" s="11">
        <v>118.22799999999999</v>
      </c>
      <c r="H74">
        <f t="shared" si="4"/>
        <v>0.98189938085732653</v>
      </c>
      <c r="I74">
        <f t="shared" si="2"/>
        <v>0.60152394502971351</v>
      </c>
    </row>
    <row r="80" spans="2:11">
      <c r="D80" s="10"/>
      <c r="E80" s="11"/>
    </row>
    <row r="81" spans="4:5">
      <c r="D81" s="10"/>
      <c r="E81" s="11"/>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topLeftCell="B1" zoomScale="125" zoomScaleNormal="125" zoomScalePageLayoutView="125" workbookViewId="0">
      <selection activeCell="C40" sqref="C40"/>
    </sheetView>
  </sheetViews>
  <sheetFormatPr baseColWidth="10" defaultRowHeight="12" x14ac:dyDescent="0"/>
  <cols>
    <col min="1" max="1" width="36.1640625" customWidth="1"/>
    <col min="2" max="6" width="27.33203125" customWidth="1"/>
    <col min="7" max="12" width="21.6640625" customWidth="1"/>
  </cols>
  <sheetData>
    <row r="1" spans="1:6">
      <c r="A1" s="12" t="s">
        <v>66</v>
      </c>
    </row>
    <row r="2" spans="1:6">
      <c r="A2" s="12"/>
    </row>
    <row r="3" spans="1:6">
      <c r="A3" s="6" t="s">
        <v>22</v>
      </c>
    </row>
    <row r="4" spans="1:6" ht="24">
      <c r="A4" s="34" t="s">
        <v>15</v>
      </c>
    </row>
    <row r="5" spans="1:6">
      <c r="A5" s="34"/>
    </row>
    <row r="6" spans="1:6">
      <c r="A6" s="7" t="s">
        <v>71</v>
      </c>
    </row>
    <row r="7" spans="1:6">
      <c r="A7" t="s">
        <v>74</v>
      </c>
    </row>
    <row r="8" spans="1:6">
      <c r="A8" t="s">
        <v>75</v>
      </c>
    </row>
    <row r="9" spans="1:6">
      <c r="A9" t="s">
        <v>77</v>
      </c>
    </row>
    <row r="11" spans="1:6" s="35" customFormat="1"/>
    <row r="12" spans="1:6" s="36" customFormat="1">
      <c r="B12" s="36" t="s">
        <v>21</v>
      </c>
      <c r="C12" s="36" t="s">
        <v>5</v>
      </c>
    </row>
    <row r="13" spans="1:6" s="36" customFormat="1">
      <c r="B13" s="36" t="s">
        <v>67</v>
      </c>
      <c r="C13" s="36" t="s">
        <v>69</v>
      </c>
      <c r="D13" s="36" t="s">
        <v>76</v>
      </c>
      <c r="E13" s="36" t="s">
        <v>78</v>
      </c>
      <c r="F13" s="36" t="s">
        <v>78</v>
      </c>
    </row>
    <row r="14" spans="1:6" s="36" customFormat="1">
      <c r="A14" s="36" t="s">
        <v>0</v>
      </c>
      <c r="B14" s="36" t="s">
        <v>68</v>
      </c>
      <c r="C14" s="36" t="s">
        <v>70</v>
      </c>
      <c r="E14" s="36" t="s">
        <v>79</v>
      </c>
      <c r="F14" s="36" t="s">
        <v>80</v>
      </c>
    </row>
    <row r="15" spans="1:6">
      <c r="A15">
        <v>1947</v>
      </c>
      <c r="B15">
        <v>213705</v>
      </c>
      <c r="D15">
        <v>13.903</v>
      </c>
    </row>
    <row r="16" spans="1:6">
      <c r="A16">
        <v>1948</v>
      </c>
      <c r="B16">
        <v>239163</v>
      </c>
      <c r="C16">
        <v>43431</v>
      </c>
      <c r="D16">
        <v>14.856</v>
      </c>
      <c r="E16">
        <f t="shared" ref="E16:E47" si="0">B16/C16</f>
        <v>5.5067348207501556</v>
      </c>
    </row>
    <row r="17" spans="1:6">
      <c r="A17">
        <v>1949</v>
      </c>
      <c r="B17">
        <v>235944</v>
      </c>
      <c r="C17">
        <v>41857</v>
      </c>
      <c r="D17">
        <v>15.077</v>
      </c>
      <c r="E17">
        <f t="shared" si="0"/>
        <v>5.6369066106027663</v>
      </c>
    </row>
    <row r="18" spans="1:6">
      <c r="A18">
        <v>1950</v>
      </c>
      <c r="B18">
        <v>262172</v>
      </c>
      <c r="C18">
        <v>43626</v>
      </c>
      <c r="D18">
        <v>15.3</v>
      </c>
      <c r="E18">
        <f t="shared" si="0"/>
        <v>6.0095355980378677</v>
      </c>
      <c r="F18">
        <f t="shared" ref="F18:F49" si="1">(E18/E$18)/(D18/D$18)</f>
        <v>1</v>
      </c>
    </row>
    <row r="19" spans="1:6">
      <c r="A19">
        <v>1951</v>
      </c>
      <c r="B19">
        <v>300378</v>
      </c>
      <c r="C19">
        <v>46112</v>
      </c>
      <c r="D19">
        <v>16.239000000000001</v>
      </c>
      <c r="E19">
        <f t="shared" si="0"/>
        <v>6.5140961138098543</v>
      </c>
      <c r="F19">
        <f t="shared" si="1"/>
        <v>1.0212813451029195</v>
      </c>
    </row>
    <row r="20" spans="1:6">
      <c r="A20">
        <v>1952</v>
      </c>
      <c r="B20">
        <v>313841</v>
      </c>
      <c r="C20">
        <v>46668</v>
      </c>
      <c r="D20">
        <v>16.718</v>
      </c>
      <c r="E20">
        <f t="shared" si="0"/>
        <v>6.7249721436530381</v>
      </c>
      <c r="F20">
        <f t="shared" si="1"/>
        <v>1.0241337715583863</v>
      </c>
    </row>
    <row r="21" spans="1:6">
      <c r="A21">
        <v>1953</v>
      </c>
      <c r="B21">
        <v>332792</v>
      </c>
      <c r="C21">
        <v>47873</v>
      </c>
      <c r="D21">
        <v>17.117999999999999</v>
      </c>
      <c r="E21">
        <f t="shared" si="0"/>
        <v>6.9515593340713968</v>
      </c>
      <c r="F21">
        <f t="shared" si="1"/>
        <v>1.0339028456413968</v>
      </c>
    </row>
    <row r="22" spans="1:6">
      <c r="A22">
        <v>1954</v>
      </c>
      <c r="B22">
        <v>332112</v>
      </c>
      <c r="C22">
        <v>46400</v>
      </c>
      <c r="D22">
        <v>17.414999999999999</v>
      </c>
      <c r="E22">
        <f t="shared" si="0"/>
        <v>7.1575862068965517</v>
      </c>
      <c r="F22">
        <f t="shared" si="1"/>
        <v>1.0463901126461652</v>
      </c>
    </row>
    <row r="23" spans="1:6">
      <c r="A23">
        <v>1955</v>
      </c>
      <c r="B23">
        <v>363832</v>
      </c>
      <c r="C23">
        <v>48036</v>
      </c>
      <c r="D23">
        <v>17.654</v>
      </c>
      <c r="E23">
        <f t="shared" si="0"/>
        <v>7.5741527187942372</v>
      </c>
      <c r="F23">
        <f t="shared" si="1"/>
        <v>1.0922987938258764</v>
      </c>
    </row>
    <row r="24" spans="1:6">
      <c r="A24">
        <v>1956</v>
      </c>
      <c r="B24">
        <v>383125</v>
      </c>
      <c r="C24">
        <v>49573</v>
      </c>
      <c r="D24">
        <v>18.161000000000001</v>
      </c>
      <c r="E24">
        <f t="shared" si="0"/>
        <v>7.7285014019728484</v>
      </c>
      <c r="F24">
        <f t="shared" si="1"/>
        <v>1.0834429559423786</v>
      </c>
    </row>
    <row r="25" spans="1:6">
      <c r="A25">
        <v>1957</v>
      </c>
      <c r="B25">
        <v>403001</v>
      </c>
      <c r="C25">
        <v>49732</v>
      </c>
      <c r="D25">
        <v>18.684000000000001</v>
      </c>
      <c r="E25">
        <f t="shared" si="0"/>
        <v>8.1034545162068685</v>
      </c>
      <c r="F25">
        <f t="shared" si="1"/>
        <v>1.1042079227879944</v>
      </c>
    </row>
    <row r="26" spans="1:6">
      <c r="A26">
        <v>1958</v>
      </c>
      <c r="B26">
        <v>405410</v>
      </c>
      <c r="C26">
        <v>48211</v>
      </c>
      <c r="D26">
        <v>19.158999999999999</v>
      </c>
      <c r="E26">
        <f t="shared" si="0"/>
        <v>8.4090767667129906</v>
      </c>
      <c r="F26">
        <f t="shared" si="1"/>
        <v>1.1174445931319648</v>
      </c>
    </row>
    <row r="27" spans="1:6">
      <c r="A27">
        <v>1959</v>
      </c>
      <c r="B27">
        <v>441447</v>
      </c>
      <c r="C27">
        <v>49781</v>
      </c>
      <c r="D27">
        <v>19.515000000000001</v>
      </c>
      <c r="E27">
        <f t="shared" si="0"/>
        <v>8.8677808802555198</v>
      </c>
      <c r="F27">
        <f t="shared" si="1"/>
        <v>1.1569029178258066</v>
      </c>
    </row>
    <row r="28" spans="1:6">
      <c r="A28">
        <v>1960</v>
      </c>
      <c r="B28">
        <v>457114</v>
      </c>
      <c r="C28">
        <v>50548</v>
      </c>
      <c r="D28">
        <v>19.79</v>
      </c>
      <c r="E28">
        <f t="shared" si="0"/>
        <v>9.0431668908759999</v>
      </c>
      <c r="F28">
        <f t="shared" si="1"/>
        <v>1.1633898495102781</v>
      </c>
    </row>
    <row r="29" spans="1:6">
      <c r="A29">
        <v>1961</v>
      </c>
      <c r="B29">
        <v>471219</v>
      </c>
      <c r="C29">
        <v>50374</v>
      </c>
      <c r="D29">
        <v>20.082999999999998</v>
      </c>
      <c r="E29">
        <f t="shared" si="0"/>
        <v>9.3544090205264627</v>
      </c>
      <c r="F29">
        <f t="shared" si="1"/>
        <v>1.1858732861088148</v>
      </c>
    </row>
    <row r="30" spans="1:6">
      <c r="A30">
        <v>1962</v>
      </c>
      <c r="B30">
        <v>506883</v>
      </c>
      <c r="C30">
        <v>51672</v>
      </c>
      <c r="D30">
        <v>20.311</v>
      </c>
      <c r="E30">
        <f t="shared" si="0"/>
        <v>9.8096261031119365</v>
      </c>
      <c r="F30">
        <f t="shared" si="1"/>
        <v>1.2296221193815267</v>
      </c>
    </row>
    <row r="31" spans="1:6">
      <c r="A31">
        <v>1963</v>
      </c>
      <c r="B31">
        <v>533218</v>
      </c>
      <c r="C31">
        <v>52444</v>
      </c>
      <c r="D31">
        <v>20.48</v>
      </c>
      <c r="E31">
        <f t="shared" si="0"/>
        <v>10.167378537106247</v>
      </c>
      <c r="F31">
        <f t="shared" si="1"/>
        <v>1.2639490251961885</v>
      </c>
    </row>
    <row r="32" spans="1:6">
      <c r="A32">
        <v>1964</v>
      </c>
      <c r="B32">
        <v>572915</v>
      </c>
      <c r="C32">
        <v>53655</v>
      </c>
      <c r="D32">
        <v>20.952000000000002</v>
      </c>
      <c r="E32">
        <f t="shared" si="0"/>
        <v>10.677756033920417</v>
      </c>
      <c r="F32">
        <f t="shared" si="1"/>
        <v>1.2974930108887368</v>
      </c>
    </row>
    <row r="33" spans="1:6">
      <c r="A33">
        <v>1965</v>
      </c>
      <c r="B33">
        <v>622229</v>
      </c>
      <c r="C33">
        <v>55598</v>
      </c>
      <c r="D33">
        <v>21.254000000000001</v>
      </c>
      <c r="E33">
        <f t="shared" si="0"/>
        <v>11.1915716392676</v>
      </c>
      <c r="F33">
        <f t="shared" si="1"/>
        <v>1.3406052676085753</v>
      </c>
    </row>
    <row r="34" spans="1:6">
      <c r="A34">
        <v>1966</v>
      </c>
      <c r="B34">
        <v>680275</v>
      </c>
      <c r="C34">
        <v>58209</v>
      </c>
      <c r="D34">
        <v>21.809000000000001</v>
      </c>
      <c r="E34">
        <f t="shared" si="0"/>
        <v>11.68676665120514</v>
      </c>
      <c r="F34">
        <f t="shared" si="1"/>
        <v>1.3642976743908648</v>
      </c>
    </row>
    <row r="35" spans="1:6">
      <c r="A35">
        <v>1967</v>
      </c>
      <c r="B35">
        <v>714183</v>
      </c>
      <c r="C35">
        <v>59288</v>
      </c>
      <c r="D35">
        <v>22.629000000000001</v>
      </c>
      <c r="E35">
        <f t="shared" si="0"/>
        <v>12.045995817028741</v>
      </c>
      <c r="F35">
        <f t="shared" si="1"/>
        <v>1.355276364004792</v>
      </c>
    </row>
    <row r="36" spans="1:6">
      <c r="A36">
        <v>1968</v>
      </c>
      <c r="B36">
        <v>778240</v>
      </c>
      <c r="C36">
        <v>60948</v>
      </c>
      <c r="D36">
        <v>23.516999999999999</v>
      </c>
      <c r="E36">
        <f t="shared" si="0"/>
        <v>12.768917765964428</v>
      </c>
      <c r="F36">
        <f t="shared" si="1"/>
        <v>1.3823648732838303</v>
      </c>
    </row>
    <row r="37" spans="1:6">
      <c r="A37">
        <v>1969</v>
      </c>
      <c r="B37">
        <v>840659</v>
      </c>
      <c r="C37">
        <v>62877</v>
      </c>
      <c r="D37">
        <v>24.577999999999999</v>
      </c>
      <c r="E37">
        <f t="shared" si="0"/>
        <v>13.369896782607313</v>
      </c>
      <c r="F37">
        <f t="shared" si="1"/>
        <v>1.384943426517703</v>
      </c>
    </row>
    <row r="38" spans="1:6">
      <c r="A38">
        <v>1970</v>
      </c>
      <c r="B38">
        <v>880036</v>
      </c>
      <c r="C38">
        <v>62702</v>
      </c>
      <c r="D38">
        <v>25.756</v>
      </c>
      <c r="E38">
        <f t="shared" si="0"/>
        <v>14.035214187745208</v>
      </c>
      <c r="F38">
        <f t="shared" si="1"/>
        <v>1.3873663190576229</v>
      </c>
    </row>
    <row r="39" spans="1:6">
      <c r="A39">
        <v>1971</v>
      </c>
      <c r="B39">
        <v>954530</v>
      </c>
      <c r="C39">
        <v>62529</v>
      </c>
      <c r="D39">
        <v>27.053999999999998</v>
      </c>
      <c r="E39">
        <f t="shared" si="0"/>
        <v>15.265396855858882</v>
      </c>
      <c r="F39">
        <f t="shared" si="1"/>
        <v>1.4365711227120457</v>
      </c>
    </row>
    <row r="40" spans="1:6">
      <c r="A40">
        <v>1972</v>
      </c>
      <c r="B40">
        <v>1050606</v>
      </c>
      <c r="C40">
        <v>64568</v>
      </c>
      <c r="D40">
        <v>28.03</v>
      </c>
      <c r="E40">
        <f t="shared" si="0"/>
        <v>16.271310866063686</v>
      </c>
      <c r="F40">
        <f t="shared" si="1"/>
        <v>1.4779167232227945</v>
      </c>
    </row>
    <row r="41" spans="1:6">
      <c r="A41">
        <v>1973</v>
      </c>
      <c r="B41">
        <v>1180097</v>
      </c>
      <c r="C41">
        <v>67939</v>
      </c>
      <c r="D41">
        <v>29.34</v>
      </c>
      <c r="E41">
        <f t="shared" si="0"/>
        <v>17.369949513534198</v>
      </c>
      <c r="F41">
        <f t="shared" si="1"/>
        <v>1.5072627468555193</v>
      </c>
    </row>
    <row r="42" spans="1:6">
      <c r="A42">
        <v>1974</v>
      </c>
      <c r="B42">
        <v>1276849</v>
      </c>
      <c r="C42">
        <v>68947</v>
      </c>
      <c r="D42">
        <v>31.713999999999999</v>
      </c>
      <c r="E42">
        <f t="shared" si="0"/>
        <v>18.519282927466026</v>
      </c>
      <c r="F42">
        <f t="shared" si="1"/>
        <v>1.48670110257067</v>
      </c>
    </row>
    <row r="43" spans="1:6">
      <c r="A43">
        <v>1975</v>
      </c>
      <c r="B43">
        <v>1390880</v>
      </c>
      <c r="C43">
        <v>67069</v>
      </c>
      <c r="D43">
        <v>34.494</v>
      </c>
      <c r="E43">
        <f t="shared" si="0"/>
        <v>20.73804589303553</v>
      </c>
      <c r="F43">
        <f t="shared" si="1"/>
        <v>1.5306461057966241</v>
      </c>
    </row>
    <row r="44" spans="1:6">
      <c r="A44">
        <v>1976</v>
      </c>
      <c r="B44">
        <v>1555535</v>
      </c>
      <c r="C44">
        <v>69430</v>
      </c>
      <c r="D44">
        <v>36.713999999999999</v>
      </c>
      <c r="E44">
        <f t="shared" si="0"/>
        <v>22.404364107734409</v>
      </c>
      <c r="F44">
        <f t="shared" si="1"/>
        <v>1.5536437317173897</v>
      </c>
    </row>
    <row r="45" spans="1:6">
      <c r="A45">
        <v>1977</v>
      </c>
      <c r="B45">
        <v>1738707</v>
      </c>
      <c r="C45">
        <v>72275</v>
      </c>
      <c r="D45">
        <v>39.345999999999997</v>
      </c>
      <c r="E45">
        <f t="shared" si="0"/>
        <v>24.056824628156349</v>
      </c>
      <c r="F45">
        <f t="shared" si="1"/>
        <v>1.5566401695159304</v>
      </c>
    </row>
    <row r="46" spans="1:6">
      <c r="A46">
        <v>1978</v>
      </c>
      <c r="B46">
        <v>1976418</v>
      </c>
      <c r="C46">
        <v>76321</v>
      </c>
      <c r="D46">
        <v>41.991</v>
      </c>
      <c r="E46">
        <f t="shared" si="0"/>
        <v>25.896122954363804</v>
      </c>
      <c r="F46">
        <f t="shared" si="1"/>
        <v>1.5701062769437626</v>
      </c>
    </row>
    <row r="47" spans="1:6">
      <c r="A47">
        <v>1979</v>
      </c>
      <c r="B47">
        <v>2216845</v>
      </c>
      <c r="C47">
        <v>79145</v>
      </c>
      <c r="D47">
        <v>45.106000000000002</v>
      </c>
      <c r="E47">
        <f t="shared" si="0"/>
        <v>28.009918504011623</v>
      </c>
      <c r="F47">
        <f t="shared" si="1"/>
        <v>1.5809860881032982</v>
      </c>
    </row>
    <row r="48" spans="1:6">
      <c r="A48">
        <v>1980</v>
      </c>
      <c r="B48">
        <v>2404806</v>
      </c>
      <c r="C48">
        <v>79130</v>
      </c>
      <c r="D48">
        <v>49.145000000000003</v>
      </c>
      <c r="E48">
        <f t="shared" ref="E48:E78" si="2">B48/C48</f>
        <v>30.390572475672943</v>
      </c>
      <c r="F48">
        <f t="shared" si="1"/>
        <v>1.5743817991406872</v>
      </c>
    </row>
    <row r="49" spans="1:6">
      <c r="A49">
        <v>1981</v>
      </c>
      <c r="B49">
        <v>2701628</v>
      </c>
      <c r="C49">
        <v>80149</v>
      </c>
      <c r="D49">
        <v>53.84</v>
      </c>
      <c r="E49">
        <f t="shared" si="2"/>
        <v>33.70756965152404</v>
      </c>
      <c r="F49">
        <f t="shared" si="1"/>
        <v>1.5939434451634307</v>
      </c>
    </row>
    <row r="50" spans="1:6">
      <c r="A50">
        <v>1982</v>
      </c>
      <c r="B50">
        <v>2791384</v>
      </c>
      <c r="C50">
        <v>78677</v>
      </c>
      <c r="D50">
        <v>57.466000000000001</v>
      </c>
      <c r="E50">
        <f t="shared" si="2"/>
        <v>35.479034533599403</v>
      </c>
      <c r="F50">
        <f t="shared" ref="F50:F76" si="3">(E50/E$18)/(D50/D$18)</f>
        <v>1.5718508829225282</v>
      </c>
    </row>
    <row r="51" spans="1:6">
      <c r="A51">
        <v>1983</v>
      </c>
      <c r="B51">
        <v>3041666</v>
      </c>
      <c r="C51">
        <v>79425</v>
      </c>
      <c r="D51">
        <v>60.792000000000002</v>
      </c>
      <c r="E51">
        <f t="shared" si="2"/>
        <v>38.296078061063895</v>
      </c>
      <c r="F51">
        <f t="shared" si="3"/>
        <v>1.6038301999483766</v>
      </c>
    </row>
    <row r="52" spans="1:6">
      <c r="A52">
        <v>1984</v>
      </c>
      <c r="B52">
        <v>3392957</v>
      </c>
      <c r="C52">
        <v>83764</v>
      </c>
      <c r="D52">
        <v>63.790999999999997</v>
      </c>
      <c r="E52">
        <f t="shared" si="2"/>
        <v>40.506148225968197</v>
      </c>
      <c r="F52">
        <f t="shared" si="3"/>
        <v>1.6166352942074358</v>
      </c>
    </row>
    <row r="53" spans="1:6">
      <c r="A53">
        <v>1985</v>
      </c>
      <c r="B53">
        <v>3634595</v>
      </c>
      <c r="C53">
        <v>86079</v>
      </c>
      <c r="D53">
        <v>66.64</v>
      </c>
      <c r="E53">
        <f t="shared" si="2"/>
        <v>42.223945445462888</v>
      </c>
      <c r="F53">
        <f t="shared" si="3"/>
        <v>1.6131484755951104</v>
      </c>
    </row>
    <row r="54" spans="1:6">
      <c r="A54">
        <v>1986</v>
      </c>
      <c r="B54">
        <v>3840407</v>
      </c>
      <c r="C54">
        <v>87619</v>
      </c>
      <c r="D54">
        <v>68.888000000000005</v>
      </c>
      <c r="E54">
        <f t="shared" si="2"/>
        <v>43.830755886280372</v>
      </c>
      <c r="F54">
        <f t="shared" si="3"/>
        <v>1.6198914116168293</v>
      </c>
    </row>
    <row r="55" spans="1:6">
      <c r="A55">
        <v>1987</v>
      </c>
      <c r="B55">
        <v>4077912</v>
      </c>
      <c r="C55">
        <v>90241</v>
      </c>
      <c r="D55">
        <v>71.293000000000006</v>
      </c>
      <c r="E55">
        <f t="shared" si="2"/>
        <v>45.189126893540632</v>
      </c>
      <c r="F55">
        <f t="shared" si="3"/>
        <v>1.6137549183369895</v>
      </c>
    </row>
    <row r="56" spans="1:6">
      <c r="A56">
        <v>1988</v>
      </c>
      <c r="B56">
        <v>4395276</v>
      </c>
      <c r="C56">
        <v>93054</v>
      </c>
      <c r="D56">
        <v>73.683000000000007</v>
      </c>
      <c r="E56">
        <f t="shared" si="2"/>
        <v>47.233606293120125</v>
      </c>
      <c r="F56">
        <f t="shared" si="3"/>
        <v>1.6320532482673265</v>
      </c>
    </row>
    <row r="57" spans="1:6">
      <c r="A57">
        <v>1989</v>
      </c>
      <c r="B57">
        <v>4729716</v>
      </c>
      <c r="C57">
        <v>95389</v>
      </c>
      <c r="D57">
        <v>76.305000000000007</v>
      </c>
      <c r="E57">
        <f t="shared" si="2"/>
        <v>49.583453018691884</v>
      </c>
      <c r="F57">
        <f t="shared" si="3"/>
        <v>1.6543762623101135</v>
      </c>
    </row>
    <row r="58" spans="1:6">
      <c r="A58">
        <v>1990</v>
      </c>
      <c r="B58">
        <v>4994283</v>
      </c>
      <c r="C58">
        <v>96345</v>
      </c>
      <c r="D58">
        <v>79.308999999999997</v>
      </c>
      <c r="E58">
        <f t="shared" si="2"/>
        <v>51.837490269344542</v>
      </c>
      <c r="F58">
        <f t="shared" si="3"/>
        <v>1.6640716110680007</v>
      </c>
    </row>
    <row r="59" spans="1:6">
      <c r="A59">
        <v>1991</v>
      </c>
      <c r="B59">
        <v>5133227</v>
      </c>
      <c r="C59">
        <v>94805</v>
      </c>
      <c r="D59">
        <v>82.412999999999997</v>
      </c>
      <c r="E59">
        <f t="shared" si="2"/>
        <v>54.145108380359687</v>
      </c>
      <c r="F59">
        <f t="shared" si="3"/>
        <v>1.6726844612370488</v>
      </c>
    </row>
    <row r="60" spans="1:6">
      <c r="A60">
        <v>1992</v>
      </c>
      <c r="B60">
        <v>5441958</v>
      </c>
      <c r="C60">
        <v>95165</v>
      </c>
      <c r="D60">
        <v>84.64</v>
      </c>
      <c r="E60">
        <f t="shared" si="2"/>
        <v>57.184448063889036</v>
      </c>
      <c r="F60">
        <f t="shared" si="3"/>
        <v>1.7200964428723655</v>
      </c>
    </row>
    <row r="61" spans="1:6">
      <c r="A61">
        <v>1993</v>
      </c>
      <c r="B61">
        <v>5735930</v>
      </c>
      <c r="C61">
        <v>97127</v>
      </c>
      <c r="D61">
        <v>87.215999999999994</v>
      </c>
      <c r="E61">
        <f t="shared" si="2"/>
        <v>59.05597825527402</v>
      </c>
      <c r="F61">
        <f t="shared" si="3"/>
        <v>1.7239244213190374</v>
      </c>
    </row>
    <row r="62" spans="1:6">
      <c r="A62">
        <v>1994</v>
      </c>
      <c r="B62">
        <v>6119890</v>
      </c>
      <c r="C62">
        <v>99891</v>
      </c>
      <c r="D62">
        <v>89.35</v>
      </c>
      <c r="E62">
        <f t="shared" si="2"/>
        <v>61.265679590753919</v>
      </c>
      <c r="F62">
        <f t="shared" si="3"/>
        <v>1.7457144918255274</v>
      </c>
    </row>
    <row r="63" spans="1:6">
      <c r="A63">
        <v>1995</v>
      </c>
      <c r="B63">
        <v>6420008</v>
      </c>
      <c r="C63">
        <v>102707</v>
      </c>
      <c r="D63">
        <v>91.641999999999996</v>
      </c>
      <c r="E63">
        <f t="shared" si="2"/>
        <v>62.507988744681469</v>
      </c>
      <c r="F63">
        <f t="shared" si="3"/>
        <v>1.7365667658657489</v>
      </c>
    </row>
    <row r="64" spans="1:6">
      <c r="A64">
        <v>1996</v>
      </c>
      <c r="B64">
        <v>6812550</v>
      </c>
      <c r="C64">
        <v>104978</v>
      </c>
      <c r="D64">
        <v>93.132000000000005</v>
      </c>
      <c r="E64">
        <f t="shared" si="2"/>
        <v>64.895025624416547</v>
      </c>
      <c r="F64">
        <f t="shared" si="3"/>
        <v>1.7740383238341766</v>
      </c>
    </row>
    <row r="65" spans="1:6">
      <c r="A65">
        <v>1997</v>
      </c>
      <c r="B65">
        <v>7271021</v>
      </c>
      <c r="C65">
        <v>107798</v>
      </c>
      <c r="D65">
        <v>95.037000000000006</v>
      </c>
      <c r="E65">
        <f t="shared" si="2"/>
        <v>67.450425796396971</v>
      </c>
      <c r="F65">
        <f t="shared" si="3"/>
        <v>1.8069348564987857</v>
      </c>
    </row>
    <row r="66" spans="1:6">
      <c r="A66">
        <v>1998</v>
      </c>
      <c r="B66">
        <v>7694421</v>
      </c>
      <c r="C66">
        <v>109709</v>
      </c>
      <c r="D66">
        <v>96.216999999999999</v>
      </c>
      <c r="E66">
        <f t="shared" si="2"/>
        <v>70.134820297332027</v>
      </c>
      <c r="F66">
        <f t="shared" si="3"/>
        <v>1.8558052354675019</v>
      </c>
    </row>
    <row r="67" spans="1:6">
      <c r="A67">
        <v>1999</v>
      </c>
      <c r="B67">
        <v>8199565</v>
      </c>
      <c r="C67">
        <v>112253</v>
      </c>
      <c r="D67">
        <v>97.912000000000006</v>
      </c>
      <c r="E67">
        <f t="shared" si="2"/>
        <v>73.04539745040222</v>
      </c>
      <c r="F67">
        <f t="shared" si="3"/>
        <v>1.8993607250171023</v>
      </c>
    </row>
    <row r="68" spans="1:6">
      <c r="A68">
        <v>2000</v>
      </c>
      <c r="B68">
        <v>8736089</v>
      </c>
      <c r="C68">
        <v>114597</v>
      </c>
      <c r="D68">
        <v>100</v>
      </c>
      <c r="E68">
        <f t="shared" si="2"/>
        <v>76.23313873836139</v>
      </c>
      <c r="F68">
        <f t="shared" si="3"/>
        <v>1.9408604935758296</v>
      </c>
    </row>
    <row r="69" spans="1:6">
      <c r="A69">
        <v>2001</v>
      </c>
      <c r="B69">
        <v>9010772</v>
      </c>
      <c r="C69">
        <v>114095</v>
      </c>
      <c r="D69">
        <v>102.098</v>
      </c>
      <c r="E69">
        <f t="shared" si="2"/>
        <v>78.976046277225123</v>
      </c>
      <c r="F69">
        <f t="shared" si="3"/>
        <v>1.9693761408923374</v>
      </c>
    </row>
    <row r="70" spans="1:6">
      <c r="A70">
        <v>2002</v>
      </c>
      <c r="B70">
        <v>9289346</v>
      </c>
      <c r="C70">
        <v>112679</v>
      </c>
      <c r="D70">
        <v>104.31100000000001</v>
      </c>
      <c r="E70">
        <f t="shared" si="2"/>
        <v>82.440791984309413</v>
      </c>
      <c r="F70">
        <f t="shared" si="3"/>
        <v>2.0121602490282768</v>
      </c>
    </row>
    <row r="71" spans="1:6">
      <c r="A71">
        <v>2003</v>
      </c>
      <c r="B71">
        <v>9706891</v>
      </c>
      <c r="C71">
        <v>112290</v>
      </c>
      <c r="D71">
        <v>105.79</v>
      </c>
      <c r="E71">
        <f t="shared" si="2"/>
        <v>86.444839255499147</v>
      </c>
      <c r="F71">
        <f t="shared" si="3"/>
        <v>2.0803910304106643</v>
      </c>
    </row>
    <row r="72" spans="1:6">
      <c r="A72">
        <v>2004</v>
      </c>
      <c r="B72">
        <v>10345570</v>
      </c>
      <c r="C72">
        <v>113761</v>
      </c>
      <c r="D72">
        <v>108.45699999999999</v>
      </c>
      <c r="E72">
        <f t="shared" si="2"/>
        <v>90.941271613294532</v>
      </c>
      <c r="F72">
        <f t="shared" si="3"/>
        <v>2.1347840725896652</v>
      </c>
    </row>
    <row r="73" spans="1:6">
      <c r="A73">
        <v>2005</v>
      </c>
      <c r="B73">
        <v>11037056</v>
      </c>
      <c r="C73">
        <v>115633</v>
      </c>
      <c r="D73">
        <v>110.383</v>
      </c>
      <c r="E73">
        <f t="shared" si="2"/>
        <v>95.449015419473682</v>
      </c>
      <c r="F73">
        <f t="shared" si="3"/>
        <v>2.20150551841843</v>
      </c>
    </row>
    <row r="74" spans="1:6">
      <c r="A74">
        <v>2006</v>
      </c>
      <c r="B74">
        <v>11709404</v>
      </c>
      <c r="C74">
        <v>117941</v>
      </c>
      <c r="D74">
        <v>113.417</v>
      </c>
      <c r="E74">
        <f t="shared" si="2"/>
        <v>99.281878227249223</v>
      </c>
      <c r="F74">
        <f t="shared" si="3"/>
        <v>2.2286524531153229</v>
      </c>
    </row>
    <row r="75" spans="1:6">
      <c r="A75">
        <v>2007</v>
      </c>
      <c r="B75">
        <v>12268773</v>
      </c>
      <c r="C75">
        <v>119259</v>
      </c>
      <c r="D75">
        <v>116.08799999999999</v>
      </c>
      <c r="E75">
        <f t="shared" si="2"/>
        <v>102.87502829975097</v>
      </c>
      <c r="F75">
        <f t="shared" si="3"/>
        <v>2.256176946461169</v>
      </c>
    </row>
    <row r="76" spans="1:6">
      <c r="A76">
        <v>2008</v>
      </c>
      <c r="B76">
        <v>12437147</v>
      </c>
      <c r="C76">
        <v>118414</v>
      </c>
      <c r="D76" s="11">
        <v>118.22799999999999</v>
      </c>
      <c r="E76">
        <f t="shared" si="2"/>
        <v>105.03105207154559</v>
      </c>
      <c r="F76">
        <f t="shared" si="3"/>
        <v>2.2617671471929133</v>
      </c>
    </row>
    <row r="77" spans="1:6">
      <c r="A77">
        <v>2009</v>
      </c>
      <c r="B77">
        <v>12056681</v>
      </c>
      <c r="C77">
        <v>112139</v>
      </c>
      <c r="E77">
        <f t="shared" si="2"/>
        <v>107.51550308099769</v>
      </c>
    </row>
    <row r="78" spans="1:6">
      <c r="A78">
        <v>2010</v>
      </c>
      <c r="B78">
        <v>12532289</v>
      </c>
      <c r="C78">
        <v>111434</v>
      </c>
      <c r="E78">
        <f t="shared" si="2"/>
        <v>112.4637812516826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125" zoomScaleNormal="125" zoomScalePageLayoutView="125" workbookViewId="0">
      <selection activeCell="E45" sqref="E45"/>
    </sheetView>
  </sheetViews>
  <sheetFormatPr baseColWidth="10" defaultColWidth="8.83203125" defaultRowHeight="12" x14ac:dyDescent="0"/>
  <cols>
    <col min="1" max="1" width="32" customWidth="1"/>
    <col min="2" max="4" width="21.1640625" customWidth="1"/>
    <col min="11" max="11" width="22.6640625" customWidth="1"/>
  </cols>
  <sheetData>
    <row r="1" spans="1:4">
      <c r="A1" s="12" t="s">
        <v>89</v>
      </c>
    </row>
    <row r="2" spans="1:4">
      <c r="A2" s="12"/>
    </row>
    <row r="3" spans="1:4">
      <c r="A3" s="6" t="s">
        <v>82</v>
      </c>
    </row>
    <row r="4" spans="1:4">
      <c r="A4" s="6"/>
    </row>
    <row r="5" spans="1:4" ht="36.75" customHeight="1">
      <c r="A5" s="44" t="s">
        <v>90</v>
      </c>
    </row>
    <row r="6" spans="1:4">
      <c r="A6" s="15" t="s">
        <v>4</v>
      </c>
    </row>
    <row r="7" spans="1:4">
      <c r="A7" s="15" t="s">
        <v>1</v>
      </c>
    </row>
    <row r="8" spans="1:4">
      <c r="A8" t="s">
        <v>3</v>
      </c>
    </row>
    <row r="10" spans="1:4">
      <c r="A10" t="s">
        <v>91</v>
      </c>
    </row>
    <row r="11" spans="1:4">
      <c r="A11" s="38" t="s">
        <v>86</v>
      </c>
    </row>
    <row r="13" spans="1:4" ht="42" customHeight="1">
      <c r="A13" t="s">
        <v>2</v>
      </c>
      <c r="B13" s="8" t="s">
        <v>93</v>
      </c>
      <c r="C13" s="8" t="s">
        <v>76</v>
      </c>
      <c r="D13" s="8" t="s">
        <v>92</v>
      </c>
    </row>
    <row r="14" spans="1:4" ht="15">
      <c r="A14" s="14">
        <v>1975</v>
      </c>
      <c r="B14">
        <v>0.193713851178</v>
      </c>
      <c r="C14">
        <v>34.494</v>
      </c>
      <c r="D14">
        <f t="shared" ref="D14:D47" si="0">(B14/B$19)/(C14/C$19)</f>
        <v>0.85876969562458061</v>
      </c>
    </row>
    <row r="15" spans="1:4" ht="15">
      <c r="A15" s="14">
        <v>1976</v>
      </c>
      <c r="B15">
        <v>0.20550433705599999</v>
      </c>
      <c r="C15">
        <v>36.713999999999999</v>
      </c>
      <c r="D15">
        <f t="shared" si="0"/>
        <v>0.8559509584817997</v>
      </c>
    </row>
    <row r="16" spans="1:4" ht="15">
      <c r="A16" s="14">
        <v>1977</v>
      </c>
      <c r="B16">
        <v>0.233143671419</v>
      </c>
      <c r="C16">
        <v>39.345999999999997</v>
      </c>
      <c r="D16">
        <f t="shared" si="0"/>
        <v>0.90611357718870544</v>
      </c>
    </row>
    <row r="17" spans="1:4" ht="15">
      <c r="A17" s="14">
        <v>1978</v>
      </c>
      <c r="B17">
        <v>0.26631329077400001</v>
      </c>
      <c r="C17">
        <v>41.991</v>
      </c>
      <c r="D17">
        <f t="shared" si="0"/>
        <v>0.96983134873966104</v>
      </c>
    </row>
    <row r="18" spans="1:4" ht="15">
      <c r="A18" s="14">
        <v>1979</v>
      </c>
      <c r="B18">
        <v>0.32048022496099998</v>
      </c>
      <c r="C18">
        <v>45.106000000000002</v>
      </c>
      <c r="D18">
        <f t="shared" si="0"/>
        <v>1.0864919565875411</v>
      </c>
    </row>
    <row r="19" spans="1:4" ht="15">
      <c r="A19" s="14">
        <v>1980</v>
      </c>
      <c r="B19">
        <v>0.32138066502599999</v>
      </c>
      <c r="C19">
        <v>49.145000000000003</v>
      </c>
      <c r="D19">
        <f t="shared" si="0"/>
        <v>1</v>
      </c>
    </row>
    <row r="20" spans="1:4" ht="15">
      <c r="A20" s="14">
        <v>1981</v>
      </c>
      <c r="B20">
        <v>0.32552849318600002</v>
      </c>
      <c r="C20">
        <v>53.84</v>
      </c>
      <c r="D20">
        <f t="shared" si="0"/>
        <v>0.92457799080936676</v>
      </c>
    </row>
    <row r="21" spans="1:4" ht="15">
      <c r="A21" s="14">
        <v>1982</v>
      </c>
      <c r="B21">
        <v>0.31825875566299999</v>
      </c>
      <c r="C21">
        <v>57.466000000000001</v>
      </c>
      <c r="D21">
        <f t="shared" si="0"/>
        <v>0.8468938638716158</v>
      </c>
    </row>
    <row r="22" spans="1:4" ht="15">
      <c r="A22" s="14">
        <v>1983</v>
      </c>
      <c r="B22">
        <v>0.33912486202600001</v>
      </c>
      <c r="C22">
        <v>60.792000000000002</v>
      </c>
      <c r="D22">
        <f t="shared" si="0"/>
        <v>0.85304667178455174</v>
      </c>
    </row>
    <row r="23" spans="1:4" ht="15">
      <c r="A23" s="14">
        <v>1984</v>
      </c>
      <c r="B23">
        <v>0.366568921278</v>
      </c>
      <c r="C23">
        <v>63.790999999999997</v>
      </c>
      <c r="D23">
        <f t="shared" si="0"/>
        <v>0.87873075265069778</v>
      </c>
    </row>
    <row r="24" spans="1:4" ht="15">
      <c r="A24" s="14">
        <v>1985</v>
      </c>
      <c r="B24">
        <v>0.40673397611099998</v>
      </c>
      <c r="C24">
        <v>66.64</v>
      </c>
      <c r="D24">
        <f t="shared" si="0"/>
        <v>0.93332964027425802</v>
      </c>
    </row>
    <row r="25" spans="1:4" ht="15">
      <c r="A25" s="14">
        <v>1986</v>
      </c>
      <c r="B25">
        <v>0.46497565626300003</v>
      </c>
      <c r="C25">
        <v>68.888000000000005</v>
      </c>
      <c r="D25">
        <f t="shared" si="0"/>
        <v>1.0321581214946145</v>
      </c>
    </row>
    <row r="26" spans="1:4" ht="15">
      <c r="A26" s="14">
        <v>1987</v>
      </c>
      <c r="B26">
        <v>0.526317061014</v>
      </c>
      <c r="C26">
        <v>71.293000000000006</v>
      </c>
      <c r="D26">
        <f t="shared" si="0"/>
        <v>1.1289121636133059</v>
      </c>
    </row>
    <row r="27" spans="1:4" ht="15">
      <c r="A27" s="14">
        <v>1988</v>
      </c>
      <c r="B27">
        <v>0.57793488940799997</v>
      </c>
      <c r="C27">
        <v>73.683000000000007</v>
      </c>
      <c r="D27">
        <f t="shared" si="0"/>
        <v>1.1994197829299145</v>
      </c>
    </row>
    <row r="28" spans="1:4" ht="15">
      <c r="A28" s="14">
        <v>1989</v>
      </c>
      <c r="B28">
        <v>0.61800576618500003</v>
      </c>
      <c r="C28">
        <v>76.305000000000007</v>
      </c>
      <c r="D28">
        <f t="shared" si="0"/>
        <v>1.2385088801327477</v>
      </c>
    </row>
    <row r="29" spans="1:4" ht="15">
      <c r="A29" s="14">
        <v>1990</v>
      </c>
      <c r="B29">
        <v>0.65703838855800001</v>
      </c>
      <c r="C29">
        <v>79.308999999999997</v>
      </c>
      <c r="D29">
        <f t="shared" si="0"/>
        <v>1.2668577864351021</v>
      </c>
    </row>
    <row r="30" spans="1:4" ht="15">
      <c r="A30" s="14">
        <v>1991</v>
      </c>
      <c r="B30">
        <v>0.65635131842899996</v>
      </c>
      <c r="C30">
        <v>82.412999999999997</v>
      </c>
      <c r="D30">
        <f t="shared" si="0"/>
        <v>1.2178680372768398</v>
      </c>
    </row>
    <row r="31" spans="1:4" ht="15">
      <c r="A31" s="14">
        <v>1992</v>
      </c>
      <c r="B31">
        <v>0.67975642414199999</v>
      </c>
      <c r="C31">
        <v>84.64</v>
      </c>
      <c r="D31">
        <f t="shared" si="0"/>
        <v>1.2281099790783261</v>
      </c>
    </row>
    <row r="32" spans="1:4" ht="15">
      <c r="A32" s="14">
        <v>1993</v>
      </c>
      <c r="B32">
        <v>0.68135629896399996</v>
      </c>
      <c r="C32">
        <v>87.215999999999994</v>
      </c>
      <c r="D32">
        <f t="shared" si="0"/>
        <v>1.1946417955662969</v>
      </c>
    </row>
    <row r="33" spans="1:5" ht="15">
      <c r="A33" s="14">
        <v>1994</v>
      </c>
      <c r="B33">
        <v>0.71481384616700006</v>
      </c>
      <c r="C33">
        <v>89.35</v>
      </c>
      <c r="D33">
        <f t="shared" si="0"/>
        <v>1.2233704717346832</v>
      </c>
    </row>
    <row r="34" spans="1:5" ht="15">
      <c r="A34" s="14">
        <v>1995</v>
      </c>
      <c r="B34">
        <v>0.70456663828699995</v>
      </c>
      <c r="C34">
        <v>91.641999999999996</v>
      </c>
      <c r="D34">
        <f t="shared" si="0"/>
        <v>1.1756745330833676</v>
      </c>
    </row>
    <row r="35" spans="1:5" ht="15">
      <c r="A35" s="14">
        <v>1996</v>
      </c>
      <c r="B35">
        <v>0.75036548342099996</v>
      </c>
      <c r="C35">
        <v>93.132000000000005</v>
      </c>
      <c r="D35">
        <f t="shared" si="0"/>
        <v>1.2320646957608223</v>
      </c>
    </row>
    <row r="36" spans="1:5" ht="15">
      <c r="A36" s="14">
        <v>1997</v>
      </c>
      <c r="B36">
        <v>0.77146114051500003</v>
      </c>
      <c r="C36">
        <v>95.037000000000006</v>
      </c>
      <c r="D36">
        <f t="shared" si="0"/>
        <v>1.2413119338128944</v>
      </c>
    </row>
    <row r="37" spans="1:5" ht="15">
      <c r="A37" s="14">
        <v>1998</v>
      </c>
      <c r="B37">
        <v>0.83139049803599996</v>
      </c>
      <c r="C37">
        <v>96.216999999999999</v>
      </c>
      <c r="D37">
        <f t="shared" si="0"/>
        <v>1.321334696910901</v>
      </c>
    </row>
    <row r="38" spans="1:5" ht="15">
      <c r="A38" s="14">
        <v>1999</v>
      </c>
      <c r="B38">
        <v>0.90505642586400004</v>
      </c>
      <c r="C38">
        <v>97.912000000000006</v>
      </c>
      <c r="D38">
        <f t="shared" si="0"/>
        <v>1.4135114432764493</v>
      </c>
    </row>
    <row r="39" spans="1:5" ht="15">
      <c r="A39" s="14">
        <v>2000</v>
      </c>
      <c r="B39">
        <v>1</v>
      </c>
      <c r="C39">
        <v>100</v>
      </c>
      <c r="D39">
        <f t="shared" si="0"/>
        <v>1.5291834683341676</v>
      </c>
    </row>
    <row r="40" spans="1:5" ht="15">
      <c r="A40" s="14">
        <v>2001</v>
      </c>
      <c r="B40">
        <v>1.12426065686</v>
      </c>
      <c r="C40">
        <v>102.098</v>
      </c>
      <c r="D40">
        <f t="shared" si="0"/>
        <v>1.6838731518431551</v>
      </c>
    </row>
    <row r="41" spans="1:5" ht="15">
      <c r="A41" s="14">
        <v>2002</v>
      </c>
      <c r="B41">
        <v>1.2710672227099999</v>
      </c>
      <c r="C41">
        <v>104.31100000000001</v>
      </c>
      <c r="D41">
        <f t="shared" si="0"/>
        <v>1.8633653057774882</v>
      </c>
    </row>
    <row r="42" spans="1:5" ht="15">
      <c r="A42" s="14">
        <v>2003</v>
      </c>
      <c r="B42">
        <v>1.42130426477</v>
      </c>
      <c r="C42">
        <v>105.79</v>
      </c>
      <c r="D42">
        <f t="shared" si="0"/>
        <v>2.0544805606948984</v>
      </c>
    </row>
    <row r="43" spans="1:5" ht="15">
      <c r="A43" s="14">
        <v>2004</v>
      </c>
      <c r="B43">
        <v>1.5567996039600001</v>
      </c>
      <c r="C43">
        <v>108.45699999999999</v>
      </c>
      <c r="D43">
        <f t="shared" si="0"/>
        <v>2.1950009846158491</v>
      </c>
    </row>
    <row r="44" spans="1:5" ht="15">
      <c r="A44" s="14">
        <v>2005</v>
      </c>
      <c r="B44">
        <v>1.7741900694599999</v>
      </c>
      <c r="C44">
        <v>110.38300000000001</v>
      </c>
      <c r="D44">
        <f t="shared" si="0"/>
        <v>2.4578622830516301</v>
      </c>
      <c r="E44">
        <f>C44/C34</f>
        <v>1.204502302437747</v>
      </c>
    </row>
    <row r="45" spans="1:5" ht="15">
      <c r="A45" s="14">
        <v>2006</v>
      </c>
      <c r="B45">
        <v>1.89439083962</v>
      </c>
      <c r="C45">
        <v>113.41699999999999</v>
      </c>
      <c r="D45">
        <f t="shared" si="0"/>
        <v>2.5541771996354941</v>
      </c>
    </row>
    <row r="46" spans="1:5" ht="15">
      <c r="A46" s="14">
        <v>2007</v>
      </c>
      <c r="B46">
        <v>1.9664154191000001</v>
      </c>
      <c r="C46">
        <v>116.08799999999999</v>
      </c>
      <c r="D46">
        <f t="shared" si="0"/>
        <v>2.5902849138284094</v>
      </c>
    </row>
    <row r="47" spans="1:5" ht="15">
      <c r="A47" s="14">
        <v>2008</v>
      </c>
      <c r="B47">
        <v>1.7600280664100001</v>
      </c>
      <c r="C47" s="11">
        <v>118.22799999999999</v>
      </c>
      <c r="D47">
        <f t="shared" si="0"/>
        <v>2.276453820548705</v>
      </c>
    </row>
  </sheetData>
  <phoneticPr fontId="3" type="noConversion"/>
  <hyperlinks>
    <hyperlink ref="A6" r:id="rId1"/>
    <hyperlink ref="A7" r:id="rId2"/>
  </hyperlink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4"/>
  <sheetViews>
    <sheetView zoomScale="125" zoomScaleNormal="125" zoomScalePageLayoutView="125" workbookViewId="0">
      <selection activeCell="A7" sqref="A7"/>
    </sheetView>
  </sheetViews>
  <sheetFormatPr baseColWidth="10" defaultColWidth="8.83203125" defaultRowHeight="12" x14ac:dyDescent="0"/>
  <cols>
    <col min="1" max="1" width="9.1640625" style="3" customWidth="1"/>
    <col min="2" max="2" width="12.6640625" style="3" customWidth="1"/>
    <col min="3" max="8" width="12.6640625" style="13" customWidth="1"/>
    <col min="9" max="9" width="26.33203125" style="13" customWidth="1"/>
    <col min="10" max="15" width="8.83203125" style="13"/>
    <col min="16" max="19" width="11.1640625" style="13" customWidth="1"/>
    <col min="20" max="20" width="14.83203125" style="13" customWidth="1"/>
    <col min="21" max="16384" width="8.83203125" style="13"/>
  </cols>
  <sheetData>
    <row r="1" spans="1:9">
      <c r="A1" s="4" t="s">
        <v>13</v>
      </c>
    </row>
    <row r="2" spans="1:9">
      <c r="A2" s="4"/>
    </row>
    <row r="3" spans="1:9">
      <c r="A3" s="5" t="s">
        <v>82</v>
      </c>
    </row>
    <row r="4" spans="1:9">
      <c r="A4" s="37" t="s">
        <v>81</v>
      </c>
    </row>
    <row r="5" spans="1:9">
      <c r="A5" s="38" t="s">
        <v>83</v>
      </c>
    </row>
    <row r="6" spans="1:9">
      <c r="A6" s="5"/>
    </row>
    <row r="7" spans="1:9">
      <c r="A7" s="5" t="s">
        <v>71</v>
      </c>
    </row>
    <row r="8" spans="1:9">
      <c r="A8" s="38" t="s">
        <v>84</v>
      </c>
    </row>
    <row r="9" spans="1:9">
      <c r="A9" s="38" t="s">
        <v>85</v>
      </c>
    </row>
    <row r="10" spans="1:9">
      <c r="A10" s="38" t="s">
        <v>86</v>
      </c>
    </row>
    <row r="11" spans="1:9">
      <c r="A11" s="13"/>
      <c r="B11" s="13"/>
    </row>
    <row r="12" spans="1:9" s="39" customFormat="1" ht="43" customHeight="1">
      <c r="B12" s="39" t="s">
        <v>87</v>
      </c>
      <c r="C12" s="39" t="s">
        <v>84</v>
      </c>
      <c r="D12" s="39" t="s">
        <v>85</v>
      </c>
      <c r="E12" s="39" t="s">
        <v>0</v>
      </c>
      <c r="F12" s="39" t="s">
        <v>84</v>
      </c>
      <c r="G12" s="39" t="s">
        <v>85</v>
      </c>
      <c r="H12" s="39" t="s">
        <v>76</v>
      </c>
      <c r="I12" s="39" t="s">
        <v>88</v>
      </c>
    </row>
    <row r="13" spans="1:9">
      <c r="A13" s="13"/>
      <c r="B13" s="13">
        <v>1950</v>
      </c>
      <c r="C13" s="13">
        <v>105.89483934250829</v>
      </c>
      <c r="D13" s="13">
        <v>11.956648216650207</v>
      </c>
      <c r="E13" s="13">
        <v>1950</v>
      </c>
      <c r="F13" s="13">
        <v>105.89483934250829</v>
      </c>
      <c r="G13" s="13">
        <v>11.956648216650207</v>
      </c>
      <c r="H13" s="13">
        <v>15.3</v>
      </c>
      <c r="I13" s="13">
        <f>(G13/G$43)/(H13/H$43)</f>
        <v>0.85639211605498644</v>
      </c>
    </row>
    <row r="14" spans="1:9">
      <c r="A14" s="13"/>
      <c r="B14" s="13">
        <v>1951</v>
      </c>
      <c r="C14" s="13">
        <v>103.89866872416337</v>
      </c>
      <c r="D14" s="13">
        <v>12.679744229752449</v>
      </c>
      <c r="E14" s="13">
        <v>1951</v>
      </c>
      <c r="F14" s="13">
        <v>103.89866872416337</v>
      </c>
      <c r="G14" s="13">
        <v>12.679744229752449</v>
      </c>
      <c r="H14" s="13">
        <v>16.239000000000001</v>
      </c>
      <c r="I14" s="13">
        <f t="shared" ref="I14:I71" si="0">(G14/G$43)/(H14/H$43)</f>
        <v>0.85566910388297168</v>
      </c>
    </row>
    <row r="15" spans="1:9">
      <c r="A15" s="13"/>
      <c r="B15" s="13">
        <v>1952</v>
      </c>
      <c r="C15" s="13">
        <v>103.97432747997286</v>
      </c>
      <c r="D15" s="13">
        <v>13.23850023987691</v>
      </c>
      <c r="E15" s="13">
        <v>1952</v>
      </c>
      <c r="F15" s="13">
        <v>103.97432747997286</v>
      </c>
      <c r="G15" s="13">
        <v>13.23850023987691</v>
      </c>
      <c r="H15" s="13">
        <v>16.718</v>
      </c>
      <c r="I15" s="13">
        <f t="shared" si="0"/>
        <v>0.86777894037554959</v>
      </c>
    </row>
    <row r="16" spans="1:9">
      <c r="A16" s="13"/>
      <c r="B16" s="13">
        <v>1953.125</v>
      </c>
      <c r="C16" s="13">
        <v>114.71330928920199</v>
      </c>
      <c r="D16" s="13">
        <v>14.66095426565127</v>
      </c>
      <c r="E16" s="13">
        <v>1953</v>
      </c>
      <c r="F16" s="13">
        <f>AVERAGE(C16:C19)</f>
        <v>114.56943361938956</v>
      </c>
      <c r="G16" s="13">
        <f>AVERAGE(D16:D19)</f>
        <v>14.724808596076581</v>
      </c>
      <c r="H16" s="13">
        <v>17.117999999999999</v>
      </c>
      <c r="I16" s="13">
        <f t="shared" si="0"/>
        <v>0.94265174477929969</v>
      </c>
    </row>
    <row r="17" spans="1:9">
      <c r="A17" s="13"/>
      <c r="B17" s="13">
        <v>1953.375</v>
      </c>
      <c r="C17" s="13">
        <v>115.06859634855687</v>
      </c>
      <c r="D17" s="13">
        <v>14.706361789509272</v>
      </c>
      <c r="E17" s="13">
        <v>1954</v>
      </c>
      <c r="F17" s="13">
        <f>AVERAGE(C20:C23)</f>
        <v>114.91059957673828</v>
      </c>
      <c r="G17" s="13">
        <f>AVERAGE(D20:D23)</f>
        <v>14.824137554515953</v>
      </c>
      <c r="H17" s="13">
        <v>17.414999999999999</v>
      </c>
      <c r="I17" s="13">
        <f t="shared" si="0"/>
        <v>0.93282590240457597</v>
      </c>
    </row>
    <row r="18" spans="1:9">
      <c r="A18" s="13"/>
      <c r="B18" s="13">
        <v>1953.625</v>
      </c>
      <c r="C18" s="13">
        <v>114.65067005952098</v>
      </c>
      <c r="D18" s="13">
        <v>14.763121194331768</v>
      </c>
      <c r="E18" s="13">
        <v>1955</v>
      </c>
      <c r="F18" s="13">
        <f>AVERAGE(C24:C27)</f>
        <v>115.64000465682287</v>
      </c>
      <c r="G18" s="13">
        <f>AVERAGE(D24:D27)</f>
        <v>14.876640003976764</v>
      </c>
      <c r="H18" s="13">
        <v>17.654</v>
      </c>
      <c r="I18" s="13">
        <f t="shared" si="0"/>
        <v>0.92345634796348286</v>
      </c>
    </row>
    <row r="19" spans="1:9">
      <c r="A19" s="13"/>
      <c r="B19" s="13">
        <v>1953.875</v>
      </c>
      <c r="C19" s="13">
        <v>113.8451587802784</v>
      </c>
      <c r="D19" s="13">
        <v>14.768797134814017</v>
      </c>
      <c r="E19" s="13">
        <v>1956</v>
      </c>
      <c r="F19" s="13">
        <f>AVERAGE(C28:C31)</f>
        <v>114.32948935064357</v>
      </c>
      <c r="G19" s="13">
        <f>AVERAGE(D28:D31)</f>
        <v>14.913533617111391</v>
      </c>
      <c r="H19" s="13">
        <v>18.161000000000001</v>
      </c>
      <c r="I19" s="13">
        <f t="shared" si="0"/>
        <v>0.89990245918699219</v>
      </c>
    </row>
    <row r="20" spans="1:9">
      <c r="A20" s="13"/>
      <c r="B20" s="13">
        <v>1954.125</v>
      </c>
      <c r="C20" s="13">
        <v>114.31229057769039</v>
      </c>
      <c r="D20" s="13">
        <v>14.774473075296266</v>
      </c>
      <c r="E20" s="13">
        <v>1957</v>
      </c>
      <c r="F20" s="13">
        <f>AVERAGE(C32:C35)</f>
        <v>113.84980899009389</v>
      </c>
      <c r="G20" s="13">
        <f>AVERAGE(D32:D35)</f>
        <v>15.329296257436187</v>
      </c>
      <c r="H20" s="13">
        <v>18.684000000000001</v>
      </c>
      <c r="I20" s="13">
        <f t="shared" si="0"/>
        <v>0.89909793146239247</v>
      </c>
    </row>
    <row r="21" spans="1:9">
      <c r="A21" s="13"/>
      <c r="B21" s="13">
        <v>1954.375</v>
      </c>
      <c r="C21" s="13">
        <v>114.69474951744463</v>
      </c>
      <c r="D21" s="13">
        <v>14.768797134814017</v>
      </c>
      <c r="E21" s="13">
        <v>1958</v>
      </c>
      <c r="F21" s="13">
        <f>AVERAGE(C36:C39)</f>
        <v>112.19777901169272</v>
      </c>
      <c r="G21" s="13">
        <f>AVERAGE(D36:D39)</f>
        <v>15.552076921364492</v>
      </c>
      <c r="H21" s="13">
        <v>19.158999999999999</v>
      </c>
      <c r="I21" s="13">
        <f t="shared" si="0"/>
        <v>0.88954965942920172</v>
      </c>
    </row>
    <row r="22" spans="1:9">
      <c r="A22" s="13"/>
      <c r="B22" s="13">
        <v>1954.625</v>
      </c>
      <c r="C22" s="13">
        <v>115.01494007797587</v>
      </c>
      <c r="D22" s="13">
        <v>14.865288123012265</v>
      </c>
      <c r="E22" s="13">
        <v>1959</v>
      </c>
      <c r="F22" s="13">
        <f>AVERAGE(C40:C43)</f>
        <v>110.95208797823261</v>
      </c>
      <c r="G22" s="13">
        <f>AVERAGE(D40:D43)</f>
        <v>15.539306055279429</v>
      </c>
      <c r="H22" s="13">
        <v>19.515000000000001</v>
      </c>
      <c r="I22" s="13">
        <f t="shared" si="0"/>
        <v>0.87260501448782424</v>
      </c>
    </row>
    <row r="23" spans="1:9">
      <c r="A23" s="13"/>
      <c r="B23" s="13">
        <v>1954.875</v>
      </c>
      <c r="C23" s="13">
        <v>115.62041813384218</v>
      </c>
      <c r="D23" s="13">
        <v>14.887991884941265</v>
      </c>
      <c r="E23" s="13">
        <v>1960</v>
      </c>
      <c r="F23" s="13">
        <f>AVERAGE(C44:C47)</f>
        <v>110.07025946317299</v>
      </c>
      <c r="G23" s="13">
        <f>AVERAGE(D44:D47)</f>
        <v>15.627283132754302</v>
      </c>
      <c r="H23" s="13">
        <v>19.79</v>
      </c>
      <c r="I23" s="13">
        <f t="shared" si="0"/>
        <v>0.86535105210582408</v>
      </c>
    </row>
    <row r="24" spans="1:9">
      <c r="A24" s="13"/>
      <c r="B24" s="13">
        <v>1955.125</v>
      </c>
      <c r="C24" s="13">
        <v>115.92071975917248</v>
      </c>
      <c r="D24" s="13">
        <v>14.870964063494513</v>
      </c>
      <c r="E24" s="13">
        <v>1961</v>
      </c>
      <c r="F24" s="13">
        <f>AVERAGE(C48:C51)</f>
        <v>109.30277370916352</v>
      </c>
      <c r="G24" s="13">
        <f>AVERAGE(D48:D51)</f>
        <v>15.702489344144112</v>
      </c>
      <c r="H24" s="13">
        <v>20.082999999999998</v>
      </c>
      <c r="I24" s="13">
        <f t="shared" si="0"/>
        <v>0.85682979222946976</v>
      </c>
    </row>
    <row r="25" spans="1:9">
      <c r="A25" s="13"/>
      <c r="B25" s="13">
        <v>1955.375</v>
      </c>
      <c r="C25" s="13">
        <v>115.12431786769727</v>
      </c>
      <c r="D25" s="13">
        <v>14.768797134814017</v>
      </c>
      <c r="E25" s="13">
        <v>1962</v>
      </c>
      <c r="F25" s="13">
        <f>AVERAGE(C52:C55)</f>
        <v>109.33097979443632</v>
      </c>
      <c r="G25" s="13">
        <f>AVERAGE(D52:D55)</f>
        <v>15.877024513973293</v>
      </c>
      <c r="H25" s="13">
        <v>20.311</v>
      </c>
      <c r="I25" s="13">
        <f t="shared" si="0"/>
        <v>0.85662836082705252</v>
      </c>
    </row>
    <row r="26" spans="1:9">
      <c r="A26" s="13"/>
      <c r="B26" s="13">
        <v>1955.625</v>
      </c>
      <c r="C26" s="13">
        <v>115.97305379723173</v>
      </c>
      <c r="D26" s="13">
        <v>14.933399408799264</v>
      </c>
      <c r="E26" s="13">
        <v>1963</v>
      </c>
      <c r="F26" s="13">
        <f>AVERAGE(C56:C59)</f>
        <v>109.11894386535286</v>
      </c>
      <c r="G26" s="13">
        <f>AVERAGE(D56:D59)</f>
        <v>16.043045773079101</v>
      </c>
      <c r="H26" s="13">
        <v>20.48</v>
      </c>
      <c r="I26" s="13">
        <f t="shared" si="0"/>
        <v>0.85844309137317532</v>
      </c>
    </row>
    <row r="27" spans="1:9">
      <c r="A27" s="13"/>
      <c r="B27" s="13">
        <v>1955.875</v>
      </c>
      <c r="C27" s="13">
        <v>115.54192720318999</v>
      </c>
      <c r="D27" s="13">
        <v>14.933399408799264</v>
      </c>
      <c r="E27" s="13">
        <v>1964</v>
      </c>
      <c r="F27" s="13">
        <f>AVERAGE(C60:C63)</f>
        <v>109.38708446479116</v>
      </c>
      <c r="G27" s="13">
        <f>AVERAGE(D60:D63)</f>
        <v>16.292787154298093</v>
      </c>
      <c r="H27" s="13">
        <v>20.952000000000002</v>
      </c>
      <c r="I27" s="13">
        <f t="shared" si="0"/>
        <v>0.85216665840524242</v>
      </c>
    </row>
    <row r="28" spans="1:9">
      <c r="A28" s="13"/>
      <c r="B28" s="13">
        <v>1956.125</v>
      </c>
      <c r="C28" s="13">
        <v>115.04738518083417</v>
      </c>
      <c r="D28" s="13">
        <v>14.814204658672015</v>
      </c>
      <c r="E28" s="13">
        <v>1965</v>
      </c>
      <c r="F28" s="13">
        <f>AVERAGE(C64:C67)</f>
        <v>109.21226801540047</v>
      </c>
      <c r="G28" s="13">
        <f>AVERAGE(D64:D67)</f>
        <v>16.515567818226401</v>
      </c>
      <c r="H28" s="13">
        <v>21.254000000000001</v>
      </c>
      <c r="I28" s="13">
        <f t="shared" si="0"/>
        <v>0.85154474454066897</v>
      </c>
    </row>
    <row r="29" spans="1:9">
      <c r="A29" s="13"/>
      <c r="B29" s="13">
        <v>1956.375</v>
      </c>
      <c r="C29" s="13">
        <v>114.1805437963869</v>
      </c>
      <c r="D29" s="13">
        <v>14.75744525384952</v>
      </c>
      <c r="E29" s="13">
        <v>1966</v>
      </c>
      <c r="F29" s="13">
        <f>AVERAGE(C68:C71)</f>
        <v>107.94687674588721</v>
      </c>
      <c r="G29" s="13">
        <f>AVERAGE(D68:D71)</f>
        <v>16.789431946494954</v>
      </c>
      <c r="H29" s="13">
        <v>21.809000000000001</v>
      </c>
      <c r="I29" s="13">
        <f t="shared" si="0"/>
        <v>0.84363558361799429</v>
      </c>
    </row>
    <row r="30" spans="1:9">
      <c r="A30" s="13"/>
      <c r="B30" s="13">
        <v>1956.625</v>
      </c>
      <c r="C30" s="13">
        <v>114.29578216105507</v>
      </c>
      <c r="D30" s="13">
        <v>15.04691821844426</v>
      </c>
      <c r="E30" s="13">
        <v>1967</v>
      </c>
      <c r="F30" s="13">
        <f>AVERAGE(C72:C75)</f>
        <v>106.48053514059842</v>
      </c>
      <c r="G30" s="13">
        <f>AVERAGE(D72:D75)</f>
        <v>17.023564491387756</v>
      </c>
      <c r="H30" s="13">
        <v>22.629000000000001</v>
      </c>
      <c r="I30" s="13">
        <f t="shared" si="0"/>
        <v>0.82440340609328033</v>
      </c>
    </row>
    <row r="31" spans="1:9">
      <c r="A31" s="13"/>
      <c r="B31" s="13">
        <v>1956.875</v>
      </c>
      <c r="C31" s="13">
        <v>113.79424626429815</v>
      </c>
      <c r="D31" s="13">
        <v>15.035566337479763</v>
      </c>
      <c r="E31" s="13">
        <v>1968</v>
      </c>
      <c r="F31" s="13">
        <f>AVERAGE(C76:C79)</f>
        <v>105.10461940306442</v>
      </c>
      <c r="G31" s="13">
        <f>AVERAGE(D76:D79)</f>
        <v>17.510276387740678</v>
      </c>
      <c r="H31" s="13">
        <v>23.516999999999999</v>
      </c>
      <c r="I31" s="13">
        <f t="shared" si="0"/>
        <v>0.8159540859964568</v>
      </c>
    </row>
    <row r="32" spans="1:9">
      <c r="A32" s="13"/>
      <c r="B32" s="13">
        <v>1957.125</v>
      </c>
      <c r="C32" s="13">
        <v>114.45199308250254</v>
      </c>
      <c r="D32" s="13">
        <v>15.177464849536001</v>
      </c>
      <c r="E32" s="13">
        <v>1969</v>
      </c>
      <c r="F32" s="13">
        <f>AVERAGE(C80:C83)</f>
        <v>106.33242285088592</v>
      </c>
      <c r="G32" s="13">
        <f>AVERAGE(D80:D83)</f>
        <v>18.648302454431768</v>
      </c>
      <c r="H32" s="13">
        <v>24.577999999999999</v>
      </c>
      <c r="I32" s="13">
        <f t="shared" si="0"/>
        <v>0.83147156950345025</v>
      </c>
    </row>
    <row r="33" spans="1:9">
      <c r="A33" s="13"/>
      <c r="B33" s="13">
        <v>1957.375</v>
      </c>
      <c r="C33" s="13">
        <v>114.44923167653637</v>
      </c>
      <c r="D33" s="13">
        <v>15.34206712352125</v>
      </c>
      <c r="E33" s="13">
        <v>1970</v>
      </c>
      <c r="F33" s="13">
        <f>AVERAGE(C84:C87)</f>
        <v>108.40265062401456</v>
      </c>
      <c r="G33" s="13">
        <f>AVERAGE(D84:D87)</f>
        <v>20.145331756625154</v>
      </c>
      <c r="H33" s="13">
        <v>25.756</v>
      </c>
      <c r="I33" s="13">
        <f t="shared" si="0"/>
        <v>0.85713779784457722</v>
      </c>
    </row>
    <row r="34" spans="1:9">
      <c r="A34" s="13"/>
      <c r="B34" s="13">
        <v>1957.625</v>
      </c>
      <c r="C34" s="13">
        <v>112.83157469170899</v>
      </c>
      <c r="D34" s="13">
        <v>15.34206712352125</v>
      </c>
      <c r="E34" s="13">
        <v>1971</v>
      </c>
      <c r="F34" s="13">
        <f>AVERAGE(C88:C91)</f>
        <v>109.57880497979492</v>
      </c>
      <c r="G34" s="13">
        <f>AVERAGE(D88:D91)</f>
        <v>21.257816091146122</v>
      </c>
      <c r="H34" s="13">
        <v>27.053999999999998</v>
      </c>
      <c r="I34" s="13">
        <f t="shared" si="0"/>
        <v>0.86107662384910522</v>
      </c>
    </row>
    <row r="35" spans="1:9">
      <c r="A35" s="13"/>
      <c r="B35" s="13">
        <v>1957.875</v>
      </c>
      <c r="C35" s="13">
        <v>113.66643650962764</v>
      </c>
      <c r="D35" s="13">
        <v>15.455585933166244</v>
      </c>
      <c r="E35" s="13">
        <v>1972</v>
      </c>
      <c r="F35" s="13">
        <f>AVERAGE(C92:C95)</f>
        <v>110.48485734712168</v>
      </c>
      <c r="G35" s="13">
        <f>AVERAGE(D92:D95)</f>
        <v>22.136167880774277</v>
      </c>
      <c r="H35" s="13">
        <v>28.03</v>
      </c>
      <c r="I35" s="13">
        <f t="shared" si="0"/>
        <v>0.86543405667436457</v>
      </c>
    </row>
    <row r="36" spans="1:9">
      <c r="A36" s="13"/>
      <c r="B36" s="13">
        <v>1958.125</v>
      </c>
      <c r="C36" s="13">
        <v>112.84587826830968</v>
      </c>
      <c r="D36" s="13">
        <v>15.506669397506494</v>
      </c>
      <c r="E36" s="13">
        <v>1973</v>
      </c>
      <c r="F36" s="13">
        <f>AVERAGE(C96:C99)</f>
        <v>106.85874455529118</v>
      </c>
      <c r="G36" s="13">
        <f>AVERAGE(D96:D99)</f>
        <v>22.595919059836515</v>
      </c>
      <c r="H36" s="13">
        <v>29.34</v>
      </c>
      <c r="I36" s="13">
        <f t="shared" si="0"/>
        <v>0.84396520212859594</v>
      </c>
    </row>
    <row r="37" spans="1:9">
      <c r="A37" s="13"/>
      <c r="B37" s="13">
        <v>1958.375</v>
      </c>
      <c r="C37" s="13">
        <v>112.53287326619758</v>
      </c>
      <c r="D37" s="13">
        <v>15.625864147633738</v>
      </c>
      <c r="E37" s="13">
        <v>1974</v>
      </c>
      <c r="F37" s="13">
        <f>AVERAGE(C100:C103)</f>
        <v>103.720022980039</v>
      </c>
      <c r="G37" s="13">
        <f>AVERAGE(D100:D103)</f>
        <v>24.29870120451146</v>
      </c>
      <c r="H37" s="13">
        <v>31.713999999999999</v>
      </c>
      <c r="I37" s="13">
        <f t="shared" si="0"/>
        <v>0.83962754620495561</v>
      </c>
    </row>
    <row r="38" spans="1:9">
      <c r="A38" s="13"/>
      <c r="B38" s="13">
        <v>1958.625</v>
      </c>
      <c r="C38" s="13">
        <v>111.6152673880171</v>
      </c>
      <c r="D38" s="13">
        <v>15.552076921364492</v>
      </c>
      <c r="E38" s="13">
        <v>1975</v>
      </c>
      <c r="F38" s="13">
        <f>AVERAGE(C104:C107)</f>
        <v>104.44058973167495</v>
      </c>
      <c r="G38" s="13">
        <f>AVERAGE(D104:D107)</f>
        <v>26.85399898016599</v>
      </c>
      <c r="H38" s="13">
        <v>34.494</v>
      </c>
      <c r="I38" s="13">
        <f t="shared" si="0"/>
        <v>0.85313949709451431</v>
      </c>
    </row>
    <row r="39" spans="1:9">
      <c r="A39" s="13"/>
      <c r="B39" s="13">
        <v>1958.875</v>
      </c>
      <c r="C39" s="13">
        <v>111.79709712424646</v>
      </c>
      <c r="D39" s="13">
        <v>15.523697218953245</v>
      </c>
      <c r="E39" s="13">
        <v>1976</v>
      </c>
      <c r="F39" s="13">
        <f>AVERAGE(C108:C111)</f>
        <v>105.22213430297185</v>
      </c>
      <c r="G39" s="13">
        <f>AVERAGE(D108:D111)</f>
        <v>28.654736249824168</v>
      </c>
      <c r="H39" s="13">
        <v>36.713999999999999</v>
      </c>
      <c r="I39" s="13">
        <f t="shared" si="0"/>
        <v>0.85530173171790658</v>
      </c>
    </row>
    <row r="40" spans="1:9">
      <c r="A40" s="13"/>
      <c r="B40" s="13">
        <v>1959.125</v>
      </c>
      <c r="C40" s="13">
        <v>111.24864789659665</v>
      </c>
      <c r="D40" s="13">
        <v>15.500993457024245</v>
      </c>
      <c r="E40" s="13">
        <v>1977</v>
      </c>
      <c r="F40" s="13">
        <f>AVERAGE(C112:C115)</f>
        <v>110.47108082199576</v>
      </c>
      <c r="G40" s="13">
        <f>AVERAGE(D112:D115)</f>
        <v>32.003169573779715</v>
      </c>
      <c r="H40" s="13">
        <v>39.345999999999997</v>
      </c>
      <c r="I40" s="13">
        <f t="shared" si="0"/>
        <v>0.89134748744769021</v>
      </c>
    </row>
    <row r="41" spans="1:9">
      <c r="A41" s="13"/>
      <c r="B41" s="13">
        <v>1959.375</v>
      </c>
      <c r="C41" s="13">
        <v>111.53379638992367</v>
      </c>
      <c r="D41" s="13">
        <v>15.540725040399991</v>
      </c>
      <c r="E41" s="13">
        <v>1978</v>
      </c>
      <c r="F41" s="13">
        <f>AVERAGE(C116:C119)</f>
        <v>117.10065367629491</v>
      </c>
      <c r="G41" s="13">
        <f>AVERAGE(D116:D119)</f>
        <v>36.467383774089186</v>
      </c>
      <c r="H41" s="13">
        <v>41.991</v>
      </c>
      <c r="I41" s="13">
        <f t="shared" si="0"/>
        <v>0.95170648731827523</v>
      </c>
    </row>
    <row r="42" spans="1:9">
      <c r="A42" s="13"/>
      <c r="B42" s="13">
        <v>1959.625</v>
      </c>
      <c r="C42" s="13">
        <v>110.56758383376754</v>
      </c>
      <c r="D42" s="13">
        <v>15.512345337988744</v>
      </c>
      <c r="E42" s="13">
        <v>1979</v>
      </c>
      <c r="F42" s="13">
        <f>AVERAGE(C120:C123)</f>
        <v>120.45053999134004</v>
      </c>
      <c r="G42" s="13">
        <f>AVERAGE(D120:D123)</f>
        <v>41.538024335349554</v>
      </c>
      <c r="H42" s="13">
        <v>45.106000000000002</v>
      </c>
      <c r="I42" s="13">
        <f t="shared" si="0"/>
        <v>1.0091742495978706</v>
      </c>
    </row>
    <row r="43" spans="1:9">
      <c r="A43" s="13"/>
      <c r="B43" s="13">
        <v>1959.875</v>
      </c>
      <c r="C43" s="13">
        <v>110.45832379264253</v>
      </c>
      <c r="D43" s="13">
        <v>15.603160385704738</v>
      </c>
      <c r="E43" s="13">
        <v>1980</v>
      </c>
      <c r="F43" s="13">
        <f>AVERAGE(C124:C127)</f>
        <v>114.463707695343</v>
      </c>
      <c r="G43" s="13">
        <f>AVERAGE(D124:D127)</f>
        <v>44.846101948234633</v>
      </c>
      <c r="H43" s="13">
        <v>49.145000000000003</v>
      </c>
      <c r="I43" s="13">
        <f t="shared" si="0"/>
        <v>1</v>
      </c>
    </row>
    <row r="44" spans="1:9">
      <c r="A44" s="13"/>
      <c r="B44" s="13">
        <v>1960.125</v>
      </c>
      <c r="C44" s="13">
        <v>110.91595148288056</v>
      </c>
      <c r="D44" s="13">
        <v>15.614512266669241</v>
      </c>
      <c r="E44" s="13">
        <v>1981</v>
      </c>
      <c r="F44" s="13">
        <f>AVERAGE(C128:C131)</f>
        <v>108.97456824475103</v>
      </c>
      <c r="G44" s="13">
        <f>AVERAGE(D128:D131)</f>
        <v>47.252174883949927</v>
      </c>
      <c r="H44" s="13">
        <v>53.84</v>
      </c>
      <c r="I44" s="13">
        <f t="shared" si="0"/>
        <v>0.96177036484621636</v>
      </c>
    </row>
    <row r="45" spans="1:9">
      <c r="A45" s="13"/>
      <c r="B45" s="13">
        <v>1960.375</v>
      </c>
      <c r="C45" s="13">
        <v>109.92370852929733</v>
      </c>
      <c r="D45" s="13">
        <v>15.58045662377574</v>
      </c>
      <c r="E45" s="13">
        <v>1982</v>
      </c>
      <c r="F45" s="13">
        <f>AVERAGE(C132:C135)</f>
        <v>105.10048306638902</v>
      </c>
      <c r="G45" s="13">
        <f>AVERAGE(D132:D135)</f>
        <v>48.577369179912793</v>
      </c>
      <c r="H45" s="13">
        <v>57.466000000000001</v>
      </c>
      <c r="I45" s="13">
        <f t="shared" si="0"/>
        <v>0.92635545206295267</v>
      </c>
    </row>
    <row r="46" spans="1:9">
      <c r="A46" s="13"/>
      <c r="B46" s="13">
        <v>1960.625</v>
      </c>
      <c r="C46" s="13">
        <v>109.79180332595949</v>
      </c>
      <c r="D46" s="13">
        <v>15.614512266669241</v>
      </c>
      <c r="E46" s="13">
        <v>1983</v>
      </c>
      <c r="F46" s="13">
        <f>AVERAGE(C136:C139)</f>
        <v>105.38936298390433</v>
      </c>
      <c r="G46" s="13">
        <f>AVERAGE(D136:D139)</f>
        <v>50.291941552961035</v>
      </c>
      <c r="H46" s="13">
        <v>60.792000000000002</v>
      </c>
      <c r="I46" s="13">
        <f t="shared" si="0"/>
        <v>0.90658099428953764</v>
      </c>
    </row>
    <row r="47" spans="1:9">
      <c r="A47" s="13"/>
      <c r="B47" s="13">
        <v>1960.875</v>
      </c>
      <c r="C47" s="13">
        <v>109.64957451455453</v>
      </c>
      <c r="D47" s="13">
        <v>15.699651373902988</v>
      </c>
      <c r="E47" s="13">
        <v>1984</v>
      </c>
      <c r="F47" s="13">
        <f>AVERAGE(C140:C143)</f>
        <v>105.47100591666343</v>
      </c>
      <c r="G47" s="13">
        <f>AVERAGE(D140:D143)</f>
        <v>52.500598712899141</v>
      </c>
      <c r="H47" s="13">
        <v>63.790999999999997</v>
      </c>
      <c r="I47" s="13">
        <f t="shared" si="0"/>
        <v>0.90190228109083037</v>
      </c>
    </row>
    <row r="48" spans="1:9">
      <c r="A48" s="13"/>
      <c r="B48" s="13">
        <v>1961.125</v>
      </c>
      <c r="C48" s="13">
        <v>109.45136487154195</v>
      </c>
      <c r="D48" s="13">
        <v>15.671271671491739</v>
      </c>
      <c r="E48" s="13">
        <v>1985</v>
      </c>
      <c r="F48" s="13">
        <f>AVERAGE(C144:C147)</f>
        <v>107.45907126712446</v>
      </c>
      <c r="G48" s="13">
        <f>AVERAGE(D144:D147)</f>
        <v>55.364763504009005</v>
      </c>
      <c r="H48" s="13">
        <v>66.64</v>
      </c>
      <c r="I48" s="13">
        <f t="shared" si="0"/>
        <v>0.9104437108890302</v>
      </c>
    </row>
    <row r="49" spans="1:9">
      <c r="A49" s="13"/>
      <c r="B49" s="13">
        <v>1961.375</v>
      </c>
      <c r="C49" s="13">
        <v>109.25315522852938</v>
      </c>
      <c r="D49" s="13">
        <v>15.642891969080491</v>
      </c>
      <c r="E49" s="13">
        <v>1986</v>
      </c>
      <c r="F49" s="13">
        <f>AVERAGE(C148:C151)</f>
        <v>112.65014289872929</v>
      </c>
      <c r="G49" s="13">
        <f>AVERAGE(D148:D151)</f>
        <v>59.268360528907024</v>
      </c>
      <c r="H49" s="13">
        <v>68.888000000000005</v>
      </c>
      <c r="I49" s="13">
        <f t="shared" si="0"/>
        <v>0.94283126872199507</v>
      </c>
    </row>
    <row r="50" spans="1:9">
      <c r="A50" s="13"/>
      <c r="B50" s="13">
        <v>1961.625</v>
      </c>
      <c r="C50" s="13">
        <v>108.99733264928112</v>
      </c>
      <c r="D50" s="40">
        <v>15.711003254867485</v>
      </c>
      <c r="E50" s="13">
        <v>1987</v>
      </c>
      <c r="F50" s="13">
        <f>AVERAGE(C152:C155)</f>
        <v>118.3460627106993</v>
      </c>
      <c r="G50" s="13">
        <f>AVERAGE(D152:D155)</f>
        <v>64.405000000000001</v>
      </c>
      <c r="H50" s="13">
        <v>71.293000000000006</v>
      </c>
      <c r="I50" s="13">
        <f t="shared" si="0"/>
        <v>0.98998208135306676</v>
      </c>
    </row>
    <row r="51" spans="1:9">
      <c r="A51" s="13"/>
      <c r="B51" s="13">
        <v>1961.875</v>
      </c>
      <c r="C51" s="13">
        <v>109.50924208730162</v>
      </c>
      <c r="D51" s="40">
        <v>15.784790481136735</v>
      </c>
      <c r="E51" s="13">
        <v>1988</v>
      </c>
      <c r="F51" s="13">
        <f>AVERAGE(C156:C159)</f>
        <v>122.54790628557267</v>
      </c>
      <c r="G51" s="13">
        <f>AVERAGE(D156:D159)</f>
        <v>69.414999999999992</v>
      </c>
      <c r="H51" s="13">
        <v>73.683000000000007</v>
      </c>
      <c r="I51" s="13">
        <f t="shared" si="0"/>
        <v>1.0323825797057482</v>
      </c>
    </row>
    <row r="52" spans="1:9">
      <c r="A52" s="13"/>
      <c r="B52" s="13">
        <v>1962.125</v>
      </c>
      <c r="C52" s="13">
        <v>109.8242632799296</v>
      </c>
      <c r="D52" s="40">
        <v>15.830198004994731</v>
      </c>
      <c r="E52" s="13">
        <v>1989</v>
      </c>
      <c r="F52" s="13">
        <f>AVERAGE(C160:C163)</f>
        <v>125.25373843447819</v>
      </c>
      <c r="G52" s="13">
        <f>AVERAGE(D160:D163)</f>
        <v>74.355000000000004</v>
      </c>
      <c r="H52" s="13">
        <v>76.305000000000007</v>
      </c>
      <c r="I52" s="13">
        <f t="shared" si="0"/>
        <v>1.0678538574396896</v>
      </c>
    </row>
    <row r="53" spans="1:9">
      <c r="A53" s="13"/>
      <c r="B53" s="13">
        <v>1962.375</v>
      </c>
      <c r="C53" s="13">
        <v>109.44900210758551</v>
      </c>
      <c r="D53" s="40">
        <v>15.881281469334981</v>
      </c>
      <c r="E53" s="13">
        <v>1990</v>
      </c>
      <c r="F53" s="13">
        <f>AVERAGE(C164:C167)</f>
        <v>121.04976388605102</v>
      </c>
      <c r="G53" s="13">
        <f>AVERAGE(D164:D167)</f>
        <v>75.607500000000002</v>
      </c>
      <c r="H53" s="13">
        <v>79.308999999999997</v>
      </c>
      <c r="I53" s="13">
        <f t="shared" si="0"/>
        <v>1.0447131077881973</v>
      </c>
    </row>
    <row r="54" spans="1:9">
      <c r="A54" s="13"/>
      <c r="B54" s="13">
        <v>1962.625</v>
      </c>
      <c r="C54" s="13">
        <v>109.32171090703669</v>
      </c>
      <c r="D54" s="40">
        <v>15.915337112228478</v>
      </c>
      <c r="E54" s="13">
        <v>1991</v>
      </c>
      <c r="F54" s="13">
        <f>AVERAGE(C168:C171)</f>
        <v>114.13637195380623</v>
      </c>
      <c r="G54" s="13">
        <f>AVERAGE(D168:D171)</f>
        <v>74.497500000000002</v>
      </c>
      <c r="H54" s="13">
        <v>82.412999999999997</v>
      </c>
      <c r="I54" s="13">
        <f t="shared" si="0"/>
        <v>0.99060522593939682</v>
      </c>
    </row>
    <row r="55" spans="1:9">
      <c r="A55" s="13"/>
      <c r="B55" s="13">
        <v>1962.875</v>
      </c>
      <c r="C55" s="13">
        <v>108.72894288319351</v>
      </c>
      <c r="D55" s="40">
        <v>15.881281469334981</v>
      </c>
      <c r="E55" s="13">
        <v>1992</v>
      </c>
      <c r="F55" s="13">
        <f>AVERAGE(C172:C175)</f>
        <v>111.49623514371376</v>
      </c>
      <c r="G55" s="13">
        <f>AVERAGE(D172:D175)</f>
        <v>74.98</v>
      </c>
      <c r="H55" s="13">
        <v>84.64</v>
      </c>
      <c r="I55" s="13">
        <f t="shared" si="0"/>
        <v>0.97078804826475007</v>
      </c>
    </row>
    <row r="56" spans="1:9">
      <c r="A56" s="13"/>
      <c r="B56" s="13">
        <v>1963.125</v>
      </c>
      <c r="C56" s="13">
        <v>109.07867858224597</v>
      </c>
      <c r="D56" s="40">
        <v>15.932364933675233</v>
      </c>
      <c r="E56" s="13">
        <v>1993</v>
      </c>
      <c r="F56" s="13">
        <f>AVERAGE(C176:C179)</f>
        <v>108.95880174878863</v>
      </c>
      <c r="G56" s="13">
        <f>AVERAGE(D176:D179)</f>
        <v>75.477499999999992</v>
      </c>
      <c r="H56" s="13">
        <v>87.215999999999994</v>
      </c>
      <c r="I56" s="13">
        <f t="shared" si="0"/>
        <v>0.94836601321351588</v>
      </c>
    </row>
    <row r="57" spans="1:9">
      <c r="A57" s="13"/>
      <c r="B57" s="13">
        <v>1963.375</v>
      </c>
      <c r="C57" s="13">
        <v>109.41822161975952</v>
      </c>
      <c r="D57" s="40">
        <v>16.034531862355728</v>
      </c>
      <c r="E57" s="13">
        <v>1994</v>
      </c>
      <c r="F57" s="13">
        <f>AVERAGE(C180:C183)</f>
        <v>109.30540753756816</v>
      </c>
      <c r="G57" s="13">
        <f>AVERAGE(D180:D183)</f>
        <v>77.66</v>
      </c>
      <c r="H57" s="13">
        <v>89.35</v>
      </c>
      <c r="I57" s="13">
        <f t="shared" si="0"/>
        <v>0.95248351718074631</v>
      </c>
    </row>
    <row r="58" spans="1:9">
      <c r="A58" s="13"/>
      <c r="B58" s="13">
        <v>1963.625</v>
      </c>
      <c r="C58" s="13">
        <v>108.85931847856953</v>
      </c>
      <c r="D58" s="40">
        <v>16.057235624284726</v>
      </c>
      <c r="E58" s="13">
        <v>1995</v>
      </c>
      <c r="F58" s="13">
        <f>AVERAGE(C184:C187)</f>
        <v>108.23756872219158</v>
      </c>
      <c r="G58" s="13">
        <f>AVERAGE(D184:D187)</f>
        <v>79.099999999999994</v>
      </c>
      <c r="H58" s="13">
        <v>91.641999999999996</v>
      </c>
      <c r="I58" s="13">
        <f t="shared" si="0"/>
        <v>0.94588113613513647</v>
      </c>
    </row>
    <row r="59" spans="1:9">
      <c r="A59" s="13"/>
      <c r="B59" s="13">
        <v>1963.875</v>
      </c>
      <c r="C59" s="13">
        <v>109.11955678083646</v>
      </c>
      <c r="D59" s="40">
        <v>16.148050672000721</v>
      </c>
      <c r="E59" s="13">
        <v>1996</v>
      </c>
      <c r="F59" s="13">
        <f>AVERAGE(C188:C191)</f>
        <v>107.59660277897457</v>
      </c>
      <c r="G59" s="13">
        <f>AVERAGE(D188:D191)</f>
        <v>80.905000000000001</v>
      </c>
      <c r="H59" s="13">
        <v>93.132000000000005</v>
      </c>
      <c r="I59" s="13">
        <f t="shared" si="0"/>
        <v>0.95198711929516533</v>
      </c>
    </row>
    <row r="60" spans="1:9">
      <c r="A60" s="13"/>
      <c r="B60" s="13">
        <v>1964.125</v>
      </c>
      <c r="C60" s="13">
        <v>109.53103360184021</v>
      </c>
      <c r="D60" s="40">
        <v>16.261569481645719</v>
      </c>
      <c r="E60" s="13">
        <v>1997</v>
      </c>
      <c r="F60" s="13">
        <f>AVERAGE(C192:C195)</f>
        <v>108.55116379750568</v>
      </c>
      <c r="G60" s="13">
        <f>AVERAGE(D192:D195)</f>
        <v>83.635000000000005</v>
      </c>
      <c r="H60" s="13">
        <v>95.037000000000006</v>
      </c>
      <c r="I60" s="13">
        <f t="shared" si="0"/>
        <v>0.96438396828839301</v>
      </c>
    </row>
    <row r="61" spans="1:9">
      <c r="A61" s="13"/>
      <c r="B61" s="13">
        <v>1964.375</v>
      </c>
      <c r="C61" s="13">
        <v>109.11049560197274</v>
      </c>
      <c r="D61" s="40">
        <v>16.19913413634097</v>
      </c>
      <c r="E61" s="13">
        <v>1998</v>
      </c>
      <c r="F61" s="13">
        <f>AVERAGE(C196:C199)</f>
        <v>113.40814858159133</v>
      </c>
      <c r="G61" s="13">
        <f>AVERAGE(D196:D199)</f>
        <v>88.73</v>
      </c>
      <c r="H61" s="13">
        <v>96.216999999999999</v>
      </c>
      <c r="I61" s="13">
        <f t="shared" si="0"/>
        <v>1.0105860741383821</v>
      </c>
    </row>
    <row r="62" spans="1:9">
      <c r="A62" s="13"/>
      <c r="B62" s="13">
        <v>1964.625</v>
      </c>
      <c r="C62" s="13">
        <v>109.05456318749171</v>
      </c>
      <c r="D62" s="40">
        <v>16.295625124539221</v>
      </c>
      <c r="E62" s="13">
        <v>1999</v>
      </c>
      <c r="F62" s="13">
        <f>AVERAGE(C200:C203)</f>
        <v>119.51626500577927</v>
      </c>
      <c r="G62" s="13">
        <f>AVERAGE(D200:D203)</f>
        <v>95.537500000000009</v>
      </c>
      <c r="H62" s="13">
        <v>97.912000000000006</v>
      </c>
      <c r="I62" s="13">
        <f t="shared" si="0"/>
        <v>1.069282822990747</v>
      </c>
    </row>
    <row r="63" spans="1:9">
      <c r="A63" s="13"/>
      <c r="B63" s="13">
        <v>1964.875</v>
      </c>
      <c r="C63" s="13">
        <v>109.85224546785996</v>
      </c>
      <c r="D63" s="40">
        <v>16.414819874666463</v>
      </c>
      <c r="E63" s="13">
        <v>2000</v>
      </c>
      <c r="F63" s="13">
        <f>AVERAGE(C204:C207)</f>
        <v>126.62830590773748</v>
      </c>
      <c r="G63" s="13">
        <f>AVERAGE(D204:D207)</f>
        <v>104.5</v>
      </c>
      <c r="H63" s="13">
        <v>100</v>
      </c>
      <c r="I63" s="13">
        <f t="shared" si="0"/>
        <v>1.1451725516585651</v>
      </c>
    </row>
    <row r="64" spans="1:9">
      <c r="A64" s="13"/>
      <c r="B64" s="13">
        <v>1965.125</v>
      </c>
      <c r="C64" s="13">
        <v>110.18169117156519</v>
      </c>
      <c r="D64" s="40">
        <v>16.51698680334696</v>
      </c>
      <c r="E64" s="13">
        <v>2001</v>
      </c>
      <c r="F64" s="13">
        <f>AVERAGE(C208:C211)</f>
        <v>133.50734951963952</v>
      </c>
      <c r="G64" s="13">
        <f>AVERAGE(D208:D211)</f>
        <v>113.4225</v>
      </c>
      <c r="H64" s="13">
        <v>102.098</v>
      </c>
      <c r="I64" s="13">
        <f t="shared" si="0"/>
        <v>1.217409314687836</v>
      </c>
    </row>
    <row r="65" spans="1:9">
      <c r="A65" s="13"/>
      <c r="B65" s="13">
        <v>1965.375</v>
      </c>
      <c r="C65" s="13">
        <v>108.95318955222501</v>
      </c>
      <c r="D65" s="40">
        <v>16.437523636595465</v>
      </c>
      <c r="E65" s="13">
        <v>2002</v>
      </c>
      <c r="F65" s="13">
        <f>AVERAGE(C212:C215)</f>
        <v>143.3855321374196</v>
      </c>
      <c r="G65" s="13">
        <f>AVERAGE(D212:D215)</f>
        <v>123.73750000000001</v>
      </c>
      <c r="H65" s="13">
        <v>104.31100000000001</v>
      </c>
      <c r="I65" s="13">
        <f t="shared" si="0"/>
        <v>1.2999476639657814</v>
      </c>
    </row>
    <row r="66" spans="1:9">
      <c r="A66" s="13"/>
      <c r="B66" s="13">
        <v>1965.625</v>
      </c>
      <c r="C66" s="13">
        <v>108.45053162346962</v>
      </c>
      <c r="D66" s="40">
        <v>16.465903339006715</v>
      </c>
      <c r="E66" s="13">
        <v>2003</v>
      </c>
      <c r="F66" s="13">
        <f>AVERAGE(C216:C219)</f>
        <v>154.53707436938433</v>
      </c>
      <c r="G66" s="13">
        <f>AVERAGE(D216:D219)</f>
        <v>136.34499999999997</v>
      </c>
      <c r="H66" s="13">
        <v>105.79</v>
      </c>
      <c r="I66" s="13">
        <f t="shared" si="0"/>
        <v>1.4123724536502715</v>
      </c>
    </row>
    <row r="67" spans="1:9">
      <c r="A67" s="13"/>
      <c r="B67" s="13">
        <v>1965.875</v>
      </c>
      <c r="C67" s="13">
        <v>109.26365971434205</v>
      </c>
      <c r="D67" s="40">
        <v>16.641857493956458</v>
      </c>
      <c r="E67" s="13">
        <v>2004</v>
      </c>
      <c r="F67" s="13">
        <f>AVERAGE(C220:C223)</f>
        <v>171.41118324061787</v>
      </c>
      <c r="G67" s="13">
        <f>AVERAGE(D220:D223)</f>
        <v>155.1925</v>
      </c>
      <c r="H67" s="13">
        <v>108.45699999999999</v>
      </c>
      <c r="I67" s="13">
        <f t="shared" si="0"/>
        <v>1.5680784321003534</v>
      </c>
    </row>
    <row r="68" spans="1:9">
      <c r="A68" s="13"/>
      <c r="B68" s="13">
        <v>1966.125</v>
      </c>
      <c r="C68" s="13">
        <v>109.51444290887802</v>
      </c>
      <c r="D68" s="40">
        <v>16.732672541672454</v>
      </c>
      <c r="E68" s="13">
        <v>2005</v>
      </c>
      <c r="F68" s="13">
        <f>AVERAGE(C224:C227)</f>
        <v>190.99898881259102</v>
      </c>
      <c r="G68" s="13">
        <f>AVERAGE(D224:D227)</f>
        <v>178.98500000000001</v>
      </c>
      <c r="H68" s="13">
        <v>110.383</v>
      </c>
      <c r="I68" s="13">
        <f t="shared" si="0"/>
        <v>1.7769249378521708</v>
      </c>
    </row>
    <row r="69" spans="1:9">
      <c r="A69" s="13"/>
      <c r="B69" s="13">
        <v>1966.375</v>
      </c>
      <c r="C69" s="13">
        <v>108.07518856993205</v>
      </c>
      <c r="D69" s="40">
        <v>16.772404125048201</v>
      </c>
      <c r="E69" s="13">
        <v>2006</v>
      </c>
      <c r="F69" s="13">
        <f>AVERAGE(C228:C231)</f>
        <v>194.71670815658715</v>
      </c>
      <c r="G69" s="13">
        <f>AVERAGE(D228:D231)</f>
        <v>188.28500000000003</v>
      </c>
      <c r="H69" s="13">
        <v>113.417</v>
      </c>
      <c r="I69" s="13">
        <f t="shared" si="0"/>
        <v>1.8192492588875286</v>
      </c>
    </row>
    <row r="70" spans="1:9">
      <c r="A70" s="13"/>
      <c r="B70" s="13">
        <v>1966.625</v>
      </c>
      <c r="C70" s="13">
        <v>107.51915628387295</v>
      </c>
      <c r="D70" s="40">
        <v>16.789431946494954</v>
      </c>
      <c r="E70" s="13">
        <v>2007</v>
      </c>
      <c r="F70" s="13">
        <f>AVERAGE(C232:C235)</f>
        <v>181.11251650120127</v>
      </c>
      <c r="G70" s="13">
        <f>AVERAGE(D232:D235)</f>
        <v>179.69</v>
      </c>
      <c r="H70" s="13">
        <v>116.08799999999999</v>
      </c>
      <c r="I70" s="13">
        <f t="shared" si="0"/>
        <v>1.6962553058043706</v>
      </c>
    </row>
    <row r="71" spans="1:9">
      <c r="A71" s="13"/>
      <c r="B71" s="13">
        <v>1966.875</v>
      </c>
      <c r="C71" s="13">
        <v>106.67871922086582</v>
      </c>
      <c r="D71" s="40">
        <v>16.8632191727642</v>
      </c>
      <c r="E71" s="13">
        <v>2008</v>
      </c>
      <c r="F71" s="13">
        <f>AVERAGE(C236:C239)</f>
        <v>146.14052080182319</v>
      </c>
      <c r="G71" s="13">
        <f>AVERAGE(D236:D239)</f>
        <v>151.29499999999999</v>
      </c>
      <c r="H71" s="41">
        <v>118.22799999999999</v>
      </c>
      <c r="I71" s="13">
        <f t="shared" si="0"/>
        <v>1.4023579223469647</v>
      </c>
    </row>
    <row r="72" spans="1:9">
      <c r="A72" s="13"/>
      <c r="B72" s="13">
        <v>1967.125</v>
      </c>
      <c r="C72" s="13">
        <v>106.71462589175805</v>
      </c>
      <c r="D72" s="40">
        <v>16.868895113246449</v>
      </c>
      <c r="E72" s="13">
        <v>2009</v>
      </c>
      <c r="F72" s="13">
        <f>AVERAGE(C240:C243)</f>
        <v>130.28756631996254</v>
      </c>
      <c r="G72" s="13">
        <f>AVERAGE(D240:D243)</f>
        <v>133.965</v>
      </c>
    </row>
    <row r="73" spans="1:9">
      <c r="A73" s="13"/>
      <c r="B73" s="13">
        <v>1967.375</v>
      </c>
      <c r="C73" s="13">
        <v>106.49810107272199</v>
      </c>
      <c r="D73" s="40">
        <v>16.937006399033447</v>
      </c>
      <c r="E73" s="13">
        <v>2010</v>
      </c>
      <c r="F73" s="13">
        <f>AVERAGE(C244:C247)</f>
        <v>128.25544121445554</v>
      </c>
      <c r="G73" s="13">
        <f>AVERAGE(D244:D247)</f>
        <v>134.2475</v>
      </c>
    </row>
    <row r="74" spans="1:9">
      <c r="A74" s="13"/>
      <c r="B74" s="13">
        <v>1967.625</v>
      </c>
      <c r="C74" s="13">
        <v>106.31965251194333</v>
      </c>
      <c r="D74" s="40">
        <v>17.061877089642945</v>
      </c>
    </row>
    <row r="75" spans="1:9">
      <c r="A75" s="13"/>
      <c r="B75" s="13">
        <v>1967.875</v>
      </c>
      <c r="C75" s="13">
        <v>106.38976108597032</v>
      </c>
      <c r="D75" s="40">
        <v>17.226479363628187</v>
      </c>
    </row>
    <row r="76" spans="1:9">
      <c r="A76" s="13"/>
      <c r="B76" s="13">
        <v>1968.125</v>
      </c>
      <c r="C76" s="13">
        <v>105.76536302344834</v>
      </c>
      <c r="D76" s="40">
        <v>17.328646292308683</v>
      </c>
    </row>
    <row r="77" spans="1:9">
      <c r="A77" s="13"/>
      <c r="B77" s="13">
        <v>1968.375</v>
      </c>
      <c r="C77" s="13">
        <v>104.94601359060039</v>
      </c>
      <c r="D77" s="40">
        <v>17.345674113755436</v>
      </c>
    </row>
    <row r="78" spans="1:9">
      <c r="A78" s="13"/>
      <c r="B78" s="13">
        <v>1968.625</v>
      </c>
      <c r="C78" s="13">
        <v>104.49180748308471</v>
      </c>
      <c r="D78" s="40">
        <v>17.521628268705179</v>
      </c>
    </row>
    <row r="79" spans="1:9">
      <c r="A79" s="13"/>
      <c r="B79" s="13">
        <v>1968.875</v>
      </c>
      <c r="C79" s="13">
        <v>105.21529351512427</v>
      </c>
      <c r="D79" s="40">
        <v>17.845156876193418</v>
      </c>
    </row>
    <row r="80" spans="1:9">
      <c r="A80" s="13"/>
      <c r="B80" s="13">
        <v>1969.125</v>
      </c>
      <c r="C80" s="13">
        <v>106.45238616052252</v>
      </c>
      <c r="D80" s="40">
        <v>18.208417067057407</v>
      </c>
    </row>
    <row r="81" spans="1:4">
      <c r="A81" s="13"/>
      <c r="B81" s="13">
        <v>1969.375</v>
      </c>
      <c r="C81" s="13">
        <v>105.6687822792409</v>
      </c>
      <c r="D81" s="40">
        <v>18.42977874586515</v>
      </c>
    </row>
    <row r="82" spans="1:4">
      <c r="A82" s="13"/>
      <c r="B82" s="13">
        <v>1969.625</v>
      </c>
      <c r="C82" s="13">
        <v>106.2554498232284</v>
      </c>
      <c r="D82" s="40">
        <v>18.787362996246888</v>
      </c>
    </row>
    <row r="83" spans="1:4">
      <c r="A83" s="13"/>
      <c r="B83" s="13">
        <v>1969.875</v>
      </c>
      <c r="C83" s="13">
        <v>106.95307314055187</v>
      </c>
      <c r="D83" s="40">
        <v>19.167651008557623</v>
      </c>
    </row>
    <row r="84" spans="1:4">
      <c r="A84" s="13"/>
      <c r="B84" s="13">
        <v>1970.125</v>
      </c>
      <c r="C84" s="13">
        <v>107.85100553166268</v>
      </c>
      <c r="D84" s="40">
        <v>19.58767060424411</v>
      </c>
    </row>
    <row r="85" spans="1:4">
      <c r="A85" s="13"/>
      <c r="B85" s="13">
        <v>1970.375</v>
      </c>
      <c r="C85" s="13">
        <v>107.76179498468832</v>
      </c>
      <c r="D85" s="40">
        <v>19.93390297366135</v>
      </c>
    </row>
    <row r="86" spans="1:4">
      <c r="A86" s="13"/>
      <c r="B86" s="13">
        <v>1970.625</v>
      </c>
      <c r="C86" s="13">
        <v>108.43998746232398</v>
      </c>
      <c r="D86" s="40">
        <v>20.319866926454338</v>
      </c>
    </row>
    <row r="87" spans="1:4">
      <c r="A87" s="13"/>
      <c r="B87" s="13">
        <v>1970.875</v>
      </c>
      <c r="C87" s="13">
        <v>109.55781451738324</v>
      </c>
      <c r="D87" s="40">
        <v>20.739886522140822</v>
      </c>
    </row>
    <row r="88" spans="1:4">
      <c r="A88" s="13"/>
      <c r="B88" s="13">
        <v>1971.125</v>
      </c>
      <c r="C88" s="13">
        <v>109.16909043521149</v>
      </c>
      <c r="D88" s="40">
        <v>20.87610909371482</v>
      </c>
    </row>
    <row r="89" spans="1:4">
      <c r="A89" s="13"/>
      <c r="B89" s="13">
        <v>1971.375</v>
      </c>
      <c r="C89" s="13">
        <v>109.53074758642428</v>
      </c>
      <c r="D89" s="40">
        <v>21.103146713004811</v>
      </c>
    </row>
    <row r="90" spans="1:4">
      <c r="A90" s="13"/>
      <c r="B90" s="13">
        <v>1971.625</v>
      </c>
      <c r="C90" s="13">
        <v>109.42535898717615</v>
      </c>
      <c r="D90" s="40">
        <v>21.3982956180818</v>
      </c>
    </row>
    <row r="91" spans="1:4">
      <c r="A91" s="13"/>
      <c r="B91" s="13">
        <v>1971.875</v>
      </c>
      <c r="C91" s="13">
        <v>110.19002291036777</v>
      </c>
      <c r="D91" s="40">
        <v>21.653712939783045</v>
      </c>
    </row>
    <row r="92" spans="1:4">
      <c r="A92" s="13"/>
      <c r="B92" s="13">
        <v>1972.125</v>
      </c>
      <c r="C92" s="13">
        <v>110.60233113434924</v>
      </c>
      <c r="D92" s="40">
        <v>21.841018975697288</v>
      </c>
    </row>
    <row r="93" spans="1:4">
      <c r="A93" s="13"/>
      <c r="B93" s="13">
        <v>1972.375</v>
      </c>
      <c r="C93" s="13">
        <v>110.19099728881727</v>
      </c>
      <c r="D93" s="40">
        <v>21.971565606789031</v>
      </c>
    </row>
    <row r="94" spans="1:4">
      <c r="A94" s="13"/>
      <c r="B94" s="13">
        <v>1972.625</v>
      </c>
      <c r="C94" s="13">
        <v>111.05624800969099</v>
      </c>
      <c r="D94" s="40">
        <v>22.357529559582019</v>
      </c>
    </row>
    <row r="95" spans="1:4">
      <c r="A95" s="13"/>
      <c r="B95" s="13">
        <v>1972.875</v>
      </c>
      <c r="C95" s="13">
        <v>110.08985295562924</v>
      </c>
      <c r="D95" s="40">
        <v>22.374557381028769</v>
      </c>
    </row>
    <row r="96" spans="1:4">
      <c r="A96" s="13"/>
      <c r="B96" s="13">
        <v>1973.125</v>
      </c>
      <c r="C96" s="13">
        <v>109.17591860707375</v>
      </c>
      <c r="D96" s="40">
        <v>22.346177678617519</v>
      </c>
    </row>
    <row r="97" spans="1:4">
      <c r="A97" s="13"/>
      <c r="B97" s="13">
        <v>1973.375</v>
      </c>
      <c r="C97" s="13">
        <v>106.96992561599191</v>
      </c>
      <c r="D97" s="40">
        <v>22.408613023922268</v>
      </c>
    </row>
    <row r="98" spans="1:4">
      <c r="A98" s="13"/>
      <c r="B98" s="13">
        <v>1973.625</v>
      </c>
      <c r="C98" s="13">
        <v>106.21298619389775</v>
      </c>
      <c r="D98" s="40">
        <v>22.607270940801016</v>
      </c>
    </row>
    <row r="99" spans="1:4">
      <c r="A99" s="13"/>
      <c r="B99" s="13">
        <v>1973.875</v>
      </c>
      <c r="C99" s="13">
        <v>105.07614780420131</v>
      </c>
      <c r="D99" s="40">
        <v>23.02161459600525</v>
      </c>
    </row>
    <row r="100" spans="1:4">
      <c r="A100" s="13"/>
      <c r="B100" s="13">
        <v>1974.125</v>
      </c>
      <c r="C100" s="13">
        <v>105.20423412602877</v>
      </c>
      <c r="D100" s="40">
        <v>23.555153001336727</v>
      </c>
    </row>
    <row r="101" spans="1:4">
      <c r="A101" s="13"/>
      <c r="B101" s="13">
        <v>1974.375</v>
      </c>
      <c r="C101" s="13">
        <v>104.0554376899297</v>
      </c>
      <c r="D101" s="40">
        <v>23.997876358952215</v>
      </c>
    </row>
    <row r="102" spans="1:4">
      <c r="A102" s="13"/>
      <c r="B102" s="13">
        <v>1974.625</v>
      </c>
      <c r="C102" s="13">
        <v>103.11523653430042</v>
      </c>
      <c r="D102" s="40">
        <v>24.474655359461206</v>
      </c>
    </row>
    <row r="103" spans="1:4">
      <c r="A103" s="13"/>
      <c r="B103" s="13">
        <v>1974.875</v>
      </c>
      <c r="C103" s="13">
        <v>102.50518356989708</v>
      </c>
      <c r="D103" s="40">
        <v>25.16712009829568</v>
      </c>
    </row>
    <row r="104" spans="1:4">
      <c r="A104" s="13"/>
      <c r="B104" s="13">
        <v>1975.125</v>
      </c>
      <c r="C104" s="13">
        <v>105.16326473670145</v>
      </c>
      <c r="D104" s="40">
        <v>26.32501195667464</v>
      </c>
    </row>
    <row r="105" spans="1:4">
      <c r="A105" s="13"/>
      <c r="B105" s="13">
        <v>1975.375</v>
      </c>
      <c r="C105" s="13">
        <v>106.06180179769233</v>
      </c>
      <c r="D105" s="40">
        <v>26.957614995076664</v>
      </c>
    </row>
    <row r="106" spans="1:4">
      <c r="A106" s="13"/>
      <c r="B106" s="13">
        <v>1975.625</v>
      </c>
      <c r="C106" s="13">
        <v>103.08230142626144</v>
      </c>
      <c r="D106" s="40">
        <v>26.844182726121815</v>
      </c>
    </row>
    <row r="107" spans="1:4">
      <c r="A107" s="13"/>
      <c r="B107" s="13">
        <v>1975.875</v>
      </c>
      <c r="C107" s="13">
        <v>103.45499096604462</v>
      </c>
      <c r="D107" s="40">
        <v>27.289186242790826</v>
      </c>
    </row>
    <row r="108" spans="1:4">
      <c r="A108" s="13"/>
      <c r="B108" s="13">
        <v>1976.125</v>
      </c>
      <c r="C108" s="13">
        <v>103.57332621268556</v>
      </c>
      <c r="D108" s="40">
        <v>27.668748065832045</v>
      </c>
    </row>
    <row r="109" spans="1:4">
      <c r="A109" s="13"/>
      <c r="B109" s="13">
        <v>1976.375</v>
      </c>
      <c r="C109" s="13">
        <v>106.27582736805033</v>
      </c>
      <c r="D109" s="40">
        <v>28.646010690673791</v>
      </c>
    </row>
    <row r="110" spans="1:4">
      <c r="A110" s="13"/>
      <c r="B110" s="13">
        <v>1976.625</v>
      </c>
      <c r="C110" s="13">
        <v>105.46415730397329</v>
      </c>
      <c r="D110" s="40">
        <v>28.933954142636093</v>
      </c>
    </row>
    <row r="111" spans="1:4">
      <c r="A111" s="13"/>
      <c r="B111" s="13">
        <v>1976.875</v>
      </c>
      <c r="C111" s="13">
        <v>105.57522632717823</v>
      </c>
      <c r="D111" s="40">
        <v>29.37023210015473</v>
      </c>
    </row>
    <row r="112" spans="1:4">
      <c r="A112" s="13"/>
      <c r="B112" s="13">
        <v>1977.125</v>
      </c>
      <c r="C112" s="13">
        <v>107.89166617353146</v>
      </c>
      <c r="D112" s="40">
        <v>30.325680827120554</v>
      </c>
    </row>
    <row r="113" spans="1:4">
      <c r="A113" s="13"/>
      <c r="B113" s="13">
        <v>1977.375</v>
      </c>
      <c r="C113" s="13">
        <v>110.02202600410504</v>
      </c>
      <c r="D113" s="40">
        <v>31.717407511605007</v>
      </c>
    </row>
    <row r="114" spans="1:4">
      <c r="A114" s="13"/>
      <c r="B114" s="13">
        <v>1977.625</v>
      </c>
      <c r="C114" s="13">
        <v>110.64474069792945</v>
      </c>
      <c r="D114" s="40">
        <v>32.428540582360391</v>
      </c>
    </row>
    <row r="115" spans="1:4">
      <c r="A115" s="13"/>
      <c r="B115" s="13">
        <v>1977.875</v>
      </c>
      <c r="C115" s="13">
        <v>113.32589041241711</v>
      </c>
      <c r="D115" s="40">
        <v>33.541049374032916</v>
      </c>
    </row>
    <row r="116" spans="1:4">
      <c r="A116" s="13"/>
      <c r="B116" s="13">
        <v>1978.125</v>
      </c>
      <c r="C116" s="13">
        <v>115.26797305968456</v>
      </c>
      <c r="D116" s="40">
        <v>34.61429314952877</v>
      </c>
    </row>
    <row r="117" spans="1:4">
      <c r="A117" s="13"/>
      <c r="B117" s="13">
        <v>1978.375</v>
      </c>
      <c r="C117" s="13">
        <v>117.34659650139807</v>
      </c>
      <c r="D117" s="40">
        <v>36.027833731889153</v>
      </c>
    </row>
    <row r="118" spans="1:4">
      <c r="A118" s="13"/>
      <c r="B118" s="13">
        <v>1978.625</v>
      </c>
      <c r="C118" s="13">
        <v>117.39331447543456</v>
      </c>
      <c r="D118" s="40">
        <v>37.05744971163314</v>
      </c>
    </row>
    <row r="119" spans="1:4">
      <c r="A119" s="13"/>
      <c r="B119" s="13">
        <v>1978.875</v>
      </c>
      <c r="C119" s="13">
        <v>118.39473066866243</v>
      </c>
      <c r="D119" s="40">
        <v>38.169958503305665</v>
      </c>
    </row>
    <row r="120" spans="1:4">
      <c r="A120" s="13"/>
      <c r="B120" s="13">
        <v>1979.125</v>
      </c>
      <c r="C120" s="13">
        <v>121.80526509387269</v>
      </c>
      <c r="D120" s="40">
        <v>39.971786467857648</v>
      </c>
    </row>
    <row r="121" spans="1:4">
      <c r="A121" s="13"/>
      <c r="B121" s="13">
        <v>1979.375</v>
      </c>
      <c r="C121" s="13">
        <v>121.38688016179769</v>
      </c>
      <c r="D121" s="40">
        <v>41.175913630609081</v>
      </c>
    </row>
    <row r="122" spans="1:4">
      <c r="A122" s="13"/>
      <c r="B122" s="13">
        <v>1979.625</v>
      </c>
      <c r="C122" s="13">
        <v>119.79434086639687</v>
      </c>
      <c r="D122" s="40">
        <v>42.074646223097481</v>
      </c>
    </row>
    <row r="123" spans="1:4">
      <c r="A123" s="13"/>
      <c r="B123" s="13">
        <v>1979.875</v>
      </c>
      <c r="C123" s="13">
        <v>118.81567384329294</v>
      </c>
      <c r="D123" s="40">
        <v>42.929751019834015</v>
      </c>
    </row>
    <row r="124" spans="1:4">
      <c r="A124" s="13"/>
      <c r="B124" s="13">
        <v>1980.125</v>
      </c>
      <c r="C124" s="13">
        <v>116.71236797782032</v>
      </c>
      <c r="D124" s="40">
        <v>43.627795751863836</v>
      </c>
    </row>
    <row r="125" spans="1:4">
      <c r="A125" s="13"/>
      <c r="B125" s="13">
        <v>1980.375</v>
      </c>
      <c r="C125" s="13">
        <v>113.83908238541819</v>
      </c>
      <c r="D125" s="40">
        <v>44.30402658601772</v>
      </c>
    </row>
    <row r="126" spans="1:4">
      <c r="A126" s="13"/>
      <c r="B126" s="13">
        <v>1980.625</v>
      </c>
      <c r="C126" s="13">
        <v>114.9356303382876</v>
      </c>
      <c r="D126" s="40">
        <v>45.669576593051069</v>
      </c>
    </row>
    <row r="127" spans="1:4">
      <c r="A127" s="13"/>
      <c r="B127" s="13">
        <v>1980.875</v>
      </c>
      <c r="C127" s="13">
        <v>112.36775007984593</v>
      </c>
      <c r="D127" s="40">
        <v>45.783008862005907</v>
      </c>
    </row>
    <row r="128" spans="1:4">
      <c r="A128" s="13"/>
      <c r="B128" s="13">
        <v>1981.125</v>
      </c>
      <c r="C128" s="13">
        <v>110.20467415238298</v>
      </c>
      <c r="D128" s="40">
        <v>46.066589534393017</v>
      </c>
    </row>
    <row r="129" spans="1:4">
      <c r="A129" s="13"/>
      <c r="B129" s="13">
        <v>1981.375</v>
      </c>
      <c r="C129" s="13">
        <v>110.18559229677648</v>
      </c>
      <c r="D129" s="40">
        <v>47.170372766915179</v>
      </c>
    </row>
    <row r="130" spans="1:4">
      <c r="A130" s="13"/>
      <c r="B130" s="13">
        <v>1981.625</v>
      </c>
      <c r="C130" s="13">
        <v>108.63554083410807</v>
      </c>
      <c r="D130" s="40">
        <v>47.811701364467581</v>
      </c>
    </row>
    <row r="131" spans="1:4">
      <c r="A131" s="13"/>
      <c r="B131" s="13">
        <v>1981.875</v>
      </c>
      <c r="C131" s="13">
        <v>106.87246569573651</v>
      </c>
      <c r="D131" s="40">
        <v>47.960035870023916</v>
      </c>
    </row>
    <row r="132" spans="1:4">
      <c r="A132" s="13"/>
      <c r="B132" s="13">
        <v>1982.125</v>
      </c>
      <c r="C132" s="13">
        <v>106.97907631025748</v>
      </c>
      <c r="D132" s="40">
        <v>48.470481080320717</v>
      </c>
    </row>
    <row r="133" spans="1:4">
      <c r="A133" s="13"/>
      <c r="B133" s="13">
        <v>1982.375</v>
      </c>
      <c r="C133" s="13">
        <v>106.80025344200619</v>
      </c>
      <c r="D133" s="40">
        <v>48.697345618230415</v>
      </c>
    </row>
    <row r="134" spans="1:4">
      <c r="A134" s="13"/>
      <c r="B134" s="13">
        <v>1982.625</v>
      </c>
      <c r="C134" s="13">
        <v>103.30964634121574</v>
      </c>
      <c r="D134" s="40">
        <v>48.396313827542556</v>
      </c>
    </row>
    <row r="135" spans="1:4">
      <c r="A135" s="13"/>
      <c r="B135" s="13">
        <v>1982.875</v>
      </c>
      <c r="C135" s="13">
        <v>103.31295617207668</v>
      </c>
      <c r="D135" s="40">
        <v>48.745336193557463</v>
      </c>
    </row>
    <row r="136" spans="1:4">
      <c r="A136" s="13"/>
      <c r="B136" s="13">
        <v>1983.125</v>
      </c>
      <c r="C136" s="13">
        <v>105.63882261539626</v>
      </c>
      <c r="D136" s="40">
        <v>49.639706006470668</v>
      </c>
    </row>
    <row r="137" spans="1:4">
      <c r="A137" s="13"/>
      <c r="B137" s="13">
        <v>1983.375</v>
      </c>
      <c r="C137" s="13">
        <v>106.04336608842389</v>
      </c>
      <c r="D137" s="40">
        <v>50.23740680827121</v>
      </c>
    </row>
    <row r="138" spans="1:4">
      <c r="A138" s="13"/>
      <c r="B138" s="13">
        <v>1983.625</v>
      </c>
      <c r="C138" s="13">
        <v>105.31785281646698</v>
      </c>
      <c r="D138" s="40">
        <v>50.551526937684628</v>
      </c>
    </row>
    <row r="139" spans="1:4">
      <c r="A139" s="13"/>
      <c r="B139" s="13">
        <v>1983.875</v>
      </c>
      <c r="C139" s="13">
        <v>104.5574104153302</v>
      </c>
      <c r="D139" s="40">
        <v>50.739126459417633</v>
      </c>
    </row>
    <row r="140" spans="1:4">
      <c r="A140" s="13"/>
      <c r="B140" s="13">
        <v>1984.125</v>
      </c>
      <c r="C140" s="13">
        <v>105.16661701944602</v>
      </c>
      <c r="D140" s="40">
        <v>51.489524546349692</v>
      </c>
    </row>
    <row r="141" spans="1:4">
      <c r="A141" s="13"/>
      <c r="B141" s="13">
        <v>1984.375</v>
      </c>
      <c r="C141" s="13">
        <v>105.63354550021437</v>
      </c>
      <c r="D141" s="40">
        <v>52.327178224785484</v>
      </c>
    </row>
    <row r="142" spans="1:4">
      <c r="A142" s="13"/>
      <c r="B142" s="13">
        <v>1984.625</v>
      </c>
      <c r="C142" s="13">
        <v>105.64808033977388</v>
      </c>
      <c r="D142" s="40">
        <v>52.841986214657481</v>
      </c>
    </row>
    <row r="143" spans="1:4">
      <c r="A143" s="13"/>
      <c r="B143" s="13">
        <v>1984.875</v>
      </c>
      <c r="C143" s="13">
        <v>105.4357808072195</v>
      </c>
      <c r="D143" s="40">
        <v>53.343705865803905</v>
      </c>
    </row>
    <row r="144" spans="1:4">
      <c r="A144" s="13"/>
      <c r="B144" s="13">
        <v>1985.125</v>
      </c>
      <c r="C144" s="13">
        <v>106.69906632121021</v>
      </c>
      <c r="D144" s="40">
        <v>54.085378393585593</v>
      </c>
    </row>
    <row r="145" spans="1:4">
      <c r="A145" s="13"/>
      <c r="B145" s="13">
        <v>1985.375</v>
      </c>
      <c r="C145" s="13">
        <v>106.97504092415871</v>
      </c>
      <c r="D145" s="40">
        <v>54.944845969897315</v>
      </c>
    </row>
    <row r="146" spans="1:4">
      <c r="A146" s="13"/>
      <c r="B146" s="13">
        <v>1985.625</v>
      </c>
      <c r="C146" s="13">
        <v>107.8844956445844</v>
      </c>
      <c r="D146" s="13">
        <v>55.878480798987198</v>
      </c>
    </row>
    <row r="147" spans="1:4">
      <c r="A147" s="13"/>
      <c r="B147" s="13">
        <v>1985.875</v>
      </c>
      <c r="C147" s="13">
        <v>108.27768217854448</v>
      </c>
      <c r="D147" s="13">
        <v>56.550348853565907</v>
      </c>
    </row>
    <row r="148" spans="1:4">
      <c r="A148" s="13"/>
      <c r="B148" s="13">
        <v>1986.125</v>
      </c>
      <c r="C148" s="13">
        <v>109.48461382475593</v>
      </c>
      <c r="D148" s="13">
        <v>57.654132086088062</v>
      </c>
    </row>
    <row r="149" spans="1:4">
      <c r="A149" s="13"/>
      <c r="B149" s="13">
        <v>1986.375</v>
      </c>
      <c r="C149" s="13">
        <v>112.77535674066353</v>
      </c>
      <c r="D149" s="13">
        <v>58.845170910113943</v>
      </c>
    </row>
    <row r="150" spans="1:4">
      <c r="A150" s="13"/>
      <c r="B150" s="13">
        <v>1986.625</v>
      </c>
      <c r="C150" s="13">
        <v>113.6976502076301</v>
      </c>
      <c r="D150" s="13">
        <v>59.818070755380504</v>
      </c>
    </row>
    <row r="151" spans="1:4">
      <c r="A151" s="13"/>
      <c r="B151" s="13">
        <v>1986.875</v>
      </c>
      <c r="C151" s="13">
        <v>114.6429508218676</v>
      </c>
      <c r="D151" s="13">
        <v>60.756068364045575</v>
      </c>
    </row>
    <row r="152" spans="1:4">
      <c r="A152" s="13"/>
      <c r="B152" s="13">
        <v>1987.125</v>
      </c>
      <c r="C152" s="13">
        <v>116.09946011447204</v>
      </c>
      <c r="D152" s="42">
        <v>62.03</v>
      </c>
    </row>
    <row r="153" spans="1:4">
      <c r="A153" s="13"/>
      <c r="B153" s="13">
        <v>1987.375</v>
      </c>
      <c r="C153" s="13">
        <v>118.35852977507095</v>
      </c>
      <c r="D153" s="42">
        <v>64.09</v>
      </c>
    </row>
    <row r="154" spans="1:4">
      <c r="A154" s="13"/>
      <c r="B154" s="13">
        <v>1987.625</v>
      </c>
      <c r="C154" s="13">
        <v>119.46401875617717</v>
      </c>
      <c r="D154" s="42">
        <v>65.319999999999993</v>
      </c>
    </row>
    <row r="155" spans="1:4">
      <c r="A155" s="13"/>
      <c r="B155" s="13">
        <v>1987.875</v>
      </c>
      <c r="C155" s="13">
        <v>119.46224219707703</v>
      </c>
      <c r="D155" s="42">
        <v>66.180000000000007</v>
      </c>
    </row>
    <row r="156" spans="1:4">
      <c r="A156" s="13"/>
      <c r="B156" s="13">
        <v>1988.125</v>
      </c>
      <c r="C156" s="13">
        <v>119.93068174814648</v>
      </c>
      <c r="D156" s="42">
        <v>66.67</v>
      </c>
    </row>
    <row r="157" spans="1:4">
      <c r="A157" s="13"/>
      <c r="B157" s="13">
        <v>1988.375</v>
      </c>
      <c r="C157" s="13">
        <v>123.11798494197086</v>
      </c>
      <c r="D157" s="42">
        <v>69.27</v>
      </c>
    </row>
    <row r="158" spans="1:4">
      <c r="A158" s="13"/>
      <c r="B158" s="13">
        <v>1988.625</v>
      </c>
      <c r="C158" s="13">
        <v>123.82375582706543</v>
      </c>
      <c r="D158" s="42">
        <v>70.5</v>
      </c>
    </row>
    <row r="159" spans="1:4">
      <c r="A159" s="13"/>
      <c r="B159" s="13">
        <v>1988.875</v>
      </c>
      <c r="C159" s="13">
        <v>123.31920262510788</v>
      </c>
      <c r="D159" s="42">
        <v>71.22</v>
      </c>
    </row>
    <row r="160" spans="1:4">
      <c r="A160" s="13"/>
      <c r="B160" s="13">
        <v>1989.125</v>
      </c>
      <c r="C160" s="13">
        <v>124.48228405042319</v>
      </c>
      <c r="D160" s="42">
        <v>72.430000000000007</v>
      </c>
    </row>
    <row r="161" spans="1:4">
      <c r="A161" s="13"/>
      <c r="B161" s="13">
        <v>1989.375</v>
      </c>
      <c r="C161" s="13">
        <v>125.79057110620322</v>
      </c>
      <c r="D161" s="42">
        <v>74.400000000000006</v>
      </c>
    </row>
    <row r="162" spans="1:4">
      <c r="A162" s="13"/>
      <c r="B162" s="13">
        <v>1989.625</v>
      </c>
      <c r="C162" s="13">
        <v>125.84795275221266</v>
      </c>
      <c r="D162" s="42">
        <v>75.22</v>
      </c>
    </row>
    <row r="163" spans="1:4">
      <c r="A163" s="13"/>
      <c r="B163" s="13">
        <v>1989.875</v>
      </c>
      <c r="C163" s="13">
        <v>124.89414582907371</v>
      </c>
      <c r="D163" s="42">
        <v>75.37</v>
      </c>
    </row>
    <row r="164" spans="1:4">
      <c r="A164" s="13"/>
      <c r="B164" s="13">
        <v>1990.125</v>
      </c>
      <c r="C164" s="13">
        <v>123.47262062316022</v>
      </c>
      <c r="D164" s="42">
        <v>75.58</v>
      </c>
    </row>
    <row r="165" spans="1:4">
      <c r="A165" s="13"/>
      <c r="B165" s="13">
        <v>1990.375</v>
      </c>
      <c r="C165" s="13">
        <v>123.39209055412292</v>
      </c>
      <c r="D165" s="42">
        <v>76.42</v>
      </c>
    </row>
    <row r="166" spans="1:4">
      <c r="A166" s="13"/>
      <c r="B166" s="13">
        <v>1990.625</v>
      </c>
      <c r="C166" s="13">
        <v>121.04697456468587</v>
      </c>
      <c r="D166" s="42">
        <v>75.84</v>
      </c>
    </row>
    <row r="167" spans="1:4">
      <c r="A167" s="13"/>
      <c r="B167" s="13">
        <v>1990.875</v>
      </c>
      <c r="C167" s="13">
        <v>116.28736980223509</v>
      </c>
      <c r="D167" s="42">
        <v>74.59</v>
      </c>
    </row>
    <row r="168" spans="1:4">
      <c r="A168" s="13"/>
      <c r="B168" s="13">
        <v>1991.125</v>
      </c>
      <c r="C168" s="13">
        <v>113.54334242359266</v>
      </c>
      <c r="D168" s="42">
        <v>73.430000000000007</v>
      </c>
    </row>
    <row r="169" spans="1:4">
      <c r="A169" s="13"/>
      <c r="B169" s="13">
        <v>1991.375</v>
      </c>
      <c r="C169" s="13">
        <v>115.07148339698134</v>
      </c>
      <c r="D169" s="42">
        <v>74.75</v>
      </c>
    </row>
    <row r="170" spans="1:4">
      <c r="A170" s="13"/>
      <c r="B170" s="13">
        <v>1991.625</v>
      </c>
      <c r="C170" s="13">
        <v>114.85313924282451</v>
      </c>
      <c r="D170" s="42">
        <v>75.16</v>
      </c>
    </row>
    <row r="171" spans="1:4">
      <c r="A171" s="13"/>
      <c r="B171" s="13">
        <v>1991.875</v>
      </c>
      <c r="C171" s="13">
        <v>113.07752275182638</v>
      </c>
      <c r="D171" s="42">
        <v>74.650000000000006</v>
      </c>
    </row>
    <row r="172" spans="1:4">
      <c r="A172" s="13"/>
      <c r="B172" s="13">
        <v>1992.125</v>
      </c>
      <c r="C172" s="13">
        <v>111.97687454020769</v>
      </c>
      <c r="D172" s="42">
        <v>74.3</v>
      </c>
    </row>
    <row r="173" spans="1:4">
      <c r="A173" s="13"/>
      <c r="B173" s="13">
        <v>1992.375</v>
      </c>
      <c r="C173" s="13">
        <v>112.61361246035617</v>
      </c>
      <c r="D173" s="42">
        <v>75.48</v>
      </c>
    </row>
    <row r="174" spans="1:4">
      <c r="A174" s="13"/>
      <c r="B174" s="13">
        <v>1992.625</v>
      </c>
      <c r="C174" s="13">
        <v>111.69358430521662</v>
      </c>
      <c r="D174" s="42">
        <v>75.400000000000006</v>
      </c>
    </row>
    <row r="175" spans="1:4">
      <c r="A175" s="13"/>
      <c r="B175" s="13">
        <v>1992.875</v>
      </c>
      <c r="C175" s="13">
        <v>109.70086926907462</v>
      </c>
      <c r="D175" s="42">
        <v>74.739999999999995</v>
      </c>
    </row>
    <row r="176" spans="1:4">
      <c r="A176" s="13"/>
      <c r="B176" s="13">
        <v>1993.125</v>
      </c>
      <c r="C176" s="13">
        <v>108.67676760642478</v>
      </c>
      <c r="D176" s="42">
        <v>74.459999999999994</v>
      </c>
    </row>
    <row r="177" spans="1:4">
      <c r="A177" s="13"/>
      <c r="B177" s="13">
        <v>1993.375</v>
      </c>
      <c r="C177" s="13">
        <v>109.09443707097</v>
      </c>
      <c r="D177" s="42">
        <v>75.48</v>
      </c>
    </row>
    <row r="178" spans="1:4">
      <c r="A178" s="13"/>
      <c r="B178" s="13">
        <v>1993.625</v>
      </c>
      <c r="C178" s="13">
        <v>109.62821279370559</v>
      </c>
      <c r="D178" s="42">
        <v>76.06</v>
      </c>
    </row>
    <row r="179" spans="1:4">
      <c r="A179" s="13"/>
      <c r="B179" s="13">
        <v>1993.875</v>
      </c>
      <c r="C179" s="13">
        <v>108.43578952405416</v>
      </c>
      <c r="D179" s="42">
        <v>75.91</v>
      </c>
    </row>
    <row r="180" spans="1:4">
      <c r="A180" s="13"/>
      <c r="B180" s="13">
        <v>1994.125</v>
      </c>
      <c r="C180" s="13">
        <v>108.84791822226276</v>
      </c>
      <c r="D180" s="42">
        <v>76.459999999999994</v>
      </c>
    </row>
    <row r="181" spans="1:4">
      <c r="A181" s="13"/>
      <c r="B181" s="13">
        <v>1994.375</v>
      </c>
      <c r="C181" s="13">
        <v>110.22098039911626</v>
      </c>
      <c r="D181" s="42">
        <v>78.06</v>
      </c>
    </row>
    <row r="182" spans="1:4">
      <c r="A182" s="13"/>
      <c r="B182" s="13">
        <v>1994.625</v>
      </c>
      <c r="C182" s="13">
        <v>109.71667446374879</v>
      </c>
      <c r="D182" s="42">
        <v>78.23</v>
      </c>
    </row>
    <row r="183" spans="1:4">
      <c r="A183" s="13"/>
      <c r="B183" s="13">
        <v>1994.875</v>
      </c>
      <c r="C183" s="13">
        <v>108.43605706514482</v>
      </c>
      <c r="D183" s="42">
        <v>77.89</v>
      </c>
    </row>
    <row r="184" spans="1:4">
      <c r="A184" s="13"/>
      <c r="B184" s="13">
        <v>1995.125</v>
      </c>
      <c r="C184" s="13">
        <v>107.65117190607285</v>
      </c>
      <c r="D184" s="42">
        <v>77.739999999999995</v>
      </c>
    </row>
    <row r="185" spans="1:4">
      <c r="A185" s="13"/>
      <c r="B185" s="13">
        <v>1995.375</v>
      </c>
      <c r="C185" s="13">
        <v>108.62732222985588</v>
      </c>
      <c r="D185" s="42">
        <v>79.28</v>
      </c>
    </row>
    <row r="186" spans="1:4">
      <c r="A186" s="13"/>
      <c r="B186" s="13">
        <v>1995.625</v>
      </c>
      <c r="C186" s="13">
        <v>109.00515756605647</v>
      </c>
      <c r="D186" s="42">
        <v>79.87</v>
      </c>
    </row>
    <row r="187" spans="1:4">
      <c r="A187" s="13"/>
      <c r="B187" s="13">
        <v>1995.875</v>
      </c>
      <c r="C187" s="13">
        <v>107.66662318678111</v>
      </c>
      <c r="D187" s="42">
        <v>79.510000000000005</v>
      </c>
    </row>
    <row r="188" spans="1:4">
      <c r="A188" s="13"/>
      <c r="B188" s="13">
        <v>1996.125</v>
      </c>
      <c r="C188" s="13">
        <v>107.31329606851804</v>
      </c>
      <c r="D188" s="42">
        <v>79.61</v>
      </c>
    </row>
    <row r="189" spans="1:4">
      <c r="A189" s="13"/>
      <c r="B189" s="13">
        <v>1996.375</v>
      </c>
      <c r="C189" s="13">
        <v>108.00618586399979</v>
      </c>
      <c r="D189" s="42">
        <v>81.11</v>
      </c>
    </row>
    <row r="190" spans="1:4">
      <c r="A190" s="13"/>
      <c r="B190" s="13">
        <v>1996.625</v>
      </c>
      <c r="C190" s="13">
        <v>108.33328483112008</v>
      </c>
      <c r="D190" s="42">
        <v>81.72</v>
      </c>
    </row>
    <row r="191" spans="1:4">
      <c r="A191" s="13"/>
      <c r="B191" s="13">
        <v>1996.875</v>
      </c>
      <c r="C191" s="13">
        <v>106.73364435226038</v>
      </c>
      <c r="D191" s="42">
        <v>81.180000000000007</v>
      </c>
    </row>
    <row r="192" spans="1:4">
      <c r="A192" s="13"/>
      <c r="B192" s="13">
        <v>1997.125</v>
      </c>
      <c r="C192" s="13">
        <v>107.0341838319094</v>
      </c>
      <c r="D192" s="42">
        <v>81.819999999999993</v>
      </c>
    </row>
    <row r="193" spans="1:4">
      <c r="A193" s="13"/>
      <c r="B193" s="13">
        <v>1997.375</v>
      </c>
      <c r="C193" s="13">
        <v>108.5468309757423</v>
      </c>
      <c r="D193" s="42">
        <v>83.55</v>
      </c>
    </row>
    <row r="194" spans="1:4">
      <c r="A194" s="13"/>
      <c r="B194" s="13">
        <v>1997.625</v>
      </c>
      <c r="C194" s="13">
        <v>109.40727938638979</v>
      </c>
      <c r="D194" s="42">
        <v>84.37</v>
      </c>
    </row>
    <row r="195" spans="1:4">
      <c r="A195" s="13"/>
      <c r="B195" s="13">
        <v>1997.875</v>
      </c>
      <c r="C195" s="13">
        <v>109.21636099598125</v>
      </c>
      <c r="D195" s="42">
        <v>84.8</v>
      </c>
    </row>
    <row r="196" spans="1:4">
      <c r="A196" s="13"/>
      <c r="B196" s="13">
        <v>1998.125</v>
      </c>
      <c r="C196" s="13">
        <v>110.3883761906315</v>
      </c>
      <c r="D196" s="42">
        <v>85.71</v>
      </c>
    </row>
    <row r="197" spans="1:4">
      <c r="A197" s="13"/>
      <c r="B197" s="13">
        <v>1998.375</v>
      </c>
      <c r="C197" s="13">
        <v>113.09425512574276</v>
      </c>
      <c r="D197" s="42">
        <v>88.3</v>
      </c>
    </row>
    <row r="198" spans="1:4">
      <c r="A198" s="13"/>
      <c r="B198" s="13">
        <v>1998.625</v>
      </c>
      <c r="C198" s="13">
        <v>114.90471313118861</v>
      </c>
      <c r="D198" s="42">
        <v>90.1</v>
      </c>
    </row>
    <row r="199" spans="1:4">
      <c r="A199" s="13"/>
      <c r="B199" s="13">
        <v>1998.875</v>
      </c>
      <c r="C199" s="13">
        <v>115.24524987880244</v>
      </c>
      <c r="D199" s="42">
        <v>90.81</v>
      </c>
    </row>
    <row r="200" spans="1:4">
      <c r="A200" s="13"/>
      <c r="B200" s="13">
        <v>1999.125</v>
      </c>
      <c r="C200" s="13">
        <v>116.64361035054436</v>
      </c>
      <c r="D200" s="42">
        <v>92.08</v>
      </c>
    </row>
    <row r="201" spans="1:4">
      <c r="A201" s="13"/>
      <c r="B201" s="13">
        <v>1999.375</v>
      </c>
      <c r="C201" s="13">
        <v>118.65373278855796</v>
      </c>
      <c r="D201" s="42">
        <v>94.75</v>
      </c>
    </row>
    <row r="202" spans="1:4">
      <c r="A202" s="13"/>
      <c r="B202" s="13">
        <v>1999.625</v>
      </c>
      <c r="C202" s="13">
        <v>121.14448215090336</v>
      </c>
      <c r="D202" s="42">
        <v>97.03</v>
      </c>
    </row>
    <row r="203" spans="1:4">
      <c r="A203" s="13"/>
      <c r="B203" s="13">
        <v>1999.875</v>
      </c>
      <c r="C203" s="13">
        <v>121.6232347331114</v>
      </c>
      <c r="D203" s="42">
        <v>98.29</v>
      </c>
    </row>
    <row r="204" spans="1:4">
      <c r="A204" s="13"/>
      <c r="B204" s="13">
        <v>2000.125</v>
      </c>
      <c r="C204" s="13">
        <v>123.29934342969358</v>
      </c>
      <c r="D204" s="42">
        <v>100</v>
      </c>
    </row>
    <row r="205" spans="1:4">
      <c r="A205" s="13"/>
      <c r="B205" s="13">
        <v>2000.375</v>
      </c>
      <c r="C205" s="13">
        <v>126.08042382181215</v>
      </c>
      <c r="D205" s="42">
        <v>103.77</v>
      </c>
    </row>
    <row r="206" spans="1:4">
      <c r="A206" s="13"/>
      <c r="B206" s="13">
        <v>2000.625</v>
      </c>
      <c r="C206" s="13">
        <v>128.0693726125711</v>
      </c>
      <c r="D206" s="42">
        <v>106.33</v>
      </c>
    </row>
    <row r="207" spans="1:4">
      <c r="A207" s="13"/>
      <c r="B207" s="13">
        <v>2000.875</v>
      </c>
      <c r="C207" s="13">
        <v>129.06408376687315</v>
      </c>
      <c r="D207" s="42">
        <v>107.9</v>
      </c>
    </row>
    <row r="208" spans="1:4">
      <c r="A208" s="13"/>
      <c r="B208" s="13">
        <v>2001.125</v>
      </c>
      <c r="C208" s="13">
        <v>129.88171162237407</v>
      </c>
      <c r="D208" s="42">
        <v>109.27</v>
      </c>
    </row>
    <row r="209" spans="1:4">
      <c r="A209" s="13"/>
      <c r="B209" s="13">
        <v>2001.375</v>
      </c>
      <c r="C209" s="13">
        <v>132.58388853998633</v>
      </c>
      <c r="D209" s="42">
        <v>112.69</v>
      </c>
    </row>
    <row r="210" spans="1:4">
      <c r="A210" s="13"/>
      <c r="B210" s="13">
        <v>2001.625</v>
      </c>
      <c r="C210" s="13">
        <v>135.43060953479875</v>
      </c>
      <c r="D210" s="42">
        <v>115.5</v>
      </c>
    </row>
    <row r="211" spans="1:4">
      <c r="A211" s="13"/>
      <c r="B211" s="13">
        <v>2001.875</v>
      </c>
      <c r="C211" s="13">
        <v>136.13318838139892</v>
      </c>
      <c r="D211" s="42">
        <v>116.23</v>
      </c>
    </row>
    <row r="212" spans="1:4">
      <c r="A212" s="13"/>
      <c r="B212" s="13">
        <v>2002.125</v>
      </c>
      <c r="C212" s="13">
        <v>138.67451395652222</v>
      </c>
      <c r="D212" s="42">
        <v>118</v>
      </c>
    </row>
    <row r="213" spans="1:4">
      <c r="A213" s="13"/>
      <c r="B213" s="13">
        <v>2002.375</v>
      </c>
      <c r="C213" s="13">
        <v>141.50013692184433</v>
      </c>
      <c r="D213" s="42">
        <v>122.24</v>
      </c>
    </row>
    <row r="214" spans="1:4">
      <c r="A214" s="13"/>
      <c r="B214" s="13">
        <v>2002.625</v>
      </c>
      <c r="C214" s="13">
        <v>145.75984210603485</v>
      </c>
      <c r="D214" s="42">
        <v>126.13</v>
      </c>
    </row>
    <row r="215" spans="1:4">
      <c r="A215" s="13"/>
      <c r="B215" s="13">
        <v>2002.875</v>
      </c>
      <c r="C215" s="13">
        <v>147.60763556527701</v>
      </c>
      <c r="D215" s="42">
        <v>128.58000000000001</v>
      </c>
    </row>
    <row r="216" spans="1:4">
      <c r="A216" s="13"/>
      <c r="B216" s="13">
        <v>2003.125</v>
      </c>
      <c r="C216" s="13">
        <v>149.45905328691487</v>
      </c>
      <c r="D216" s="42">
        <v>130.47999999999999</v>
      </c>
    </row>
    <row r="217" spans="1:4">
      <c r="A217" s="13"/>
      <c r="B217" s="13">
        <v>2003.375</v>
      </c>
      <c r="C217" s="13">
        <v>151.9638245233466</v>
      </c>
      <c r="D217" s="42">
        <v>134.19999999999999</v>
      </c>
    </row>
    <row r="218" spans="1:4">
      <c r="A218" s="13"/>
      <c r="B218" s="13">
        <v>2003.625</v>
      </c>
      <c r="C218" s="13">
        <v>156.64586876284591</v>
      </c>
      <c r="D218" s="42">
        <v>138.41</v>
      </c>
    </row>
    <row r="219" spans="1:4">
      <c r="A219" s="13"/>
      <c r="B219" s="13">
        <v>2003.875</v>
      </c>
      <c r="C219" s="13">
        <v>160.07955090442991</v>
      </c>
      <c r="D219" s="42">
        <v>142.29</v>
      </c>
    </row>
    <row r="220" spans="1:4">
      <c r="A220" s="13"/>
      <c r="B220" s="13">
        <v>2004.125</v>
      </c>
      <c r="C220" s="13">
        <v>164.36819765337771</v>
      </c>
      <c r="D220" s="42">
        <v>146.26</v>
      </c>
    </row>
    <row r="221" spans="1:4">
      <c r="A221" s="13"/>
      <c r="B221" s="13">
        <v>2004.375</v>
      </c>
      <c r="C221" s="13">
        <v>169.29325153292359</v>
      </c>
      <c r="D221" s="42">
        <v>152.91999999999999</v>
      </c>
    </row>
    <row r="222" spans="1:4">
      <c r="A222" s="13"/>
      <c r="B222" s="13">
        <v>2004.625</v>
      </c>
      <c r="C222" s="13">
        <v>174.20663471319395</v>
      </c>
      <c r="D222" s="42">
        <v>158.53</v>
      </c>
    </row>
    <row r="223" spans="1:4">
      <c r="A223" s="13"/>
      <c r="B223" s="13">
        <v>2004.875</v>
      </c>
      <c r="C223" s="13">
        <v>177.77664906297625</v>
      </c>
      <c r="D223" s="42">
        <v>163.06</v>
      </c>
    </row>
    <row r="224" spans="1:4">
      <c r="A224" s="13"/>
      <c r="B224" s="13">
        <v>2005.125</v>
      </c>
      <c r="C224" s="13">
        <v>184.65335534504624</v>
      </c>
      <c r="D224" s="42">
        <v>169.19</v>
      </c>
    </row>
    <row r="225" spans="1:4">
      <c r="A225" s="13"/>
      <c r="B225" s="13">
        <v>2005.375</v>
      </c>
      <c r="C225" s="13">
        <v>188.98481934757106</v>
      </c>
      <c r="D225" s="42">
        <v>176.7</v>
      </c>
    </row>
    <row r="226" spans="1:4">
      <c r="A226" s="13"/>
      <c r="B226" s="13">
        <v>2005.625</v>
      </c>
      <c r="C226" s="13">
        <v>195.0067079127063</v>
      </c>
      <c r="D226" s="42">
        <v>183.08</v>
      </c>
    </row>
    <row r="227" spans="1:4">
      <c r="A227" s="13"/>
      <c r="B227" s="13">
        <v>2005.875</v>
      </c>
      <c r="C227" s="13">
        <v>195.35107264504055</v>
      </c>
      <c r="D227" s="42">
        <v>186.97</v>
      </c>
    </row>
    <row r="228" spans="1:4">
      <c r="A228" s="13"/>
      <c r="B228" s="13">
        <v>2006.125</v>
      </c>
      <c r="C228" s="13">
        <v>198.01145826465373</v>
      </c>
      <c r="D228" s="42">
        <v>188.66</v>
      </c>
    </row>
    <row r="229" spans="1:4">
      <c r="A229" s="13"/>
      <c r="B229" s="13">
        <v>2006.375</v>
      </c>
      <c r="C229" s="13">
        <v>196.17864205633586</v>
      </c>
      <c r="D229" s="42">
        <v>189.93</v>
      </c>
    </row>
    <row r="230" spans="1:4">
      <c r="A230" s="13"/>
      <c r="B230" s="13">
        <v>2006.625</v>
      </c>
      <c r="C230" s="13">
        <v>192.38919441494207</v>
      </c>
      <c r="D230" s="42">
        <v>188.11</v>
      </c>
    </row>
    <row r="231" spans="1:4">
      <c r="A231" s="13"/>
      <c r="B231" s="13">
        <v>2006.875</v>
      </c>
      <c r="C231" s="13">
        <v>192.28753789041693</v>
      </c>
      <c r="D231" s="42">
        <v>186.44</v>
      </c>
    </row>
    <row r="232" spans="1:4">
      <c r="A232" s="13"/>
      <c r="B232" s="13">
        <v>2007.125</v>
      </c>
      <c r="C232" s="13">
        <v>190.04691816177638</v>
      </c>
      <c r="D232" s="42">
        <v>184.83</v>
      </c>
    </row>
    <row r="233" spans="1:4">
      <c r="A233" s="13"/>
      <c r="B233" s="13">
        <v>2007.375</v>
      </c>
      <c r="C233" s="13">
        <v>184.44907909774557</v>
      </c>
      <c r="D233" s="42">
        <v>183.17</v>
      </c>
    </row>
    <row r="234" spans="1:4">
      <c r="A234" s="13"/>
      <c r="B234" s="13">
        <v>2007.625</v>
      </c>
      <c r="C234" s="13">
        <v>179.86333972124297</v>
      </c>
      <c r="D234" s="42">
        <v>180.01</v>
      </c>
    </row>
    <row r="235" spans="1:4">
      <c r="A235" s="13"/>
      <c r="B235" s="13">
        <v>2007.875</v>
      </c>
      <c r="C235" s="13">
        <v>170.0907290240402</v>
      </c>
      <c r="D235" s="42">
        <v>170.75</v>
      </c>
    </row>
    <row r="236" spans="1:4">
      <c r="A236" s="13"/>
      <c r="B236" s="13">
        <v>2008.125</v>
      </c>
      <c r="C236" s="13">
        <v>157.13229072767516</v>
      </c>
      <c r="D236" s="42">
        <v>159.36000000000001</v>
      </c>
    </row>
    <row r="237" spans="1:4">
      <c r="A237" s="13"/>
      <c r="B237" s="13">
        <v>2008.375</v>
      </c>
      <c r="C237" s="13">
        <v>151.07134923278559</v>
      </c>
      <c r="D237" s="42">
        <v>155.93</v>
      </c>
    </row>
    <row r="238" spans="1:4">
      <c r="A238" s="13"/>
      <c r="B238" s="13">
        <v>2008.625</v>
      </c>
      <c r="C238" s="13">
        <v>142.38373468576171</v>
      </c>
      <c r="D238" s="42">
        <v>150.47999999999999</v>
      </c>
    </row>
    <row r="239" spans="1:4">
      <c r="A239" s="13"/>
      <c r="B239" s="13">
        <v>2008.875</v>
      </c>
      <c r="C239" s="13">
        <v>133.97470856107034</v>
      </c>
      <c r="D239" s="42">
        <v>139.41</v>
      </c>
    </row>
    <row r="240" spans="1:4">
      <c r="A240" s="13"/>
      <c r="B240" s="13">
        <v>2009.125</v>
      </c>
      <c r="C240" s="13">
        <v>127.32631728304143</v>
      </c>
      <c r="D240" s="42">
        <v>129.16999999999999</v>
      </c>
    </row>
    <row r="241" spans="1:4">
      <c r="A241" s="13"/>
      <c r="B241" s="13">
        <v>2009.375</v>
      </c>
      <c r="C241" s="13">
        <v>129.99784450743152</v>
      </c>
      <c r="D241" s="42">
        <v>133.19</v>
      </c>
    </row>
    <row r="242" spans="1:4">
      <c r="A242" s="13"/>
      <c r="B242" s="13">
        <v>2009.625</v>
      </c>
      <c r="C242" s="13">
        <v>132.89865801853242</v>
      </c>
      <c r="D242" s="42">
        <v>137.51</v>
      </c>
    </row>
    <row r="243" spans="1:4">
      <c r="A243" s="13"/>
      <c r="B243" s="13">
        <v>2009.875</v>
      </c>
      <c r="C243" s="13">
        <v>130.92744547084473</v>
      </c>
      <c r="D243" s="42">
        <v>135.99</v>
      </c>
    </row>
    <row r="244" spans="1:4">
      <c r="A244" s="13"/>
      <c r="B244" s="13">
        <v>2010.125</v>
      </c>
      <c r="C244" s="13">
        <v>126.89252575243846</v>
      </c>
      <c r="D244" s="42">
        <v>132.11000000000001</v>
      </c>
    </row>
    <row r="245" spans="1:4">
      <c r="A245" s="13"/>
      <c r="B245" s="13">
        <v>2010.375</v>
      </c>
      <c r="C245" s="13">
        <v>131.98480144771031</v>
      </c>
      <c r="D245" s="42">
        <v>138.25</v>
      </c>
    </row>
    <row r="246" spans="1:4">
      <c r="A246" s="13"/>
      <c r="B246" s="13">
        <v>2010.625</v>
      </c>
      <c r="C246" s="13">
        <v>129.53008012953893</v>
      </c>
      <c r="D246" s="43">
        <v>135.68</v>
      </c>
    </row>
    <row r="247" spans="1:4">
      <c r="A247" s="13"/>
      <c r="B247" s="13">
        <v>2010.875</v>
      </c>
      <c r="C247" s="13">
        <v>124.61435752813443</v>
      </c>
      <c r="D247" s="43">
        <v>130.94999999999999</v>
      </c>
    </row>
    <row r="248" spans="1:4">
      <c r="A248" s="13"/>
      <c r="B248" s="13">
        <v>2011.125</v>
      </c>
      <c r="C248" s="13">
        <v>118.80654273522276</v>
      </c>
      <c r="D248" s="43">
        <v>125.71</v>
      </c>
    </row>
    <row r="249" spans="1:4">
      <c r="A249" s="13"/>
      <c r="B249" s="13">
        <v>2011.375</v>
      </c>
      <c r="C249" s="13">
        <v>121.0245559022224</v>
      </c>
      <c r="D249" s="43">
        <v>130.78</v>
      </c>
    </row>
    <row r="250" spans="1:4">
      <c r="A250" s="13"/>
      <c r="B250" s="13">
        <v>2011.625</v>
      </c>
      <c r="C250" s="13">
        <v>120.33245979831193</v>
      </c>
      <c r="D250" s="43">
        <v>130.66</v>
      </c>
    </row>
    <row r="251" spans="1:4">
      <c r="A251" s="13"/>
      <c r="B251" s="13">
        <v>2011.875</v>
      </c>
      <c r="C251" s="13">
        <v>115.51758930978394</v>
      </c>
      <c r="D251" s="43">
        <v>125.67</v>
      </c>
    </row>
    <row r="252" spans="1:4">
      <c r="A252" s="13"/>
      <c r="B252" s="13"/>
    </row>
    <row r="253" spans="1:4">
      <c r="A253" s="13"/>
      <c r="B253" s="13"/>
    </row>
    <row r="254" spans="1:4">
      <c r="A254" s="13"/>
      <c r="B254" s="13"/>
    </row>
  </sheetData>
  <phoneticPr fontId="3" type="noConversion"/>
  <hyperlinks>
    <hyperlink ref="A4" r:id="rId1"/>
  </hyperlink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election activeCell="I18" sqref="I18"/>
    </sheetView>
  </sheetViews>
  <sheetFormatPr baseColWidth="10" defaultColWidth="8.83203125" defaultRowHeight="12" x14ac:dyDescent="0"/>
  <cols>
    <col min="1" max="1" width="40.5" customWidth="1"/>
    <col min="2" max="2" width="14" style="47" customWidth="1"/>
    <col min="3" max="5" width="14" customWidth="1"/>
    <col min="6" max="6" width="14" style="16" customWidth="1"/>
    <col min="7" max="7" width="14" style="10" customWidth="1"/>
    <col min="8" max="10" width="14" customWidth="1"/>
    <col min="11" max="27" width="10.83203125" customWidth="1"/>
    <col min="28" max="60" width="10.1640625" bestFit="1" customWidth="1"/>
  </cols>
  <sheetData>
    <row r="1" spans="1:10">
      <c r="A1" s="4" t="s">
        <v>66</v>
      </c>
      <c r="C1" s="4"/>
    </row>
    <row r="2" spans="1:10">
      <c r="A2" s="4"/>
      <c r="C2" s="4"/>
    </row>
    <row r="3" spans="1:10">
      <c r="A3" s="6" t="s">
        <v>22</v>
      </c>
      <c r="C3" s="4"/>
    </row>
    <row r="4" spans="1:10" ht="24">
      <c r="A4" s="34" t="s">
        <v>15</v>
      </c>
      <c r="C4" s="4"/>
    </row>
    <row r="5" spans="1:10">
      <c r="A5" s="34"/>
      <c r="C5" s="4"/>
    </row>
    <row r="6" spans="1:10">
      <c r="A6" s="7" t="s">
        <v>71</v>
      </c>
      <c r="C6" s="4"/>
    </row>
    <row r="7" spans="1:10">
      <c r="A7" s="18" t="s">
        <v>94</v>
      </c>
      <c r="C7" s="5"/>
    </row>
    <row r="8" spans="1:10">
      <c r="A8" s="18" t="s">
        <v>95</v>
      </c>
      <c r="C8" s="32"/>
    </row>
    <row r="9" spans="1:10">
      <c r="A9" s="19"/>
    </row>
    <row r="13" spans="1:10">
      <c r="A13" s="16"/>
      <c r="F13"/>
      <c r="G13"/>
    </row>
    <row r="14" spans="1:10" s="8" customFormat="1" ht="24">
      <c r="A14" s="31"/>
      <c r="B14" s="49" t="s">
        <v>0</v>
      </c>
      <c r="C14" s="50" t="s">
        <v>19</v>
      </c>
      <c r="D14" s="50" t="s">
        <v>19</v>
      </c>
      <c r="E14" s="51" t="s">
        <v>5</v>
      </c>
      <c r="F14" s="51" t="s">
        <v>5</v>
      </c>
      <c r="G14" s="52" t="s">
        <v>96</v>
      </c>
      <c r="H14" s="52" t="s">
        <v>96</v>
      </c>
      <c r="I14" s="52" t="s">
        <v>97</v>
      </c>
      <c r="J14" s="52" t="s">
        <v>97</v>
      </c>
    </row>
    <row r="15" spans="1:10" s="8" customFormat="1" ht="36">
      <c r="A15" s="31"/>
      <c r="B15" s="53"/>
      <c r="C15" s="54" t="s">
        <v>51</v>
      </c>
      <c r="D15" s="54" t="s">
        <v>52</v>
      </c>
      <c r="E15" s="51" t="s">
        <v>51</v>
      </c>
      <c r="F15" s="51" t="s">
        <v>52</v>
      </c>
      <c r="G15" s="52" t="s">
        <v>51</v>
      </c>
      <c r="H15" s="52" t="s">
        <v>52</v>
      </c>
      <c r="I15" s="52" t="s">
        <v>51</v>
      </c>
      <c r="J15" s="52" t="s">
        <v>52</v>
      </c>
    </row>
    <row r="16" spans="1:10">
      <c r="A16" s="16"/>
      <c r="B16" s="48">
        <v>1947</v>
      </c>
      <c r="C16" s="9">
        <v>19.693999999999999</v>
      </c>
      <c r="D16" s="9">
        <v>12.837999999999999</v>
      </c>
      <c r="E16" s="2"/>
      <c r="F16" s="2"/>
      <c r="G16" s="46"/>
      <c r="H16" s="46"/>
      <c r="I16" s="46"/>
      <c r="J16" s="46"/>
    </row>
    <row r="17" spans="1:10">
      <c r="A17" s="16"/>
      <c r="B17" s="48">
        <v>1948</v>
      </c>
      <c r="C17" s="9">
        <v>21.385999999999999</v>
      </c>
      <c r="D17" s="9">
        <v>13.102</v>
      </c>
      <c r="E17" s="2">
        <v>20562</v>
      </c>
      <c r="F17" s="2">
        <v>22869</v>
      </c>
      <c r="G17" s="46">
        <f t="shared" ref="G17:G48" si="0">C17/E17</f>
        <v>1.0400739227701585E-3</v>
      </c>
      <c r="H17" s="46">
        <f t="shared" ref="H17:H48" si="1">D17/F17</f>
        <v>5.7291530018802744E-4</v>
      </c>
      <c r="I17" s="46"/>
      <c r="J17" s="46"/>
    </row>
    <row r="18" spans="1:10">
      <c r="A18" s="16"/>
      <c r="B18" s="48">
        <v>1949</v>
      </c>
      <c r="C18" s="9">
        <v>20.523</v>
      </c>
      <c r="D18" s="9">
        <v>13.308999999999999</v>
      </c>
      <c r="E18" s="2">
        <v>19235</v>
      </c>
      <c r="F18" s="2">
        <v>22622</v>
      </c>
      <c r="G18" s="46">
        <f t="shared" si="0"/>
        <v>1.0669612685209253E-3</v>
      </c>
      <c r="H18" s="46">
        <f t="shared" si="1"/>
        <v>5.883211033507205E-4</v>
      </c>
      <c r="I18" s="46">
        <f t="shared" ref="I18:I49" si="2">G18/G17-1</f>
        <v>2.5851379562670251E-2</v>
      </c>
      <c r="J18" s="46">
        <f t="shared" ref="J18:J49" si="3">H18/H17-1</f>
        <v>2.6890193293209297E-2</v>
      </c>
    </row>
    <row r="19" spans="1:10">
      <c r="A19" s="16"/>
      <c r="B19" s="48">
        <v>1950</v>
      </c>
      <c r="C19" s="9">
        <v>23.042000000000002</v>
      </c>
      <c r="D19" s="9">
        <v>14.246</v>
      </c>
      <c r="E19" s="2">
        <v>20343</v>
      </c>
      <c r="F19" s="2">
        <v>23283</v>
      </c>
      <c r="G19" s="46">
        <f t="shared" si="0"/>
        <v>1.1326746300938898E-3</v>
      </c>
      <c r="H19" s="46">
        <f t="shared" si="1"/>
        <v>6.1186273246574758E-4</v>
      </c>
      <c r="I19" s="46">
        <f t="shared" si="2"/>
        <v>6.1589266182135782E-2</v>
      </c>
      <c r="J19" s="46">
        <f t="shared" si="3"/>
        <v>4.0014932289438976E-2</v>
      </c>
    </row>
    <row r="20" spans="1:10">
      <c r="B20" s="48">
        <v>1951</v>
      </c>
      <c r="C20" s="9">
        <v>24.956</v>
      </c>
      <c r="D20" s="9">
        <v>14.993</v>
      </c>
      <c r="E20" s="2">
        <v>21694</v>
      </c>
      <c r="F20" s="2">
        <v>24418</v>
      </c>
      <c r="G20" s="46">
        <f t="shared" si="0"/>
        <v>1.1503641559878308E-3</v>
      </c>
      <c r="H20" s="46">
        <f t="shared" si="1"/>
        <v>6.140142517814727E-4</v>
      </c>
      <c r="I20" s="46">
        <f t="shared" si="2"/>
        <v>1.5617482217708645E-2</v>
      </c>
      <c r="J20" s="46">
        <f t="shared" si="3"/>
        <v>3.5163431298630421E-3</v>
      </c>
    </row>
    <row r="21" spans="1:10">
      <c r="B21" s="48">
        <v>1952</v>
      </c>
      <c r="C21" s="9">
        <v>25.791</v>
      </c>
      <c r="D21" s="9">
        <v>15.442</v>
      </c>
      <c r="E21" s="2">
        <v>21882</v>
      </c>
      <c r="F21" s="2">
        <v>24786</v>
      </c>
      <c r="G21" s="46">
        <f t="shared" si="0"/>
        <v>1.1786399780641624E-3</v>
      </c>
      <c r="H21" s="46">
        <f t="shared" si="1"/>
        <v>6.2301299120471232E-4</v>
      </c>
      <c r="I21" s="46">
        <f t="shared" si="2"/>
        <v>2.4579887967780767E-2</v>
      </c>
      <c r="J21" s="46">
        <f t="shared" si="3"/>
        <v>1.4655587223148414E-2</v>
      </c>
    </row>
    <row r="22" spans="1:10">
      <c r="B22" s="48">
        <v>1953</v>
      </c>
      <c r="C22" s="9">
        <v>27.366</v>
      </c>
      <c r="D22" s="9">
        <v>16.053999999999998</v>
      </c>
      <c r="E22" s="2">
        <v>22557</v>
      </c>
      <c r="F22" s="2">
        <v>25316</v>
      </c>
      <c r="G22" s="46">
        <f t="shared" si="0"/>
        <v>1.2131932437824179E-3</v>
      </c>
      <c r="H22" s="46">
        <f t="shared" si="1"/>
        <v>6.3414441459946273E-4</v>
      </c>
      <c r="I22" s="46">
        <f t="shared" si="2"/>
        <v>2.9316217302425951E-2</v>
      </c>
      <c r="J22" s="46">
        <f t="shared" si="3"/>
        <v>1.7867080706015059E-2</v>
      </c>
    </row>
    <row r="23" spans="1:10">
      <c r="B23" s="48">
        <v>1954</v>
      </c>
      <c r="C23" s="9">
        <v>26.207999999999998</v>
      </c>
      <c r="D23" s="9">
        <v>16.247</v>
      </c>
      <c r="E23" s="2">
        <v>21327</v>
      </c>
      <c r="F23" s="2">
        <v>25073</v>
      </c>
      <c r="G23" s="46">
        <f t="shared" si="0"/>
        <v>1.2288648192432128E-3</v>
      </c>
      <c r="H23" s="46">
        <f t="shared" si="1"/>
        <v>6.4798787540382087E-4</v>
      </c>
      <c r="I23" s="46">
        <f t="shared" si="2"/>
        <v>1.2917625070129057E-2</v>
      </c>
      <c r="J23" s="46">
        <f t="shared" si="3"/>
        <v>2.1830139138104609E-2</v>
      </c>
    </row>
    <row r="24" spans="1:10">
      <c r="B24" s="48">
        <v>1955</v>
      </c>
      <c r="C24" s="9">
        <v>28.606000000000002</v>
      </c>
      <c r="D24" s="9">
        <v>17.468</v>
      </c>
      <c r="E24" s="2">
        <v>21973</v>
      </c>
      <c r="F24" s="2">
        <v>26063</v>
      </c>
      <c r="G24" s="46">
        <f t="shared" si="0"/>
        <v>1.3018704774040869E-3</v>
      </c>
      <c r="H24" s="46">
        <f t="shared" si="1"/>
        <v>6.7022215401143386E-4</v>
      </c>
      <c r="I24" s="46">
        <f t="shared" si="2"/>
        <v>5.9409022878394335E-2</v>
      </c>
      <c r="J24" s="46">
        <f t="shared" si="3"/>
        <v>3.4312800364909135E-2</v>
      </c>
    </row>
    <row r="25" spans="1:10">
      <c r="B25" s="48">
        <v>1956</v>
      </c>
      <c r="C25" s="9">
        <v>28.713999999999999</v>
      </c>
      <c r="D25" s="9">
        <v>18.038</v>
      </c>
      <c r="E25" s="2">
        <v>22399</v>
      </c>
      <c r="F25" s="2">
        <v>27174</v>
      </c>
      <c r="G25" s="46">
        <f t="shared" si="0"/>
        <v>1.2819322291173713E-3</v>
      </c>
      <c r="H25" s="46">
        <f t="shared" si="1"/>
        <v>6.6379627585191729E-4</v>
      </c>
      <c r="I25" s="46">
        <f t="shared" si="2"/>
        <v>-1.5315078291407436E-2</v>
      </c>
      <c r="J25" s="46">
        <f t="shared" si="3"/>
        <v>-9.5876839060843322E-3</v>
      </c>
    </row>
    <row r="26" spans="1:10">
      <c r="B26" s="48">
        <v>1957</v>
      </c>
      <c r="C26" s="9">
        <v>28.841999999999999</v>
      </c>
      <c r="D26" s="9">
        <v>18.681000000000001</v>
      </c>
      <c r="E26" s="2">
        <v>22198</v>
      </c>
      <c r="F26" s="2">
        <v>27534</v>
      </c>
      <c r="G26" s="46">
        <f t="shared" si="0"/>
        <v>1.2993062438057482E-3</v>
      </c>
      <c r="H26" s="46">
        <f t="shared" si="1"/>
        <v>6.7847025495750707E-4</v>
      </c>
      <c r="I26" s="46">
        <f t="shared" si="2"/>
        <v>1.3552990005048171E-2</v>
      </c>
      <c r="J26" s="46">
        <f t="shared" si="3"/>
        <v>2.2106148587165864E-2</v>
      </c>
    </row>
    <row r="27" spans="1:10">
      <c r="B27" s="48">
        <v>1958</v>
      </c>
      <c r="C27" s="9">
        <v>27.265999999999998</v>
      </c>
      <c r="D27" s="9">
        <v>18.873000000000001</v>
      </c>
      <c r="E27" s="2">
        <v>20796</v>
      </c>
      <c r="F27" s="2">
        <v>27415</v>
      </c>
      <c r="G27" s="46">
        <f t="shared" si="0"/>
        <v>1.3111175226005001E-3</v>
      </c>
      <c r="H27" s="46">
        <f t="shared" si="1"/>
        <v>6.8841874886011313E-4</v>
      </c>
      <c r="I27" s="46">
        <f t="shared" si="2"/>
        <v>9.0904502699500345E-3</v>
      </c>
      <c r="J27" s="46">
        <f t="shared" si="3"/>
        <v>1.4663124624717971E-2</v>
      </c>
    </row>
    <row r="28" spans="1:10">
      <c r="B28" s="48">
        <v>1959</v>
      </c>
      <c r="C28" s="9">
        <v>29.844000000000001</v>
      </c>
      <c r="D28" s="9">
        <v>20.209</v>
      </c>
      <c r="E28" s="2">
        <v>21593</v>
      </c>
      <c r="F28" s="2">
        <v>28188</v>
      </c>
      <c r="G28" s="46">
        <f t="shared" si="0"/>
        <v>1.3821145741675543E-3</v>
      </c>
      <c r="H28" s="46">
        <f t="shared" si="1"/>
        <v>7.1693628494394772E-4</v>
      </c>
      <c r="I28" s="46">
        <f t="shared" si="2"/>
        <v>5.4150028768006342E-2</v>
      </c>
      <c r="J28" s="46">
        <f t="shared" si="3"/>
        <v>4.1424694099418513E-2</v>
      </c>
    </row>
    <row r="29" spans="1:10">
      <c r="B29" s="48">
        <v>1960</v>
      </c>
      <c r="C29" s="9">
        <v>30.111999999999998</v>
      </c>
      <c r="D29" s="9">
        <v>20.91</v>
      </c>
      <c r="E29" s="2">
        <v>21615</v>
      </c>
      <c r="F29" s="2">
        <v>28933</v>
      </c>
      <c r="G29" s="46">
        <f t="shared" si="0"/>
        <v>1.3931066389081656E-3</v>
      </c>
      <c r="H29" s="46">
        <f t="shared" si="1"/>
        <v>7.2270417861956934E-4</v>
      </c>
      <c r="I29" s="46">
        <f t="shared" si="2"/>
        <v>7.9530778027081528E-3</v>
      </c>
      <c r="J29" s="46">
        <f t="shared" si="3"/>
        <v>8.0451970373804915E-3</v>
      </c>
    </row>
    <row r="30" spans="1:10">
      <c r="B30" s="48">
        <v>1961</v>
      </c>
      <c r="C30" s="9">
        <v>30.216000000000001</v>
      </c>
      <c r="D30" s="9">
        <v>21.54</v>
      </c>
      <c r="E30" s="2">
        <v>21137</v>
      </c>
      <c r="F30" s="2">
        <v>29237</v>
      </c>
      <c r="G30" s="46">
        <f t="shared" si="0"/>
        <v>1.4295311539007428E-3</v>
      </c>
      <c r="H30" s="46">
        <f t="shared" si="1"/>
        <v>7.367376953859835E-4</v>
      </c>
      <c r="I30" s="46">
        <f t="shared" si="2"/>
        <v>2.6146250384051495E-2</v>
      </c>
      <c r="J30" s="46">
        <f t="shared" si="3"/>
        <v>1.9418065069471968E-2</v>
      </c>
    </row>
    <row r="31" spans="1:10">
      <c r="A31" s="16"/>
      <c r="B31" s="48">
        <v>1962</v>
      </c>
      <c r="C31" s="9">
        <v>32.402000000000001</v>
      </c>
      <c r="D31" s="9">
        <v>22.814</v>
      </c>
      <c r="E31" s="2">
        <v>21690</v>
      </c>
      <c r="F31" s="2">
        <v>29982</v>
      </c>
      <c r="G31" s="46">
        <f t="shared" si="0"/>
        <v>1.4938681420009221E-3</v>
      </c>
      <c r="H31" s="46">
        <f t="shared" si="1"/>
        <v>7.6092322059902607E-4</v>
      </c>
      <c r="I31" s="46">
        <f t="shared" si="2"/>
        <v>4.5005656522156823E-2</v>
      </c>
      <c r="J31" s="46">
        <f t="shared" si="3"/>
        <v>3.2827864468603751E-2</v>
      </c>
    </row>
    <row r="32" spans="1:10">
      <c r="A32" s="16"/>
      <c r="B32" s="48">
        <v>1963</v>
      </c>
      <c r="C32" s="9">
        <v>34.637999999999998</v>
      </c>
      <c r="D32" s="9">
        <v>23.811</v>
      </c>
      <c r="E32" s="2">
        <v>21850</v>
      </c>
      <c r="F32" s="2">
        <v>30594</v>
      </c>
      <c r="G32" s="46">
        <f t="shared" si="0"/>
        <v>1.5852631578947367E-3</v>
      </c>
      <c r="H32" s="46">
        <f t="shared" si="1"/>
        <v>7.7828986075701117E-4</v>
      </c>
      <c r="I32" s="46">
        <f t="shared" si="2"/>
        <v>6.1180109090082091E-2</v>
      </c>
      <c r="J32" s="46">
        <f t="shared" si="3"/>
        <v>2.2823117612725152E-2</v>
      </c>
    </row>
    <row r="33" spans="1:10">
      <c r="A33" s="16"/>
      <c r="B33" s="48">
        <v>1964</v>
      </c>
      <c r="C33" s="9">
        <v>36.664999999999999</v>
      </c>
      <c r="D33" s="9">
        <v>25.164999999999999</v>
      </c>
      <c r="E33" s="2">
        <v>22092</v>
      </c>
      <c r="F33" s="2">
        <v>31563</v>
      </c>
      <c r="G33" s="46">
        <f t="shared" si="0"/>
        <v>1.6596505522361036E-3</v>
      </c>
      <c r="H33" s="46">
        <f t="shared" si="1"/>
        <v>7.9729430028831227E-4</v>
      </c>
      <c r="I33" s="46">
        <f t="shared" si="2"/>
        <v>4.6924319139640458E-2</v>
      </c>
      <c r="J33" s="46">
        <f t="shared" si="3"/>
        <v>2.4418202638302633E-2</v>
      </c>
    </row>
    <row r="34" spans="1:10">
      <c r="A34" s="16"/>
      <c r="B34" s="48">
        <v>1965</v>
      </c>
      <c r="C34" s="9">
        <v>39.786999999999999</v>
      </c>
      <c r="D34" s="9">
        <v>26.667000000000002</v>
      </c>
      <c r="E34" s="2">
        <v>22889</v>
      </c>
      <c r="F34" s="2">
        <v>32709</v>
      </c>
      <c r="G34" s="46">
        <f t="shared" si="0"/>
        <v>1.7382585521429506E-3</v>
      </c>
      <c r="H34" s="46">
        <f t="shared" si="1"/>
        <v>8.1528019811061183E-4</v>
      </c>
      <c r="I34" s="46">
        <f t="shared" si="2"/>
        <v>4.7364187479669084E-2</v>
      </c>
      <c r="J34" s="46">
        <f t="shared" si="3"/>
        <v>2.2558668506466928E-2</v>
      </c>
    </row>
    <row r="35" spans="1:10">
      <c r="B35" s="48">
        <v>1966</v>
      </c>
      <c r="C35" s="9">
        <v>42.371000000000002</v>
      </c>
      <c r="D35" s="9">
        <v>28.297999999999998</v>
      </c>
      <c r="E35" s="2">
        <v>24004</v>
      </c>
      <c r="F35" s="2">
        <v>34205</v>
      </c>
      <c r="G35" s="46">
        <f t="shared" si="0"/>
        <v>1.7651641393101151E-3</v>
      </c>
      <c r="H35" s="46">
        <f t="shared" si="1"/>
        <v>8.2730594942259899E-4</v>
      </c>
      <c r="I35" s="46">
        <f t="shared" si="2"/>
        <v>1.5478472482701067E-2</v>
      </c>
      <c r="J35" s="46">
        <f t="shared" si="3"/>
        <v>1.475045185674384E-2</v>
      </c>
    </row>
    <row r="36" spans="1:10">
      <c r="B36" s="48">
        <v>1967</v>
      </c>
      <c r="C36" s="9">
        <v>42.292999999999999</v>
      </c>
      <c r="D36" s="9">
        <v>29.172000000000001</v>
      </c>
      <c r="E36" s="2">
        <v>24038</v>
      </c>
      <c r="F36" s="2">
        <v>35250</v>
      </c>
      <c r="G36" s="46">
        <f t="shared" si="0"/>
        <v>1.7594225809135534E-3</v>
      </c>
      <c r="H36" s="46">
        <f t="shared" si="1"/>
        <v>8.2757446808510635E-4</v>
      </c>
      <c r="I36" s="46">
        <f t="shared" si="2"/>
        <v>-3.2527050990316386E-3</v>
      </c>
      <c r="J36" s="46">
        <f t="shared" si="3"/>
        <v>3.2456996434593322E-4</v>
      </c>
    </row>
    <row r="37" spans="1:10">
      <c r="B37" s="48">
        <v>1968</v>
      </c>
      <c r="C37" s="9">
        <v>43.945999999999998</v>
      </c>
      <c r="D37" s="9">
        <v>30.68</v>
      </c>
      <c r="E37" s="2">
        <v>24470</v>
      </c>
      <c r="F37" s="2">
        <v>36478</v>
      </c>
      <c r="G37" s="46">
        <f t="shared" si="0"/>
        <v>1.7959133633020023E-3</v>
      </c>
      <c r="H37" s="46">
        <f t="shared" si="1"/>
        <v>8.4105488239486815E-4</v>
      </c>
      <c r="I37" s="46">
        <f t="shared" si="2"/>
        <v>2.0740203510120736E-2</v>
      </c>
      <c r="J37" s="46">
        <f t="shared" si="3"/>
        <v>1.6289065008196379E-2</v>
      </c>
    </row>
    <row r="38" spans="1:10">
      <c r="B38" s="48">
        <v>1969</v>
      </c>
      <c r="C38" s="9">
        <v>44.720999999999997</v>
      </c>
      <c r="D38" s="9">
        <v>32.046999999999997</v>
      </c>
      <c r="E38" s="2">
        <v>25018</v>
      </c>
      <c r="F38" s="2">
        <v>37859</v>
      </c>
      <c r="G38" s="46">
        <f t="shared" si="0"/>
        <v>1.7875529618674552E-3</v>
      </c>
      <c r="H38" s="46">
        <f t="shared" si="1"/>
        <v>8.4648300272062113E-4</v>
      </c>
      <c r="I38" s="46">
        <f t="shared" si="2"/>
        <v>-4.6552364971411686E-3</v>
      </c>
      <c r="J38" s="46">
        <f t="shared" si="3"/>
        <v>6.4539430652807983E-3</v>
      </c>
    </row>
    <row r="39" spans="1:10">
      <c r="B39" s="48">
        <v>1970</v>
      </c>
      <c r="C39" s="9">
        <v>42.48</v>
      </c>
      <c r="D39" s="9">
        <v>32.826999999999998</v>
      </c>
      <c r="E39" s="2">
        <v>24155</v>
      </c>
      <c r="F39" s="2">
        <v>38547</v>
      </c>
      <c r="G39" s="46">
        <f t="shared" si="0"/>
        <v>1.7586421030842474E-3</v>
      </c>
      <c r="H39" s="46">
        <f t="shared" si="1"/>
        <v>8.516097231950605E-4</v>
      </c>
      <c r="I39" s="46">
        <f t="shared" si="2"/>
        <v>-1.6173427808821139E-2</v>
      </c>
      <c r="J39" s="46">
        <f t="shared" si="3"/>
        <v>6.0564954735793375E-3</v>
      </c>
    </row>
    <row r="40" spans="1:10">
      <c r="B40" s="48">
        <v>1971</v>
      </c>
      <c r="C40" s="9">
        <v>43.237000000000002</v>
      </c>
      <c r="D40" s="9">
        <v>34.292000000000002</v>
      </c>
      <c r="E40" s="2">
        <v>23413</v>
      </c>
      <c r="F40" s="2">
        <v>39116</v>
      </c>
      <c r="G40" s="46">
        <f t="shared" si="0"/>
        <v>1.846709093238799E-3</v>
      </c>
      <c r="H40" s="46">
        <f t="shared" si="1"/>
        <v>8.7667450659576645E-4</v>
      </c>
      <c r="I40" s="46">
        <f t="shared" si="2"/>
        <v>5.0076698380018714E-2</v>
      </c>
      <c r="J40" s="46">
        <f t="shared" si="3"/>
        <v>2.9432241927285885E-2</v>
      </c>
    </row>
    <row r="41" spans="1:10">
      <c r="B41" s="48">
        <v>1972</v>
      </c>
      <c r="C41" s="9">
        <v>46.073</v>
      </c>
      <c r="D41" s="9">
        <v>36.377000000000002</v>
      </c>
      <c r="E41" s="2">
        <v>24071</v>
      </c>
      <c r="F41" s="2">
        <v>40497</v>
      </c>
      <c r="G41" s="46">
        <f t="shared" si="0"/>
        <v>1.9140459474055918E-3</v>
      </c>
      <c r="H41" s="46">
        <f t="shared" si="1"/>
        <v>8.9826406894337853E-4</v>
      </c>
      <c r="I41" s="46">
        <f t="shared" si="2"/>
        <v>3.6463162721907638E-2</v>
      </c>
      <c r="J41" s="46">
        <f t="shared" si="3"/>
        <v>2.4626656969240379E-2</v>
      </c>
    </row>
    <row r="42" spans="1:10">
      <c r="B42" s="48">
        <v>1973</v>
      </c>
      <c r="C42" s="9">
        <v>49.671999999999997</v>
      </c>
      <c r="D42" s="9">
        <v>38.476999999999997</v>
      </c>
      <c r="E42" s="2">
        <v>25443</v>
      </c>
      <c r="F42" s="2">
        <v>42496</v>
      </c>
      <c r="G42" s="46">
        <f t="shared" si="0"/>
        <v>1.9522855009236331E-3</v>
      </c>
      <c r="H42" s="46">
        <f t="shared" si="1"/>
        <v>9.054263930722891E-4</v>
      </c>
      <c r="I42" s="46">
        <f t="shared" si="2"/>
        <v>1.9978388486375342E-2</v>
      </c>
      <c r="J42" s="46">
        <f t="shared" si="3"/>
        <v>7.9735173392112557E-3</v>
      </c>
    </row>
    <row r="43" spans="1:10">
      <c r="B43" s="48">
        <v>1974</v>
      </c>
      <c r="C43" s="9">
        <v>47.628</v>
      </c>
      <c r="D43" s="9">
        <v>38.887</v>
      </c>
      <c r="E43" s="2">
        <v>25503</v>
      </c>
      <c r="F43" s="2">
        <v>43444</v>
      </c>
      <c r="G43" s="46">
        <f t="shared" si="0"/>
        <v>1.8675449947065052E-3</v>
      </c>
      <c r="H43" s="46">
        <f t="shared" si="1"/>
        <v>8.9510634379891361E-4</v>
      </c>
      <c r="I43" s="46">
        <f t="shared" si="2"/>
        <v>-4.3405796015509424E-2</v>
      </c>
      <c r="J43" s="46">
        <f t="shared" si="3"/>
        <v>-1.1397999166290695E-2</v>
      </c>
    </row>
    <row r="44" spans="1:10">
      <c r="B44" s="48">
        <v>1975</v>
      </c>
      <c r="C44" s="9">
        <v>45.466999999999999</v>
      </c>
      <c r="D44" s="9">
        <v>39.686999999999998</v>
      </c>
      <c r="E44" s="2">
        <v>23397</v>
      </c>
      <c r="F44" s="2">
        <v>43672</v>
      </c>
      <c r="G44" s="46">
        <f t="shared" si="0"/>
        <v>1.943283326922255E-3</v>
      </c>
      <c r="H44" s="46">
        <f t="shared" si="1"/>
        <v>9.087516028576662E-4</v>
      </c>
      <c r="I44" s="46">
        <f t="shared" si="2"/>
        <v>4.0555024071938117E-2</v>
      </c>
      <c r="J44" s="46">
        <f t="shared" si="3"/>
        <v>1.524428818238599E-2</v>
      </c>
    </row>
    <row r="45" spans="1:10">
      <c r="B45" s="48">
        <v>1976</v>
      </c>
      <c r="C45" s="9">
        <v>49.103000000000002</v>
      </c>
      <c r="D45" s="9">
        <v>41.543999999999997</v>
      </c>
      <c r="E45" s="2">
        <v>24239</v>
      </c>
      <c r="F45" s="2">
        <v>45191</v>
      </c>
      <c r="G45" s="46">
        <f t="shared" si="0"/>
        <v>2.0257848921160114E-3</v>
      </c>
      <c r="H45" s="46">
        <f t="shared" si="1"/>
        <v>9.1929809032772006E-4</v>
      </c>
      <c r="I45" s="46">
        <f t="shared" si="2"/>
        <v>4.2454728062953695E-2</v>
      </c>
      <c r="J45" s="46">
        <f t="shared" si="3"/>
        <v>1.1605467805381853E-2</v>
      </c>
    </row>
    <row r="46" spans="1:10">
      <c r="B46" s="48">
        <v>1977</v>
      </c>
      <c r="C46" s="9">
        <v>52.268999999999998</v>
      </c>
      <c r="D46" s="9">
        <v>43.258000000000003</v>
      </c>
      <c r="E46" s="2">
        <v>25168</v>
      </c>
      <c r="F46" s="2">
        <v>47107</v>
      </c>
      <c r="G46" s="46">
        <f t="shared" si="0"/>
        <v>2.0768038779402417E-3</v>
      </c>
      <c r="H46" s="46">
        <f t="shared" si="1"/>
        <v>9.1829239815738642E-4</v>
      </c>
      <c r="I46" s="46">
        <f t="shared" si="2"/>
        <v>2.5184799246349865E-2</v>
      </c>
      <c r="J46" s="46">
        <f t="shared" si="3"/>
        <v>-1.0939783090108124E-3</v>
      </c>
    </row>
    <row r="47" spans="1:10">
      <c r="B47" s="48">
        <v>1978</v>
      </c>
      <c r="C47" s="9">
        <v>54.587000000000003</v>
      </c>
      <c r="D47" s="9">
        <v>46.162999999999997</v>
      </c>
      <c r="E47" s="2">
        <v>26467</v>
      </c>
      <c r="F47" s="2">
        <v>49854</v>
      </c>
      <c r="G47" s="46">
        <f t="shared" si="0"/>
        <v>2.0624551328068917E-3</v>
      </c>
      <c r="H47" s="46">
        <f t="shared" si="1"/>
        <v>9.2596381433786648E-4</v>
      </c>
      <c r="I47" s="46">
        <f t="shared" si="2"/>
        <v>-6.909051589204962E-3</v>
      </c>
      <c r="J47" s="46">
        <f t="shared" si="3"/>
        <v>8.354001618518625E-3</v>
      </c>
    </row>
    <row r="48" spans="1:10">
      <c r="B48" s="48">
        <v>1979</v>
      </c>
      <c r="C48" s="9">
        <v>56.085000000000001</v>
      </c>
      <c r="D48" s="9">
        <v>48.12</v>
      </c>
      <c r="E48" s="2">
        <v>27313</v>
      </c>
      <c r="F48" s="2">
        <v>51832</v>
      </c>
      <c r="G48" s="46">
        <f t="shared" si="0"/>
        <v>2.0534177864020798E-3</v>
      </c>
      <c r="H48" s="46">
        <f t="shared" si="1"/>
        <v>9.2838400987806753E-4</v>
      </c>
      <c r="I48" s="46">
        <f t="shared" si="2"/>
        <v>-4.3818390330326862E-3</v>
      </c>
      <c r="J48" s="46">
        <f t="shared" si="3"/>
        <v>2.613704231986258E-3</v>
      </c>
    </row>
    <row r="49" spans="2:10">
      <c r="B49" s="48">
        <v>1980</v>
      </c>
      <c r="C49" s="9">
        <v>53.88</v>
      </c>
      <c r="D49" s="9">
        <v>48.764000000000003</v>
      </c>
      <c r="E49" s="2">
        <v>26425</v>
      </c>
      <c r="F49" s="2">
        <v>52705</v>
      </c>
      <c r="G49" s="46">
        <f t="shared" ref="G49:G76" si="4">C49/E49</f>
        <v>2.0389782403027437E-3</v>
      </c>
      <c r="H49" s="46">
        <f t="shared" ref="H49:H76" si="5">D49/F49</f>
        <v>9.2522531069158531E-4</v>
      </c>
      <c r="I49" s="46">
        <f t="shared" si="2"/>
        <v>-7.031957254366894E-3</v>
      </c>
      <c r="J49" s="46">
        <f t="shared" si="3"/>
        <v>-3.4023627646248E-3</v>
      </c>
    </row>
    <row r="50" spans="2:10">
      <c r="B50" s="48">
        <v>1981</v>
      </c>
      <c r="C50" s="9">
        <v>55.783000000000001</v>
      </c>
      <c r="D50" s="9">
        <v>49.923000000000002</v>
      </c>
      <c r="E50" s="2">
        <v>26210</v>
      </c>
      <c r="F50" s="2">
        <v>53939</v>
      </c>
      <c r="G50" s="46">
        <f t="shared" si="4"/>
        <v>2.1283098054177794E-3</v>
      </c>
      <c r="H50" s="46">
        <f t="shared" si="5"/>
        <v>9.2554552364708289E-4</v>
      </c>
      <c r="I50" s="46">
        <f t="shared" ref="I50:I76" si="6">G50/G49-1</f>
        <v>4.3811926654877764E-2</v>
      </c>
      <c r="J50" s="46">
        <f t="shared" ref="J50:J76" si="7">H50/H49-1</f>
        <v>3.4609186735101716E-4</v>
      </c>
    </row>
    <row r="51" spans="2:10">
      <c r="B51" s="48">
        <v>1982</v>
      </c>
      <c r="C51" s="9">
        <v>52.029000000000003</v>
      </c>
      <c r="D51" s="9">
        <v>49.793999999999997</v>
      </c>
      <c r="E51" s="2">
        <v>24416</v>
      </c>
      <c r="F51" s="2">
        <v>54261</v>
      </c>
      <c r="G51" s="46">
        <f t="shared" si="4"/>
        <v>2.1309387287024905E-3</v>
      </c>
      <c r="H51" s="46">
        <f t="shared" si="5"/>
        <v>9.1767567866423393E-4</v>
      </c>
      <c r="I51" s="46">
        <f t="shared" si="6"/>
        <v>1.2352164511100217E-3</v>
      </c>
      <c r="J51" s="46">
        <f t="shared" si="7"/>
        <v>-8.5029258764475202E-3</v>
      </c>
    </row>
    <row r="52" spans="2:10">
      <c r="B52" s="48">
        <v>1983</v>
      </c>
      <c r="C52" s="9">
        <v>53.360999999999997</v>
      </c>
      <c r="D52" s="9">
        <v>52.637</v>
      </c>
      <c r="E52" s="2">
        <v>23979</v>
      </c>
      <c r="F52" s="2">
        <v>55446</v>
      </c>
      <c r="G52" s="46">
        <f t="shared" si="4"/>
        <v>2.2253221568872762E-3</v>
      </c>
      <c r="H52" s="46">
        <f t="shared" si="5"/>
        <v>9.4933809472279339E-4</v>
      </c>
      <c r="I52" s="46">
        <f t="shared" si="6"/>
        <v>4.4291948385702717E-2</v>
      </c>
      <c r="J52" s="46">
        <f t="shared" si="7"/>
        <v>3.4502838851136586E-2</v>
      </c>
    </row>
    <row r="53" spans="2:10">
      <c r="B53" s="48">
        <v>1984</v>
      </c>
      <c r="C53" s="9">
        <v>59.454000000000001</v>
      </c>
      <c r="D53" s="9">
        <v>55.726999999999997</v>
      </c>
      <c r="E53" s="2">
        <v>25257</v>
      </c>
      <c r="F53" s="2">
        <v>58507</v>
      </c>
      <c r="G53" s="46">
        <f t="shared" si="4"/>
        <v>2.3539612780615277E-3</v>
      </c>
      <c r="H53" s="46">
        <f t="shared" si="5"/>
        <v>9.5248431811578097E-4</v>
      </c>
      <c r="I53" s="46">
        <f t="shared" si="6"/>
        <v>5.780696551109199E-2</v>
      </c>
      <c r="J53" s="46">
        <f t="shared" si="7"/>
        <v>3.3141231880158273E-3</v>
      </c>
    </row>
    <row r="54" spans="2:10">
      <c r="B54" s="48">
        <v>1985</v>
      </c>
      <c r="C54" s="9">
        <v>62.569000000000003</v>
      </c>
      <c r="D54" s="9">
        <v>58.103999999999999</v>
      </c>
      <c r="E54" s="2">
        <v>25239</v>
      </c>
      <c r="F54" s="2">
        <v>60840</v>
      </c>
      <c r="G54" s="46">
        <f t="shared" si="4"/>
        <v>2.4790601846348907E-3</v>
      </c>
      <c r="H54" s="46">
        <f t="shared" si="5"/>
        <v>9.5502958579881661E-4</v>
      </c>
      <c r="I54" s="46">
        <f t="shared" si="6"/>
        <v>5.3143995077260309E-2</v>
      </c>
      <c r="J54" s="46">
        <f t="shared" si="7"/>
        <v>2.672241038121026E-3</v>
      </c>
    </row>
    <row r="55" spans="2:10">
      <c r="B55" s="48">
        <v>1986</v>
      </c>
      <c r="C55" s="9">
        <v>62.533999999999999</v>
      </c>
      <c r="D55" s="9">
        <v>60.576000000000001</v>
      </c>
      <c r="E55" s="2">
        <v>24867</v>
      </c>
      <c r="F55" s="2">
        <v>62752</v>
      </c>
      <c r="G55" s="46">
        <f t="shared" si="4"/>
        <v>2.5147384083323279E-3</v>
      </c>
      <c r="H55" s="46">
        <f t="shared" si="5"/>
        <v>9.6532381438041816E-4</v>
      </c>
      <c r="I55" s="46">
        <f t="shared" si="6"/>
        <v>1.4391834421192851E-2</v>
      </c>
      <c r="J55" s="46">
        <f t="shared" si="7"/>
        <v>1.0778963012953335E-2</v>
      </c>
    </row>
    <row r="56" spans="2:10">
      <c r="B56" s="48">
        <v>1987</v>
      </c>
      <c r="C56" s="10">
        <v>66.173000000000002</v>
      </c>
      <c r="D56" s="10">
        <v>62.256</v>
      </c>
      <c r="E56" s="2">
        <v>24951</v>
      </c>
      <c r="F56" s="2">
        <v>65290</v>
      </c>
      <c r="G56" s="46">
        <f t="shared" si="4"/>
        <v>2.6521181515770913E-3</v>
      </c>
      <c r="H56" s="46">
        <f t="shared" si="5"/>
        <v>9.5353040281819575E-4</v>
      </c>
      <c r="I56" s="46">
        <f t="shared" si="6"/>
        <v>5.4629834574272174E-2</v>
      </c>
      <c r="J56" s="46">
        <f t="shared" si="7"/>
        <v>-1.2217052336776613E-2</v>
      </c>
    </row>
    <row r="57" spans="2:10">
      <c r="B57" s="48">
        <v>1988</v>
      </c>
      <c r="C57" s="10">
        <v>69.103999999999999</v>
      </c>
      <c r="D57" s="10">
        <v>65.186000000000007</v>
      </c>
      <c r="E57" s="2">
        <v>25478</v>
      </c>
      <c r="F57" s="2">
        <v>67576</v>
      </c>
      <c r="G57" s="46">
        <f t="shared" si="4"/>
        <v>2.7123008085407018E-3</v>
      </c>
      <c r="H57" s="46">
        <f t="shared" si="5"/>
        <v>9.6463241387474859E-4</v>
      </c>
      <c r="I57" s="46">
        <f t="shared" si="6"/>
        <v>2.2692298579466641E-2</v>
      </c>
      <c r="J57" s="46">
        <f t="shared" si="7"/>
        <v>1.1643059333756423E-2</v>
      </c>
    </row>
    <row r="58" spans="2:10">
      <c r="B58" s="48">
        <v>1989</v>
      </c>
      <c r="C58" s="10">
        <v>70.366</v>
      </c>
      <c r="D58" s="10">
        <v>68.033000000000001</v>
      </c>
      <c r="E58" s="2">
        <v>25479</v>
      </c>
      <c r="F58" s="2">
        <v>69910</v>
      </c>
      <c r="G58" s="46">
        <f t="shared" si="4"/>
        <v>2.7617253424388711E-3</v>
      </c>
      <c r="H58" s="46">
        <f t="shared" si="5"/>
        <v>9.7315119439279072E-4</v>
      </c>
      <c r="I58" s="46">
        <f t="shared" si="6"/>
        <v>1.8222364474669517E-2</v>
      </c>
      <c r="J58" s="46">
        <f t="shared" si="7"/>
        <v>8.83111576545903E-3</v>
      </c>
    </row>
    <row r="59" spans="2:10">
      <c r="B59" s="48">
        <v>1990</v>
      </c>
      <c r="C59" s="10">
        <v>69.858000000000004</v>
      </c>
      <c r="D59" s="10">
        <v>69.876999999999995</v>
      </c>
      <c r="E59" s="2">
        <v>25111</v>
      </c>
      <c r="F59" s="2">
        <v>71234</v>
      </c>
      <c r="G59" s="46">
        <f t="shared" si="4"/>
        <v>2.7819680618055833E-3</v>
      </c>
      <c r="H59" s="46">
        <f t="shared" si="5"/>
        <v>9.8095010809444915E-4</v>
      </c>
      <c r="I59" s="46">
        <f t="shared" si="6"/>
        <v>7.329736616326965E-3</v>
      </c>
      <c r="J59" s="46">
        <f t="shared" si="7"/>
        <v>8.014082237780773E-3</v>
      </c>
    </row>
    <row r="60" spans="2:10">
      <c r="B60" s="48">
        <v>1991</v>
      </c>
      <c r="C60" s="10">
        <v>68.213999999999999</v>
      </c>
      <c r="D60" s="10">
        <v>70.319000000000003</v>
      </c>
      <c r="E60" s="2">
        <v>23932</v>
      </c>
      <c r="F60" s="2">
        <v>70873</v>
      </c>
      <c r="G60" s="46">
        <f t="shared" si="4"/>
        <v>2.8503259234497745E-3</v>
      </c>
      <c r="H60" s="46">
        <f t="shared" si="5"/>
        <v>9.9218320093688714E-4</v>
      </c>
      <c r="I60" s="46">
        <f t="shared" si="6"/>
        <v>2.4571763631184407E-2</v>
      </c>
      <c r="J60" s="46">
        <f t="shared" si="7"/>
        <v>1.1451237682473803E-2</v>
      </c>
    </row>
    <row r="61" spans="2:10">
      <c r="B61" s="48">
        <v>1992</v>
      </c>
      <c r="C61" s="10">
        <v>70.33</v>
      </c>
      <c r="D61" s="10">
        <v>73.073999999999998</v>
      </c>
      <c r="E61" s="2">
        <v>23422</v>
      </c>
      <c r="F61" s="2">
        <v>71743</v>
      </c>
      <c r="G61" s="46">
        <f t="shared" si="4"/>
        <v>3.0027324737426351E-3</v>
      </c>
      <c r="H61" s="46">
        <f t="shared" si="5"/>
        <v>1.0185523326317551E-3</v>
      </c>
      <c r="I61" s="46">
        <f t="shared" si="6"/>
        <v>5.3469867792663495E-2</v>
      </c>
      <c r="J61" s="46">
        <f t="shared" si="7"/>
        <v>2.6576877808421218E-2</v>
      </c>
    </row>
    <row r="62" spans="2:10">
      <c r="B62" s="48">
        <v>1993</v>
      </c>
      <c r="C62" s="10">
        <v>72.128</v>
      </c>
      <c r="D62" s="10">
        <v>75.046999999999997</v>
      </c>
      <c r="E62" s="2">
        <v>23471</v>
      </c>
      <c r="F62" s="2">
        <v>73656</v>
      </c>
      <c r="G62" s="46">
        <f t="shared" si="4"/>
        <v>3.0730688935281837E-3</v>
      </c>
      <c r="H62" s="46">
        <f t="shared" si="5"/>
        <v>1.0188850874334745E-3</v>
      </c>
      <c r="I62" s="46">
        <f t="shared" si="6"/>
        <v>2.3424137981190363E-2</v>
      </c>
      <c r="J62" s="46">
        <f t="shared" si="7"/>
        <v>3.2669386840411541E-4</v>
      </c>
    </row>
    <row r="63" spans="2:10">
      <c r="B63" s="48">
        <v>1994</v>
      </c>
      <c r="C63" s="10">
        <v>77.817999999999998</v>
      </c>
      <c r="D63" s="10">
        <v>77.745000000000005</v>
      </c>
      <c r="E63" s="2">
        <v>24025</v>
      </c>
      <c r="F63" s="2">
        <v>75866</v>
      </c>
      <c r="G63" s="46">
        <f t="shared" si="4"/>
        <v>3.2390426638917794E-3</v>
      </c>
      <c r="H63" s="46">
        <f t="shared" si="5"/>
        <v>1.0247673529644374E-3</v>
      </c>
      <c r="I63" s="46">
        <f t="shared" si="6"/>
        <v>5.4009127720219041E-2</v>
      </c>
      <c r="J63" s="46">
        <f t="shared" si="7"/>
        <v>5.773237437187495E-3</v>
      </c>
    </row>
    <row r="64" spans="2:10">
      <c r="B64" s="48">
        <v>1995</v>
      </c>
      <c r="C64" s="10">
        <v>79.572000000000003</v>
      </c>
      <c r="D64" s="10">
        <v>79.772999999999996</v>
      </c>
      <c r="E64" s="2">
        <v>24552</v>
      </c>
      <c r="F64" s="2">
        <v>78155</v>
      </c>
      <c r="G64" s="46">
        <f t="shared" si="4"/>
        <v>3.2409579667644186E-3</v>
      </c>
      <c r="H64" s="46">
        <f t="shared" si="5"/>
        <v>1.0207024502591005E-3</v>
      </c>
      <c r="I64" s="46">
        <f t="shared" si="6"/>
        <v>5.9131758096020448E-4</v>
      </c>
      <c r="J64" s="46">
        <f t="shared" si="7"/>
        <v>-3.9666590603009144E-3</v>
      </c>
    </row>
    <row r="65" spans="2:10">
      <c r="B65" s="48">
        <v>1996</v>
      </c>
      <c r="C65" s="10">
        <v>82.596000000000004</v>
      </c>
      <c r="D65" s="10">
        <v>83.376999999999995</v>
      </c>
      <c r="E65" s="2">
        <v>24833</v>
      </c>
      <c r="F65" s="2">
        <v>80145</v>
      </c>
      <c r="G65" s="46">
        <f t="shared" si="4"/>
        <v>3.3260580678935291E-3</v>
      </c>
      <c r="H65" s="46">
        <f t="shared" si="5"/>
        <v>1.0403269074801922E-3</v>
      </c>
      <c r="I65" s="46">
        <f t="shared" si="6"/>
        <v>2.6257699730079853E-2</v>
      </c>
      <c r="J65" s="46">
        <f t="shared" si="7"/>
        <v>1.9226423152124417E-2</v>
      </c>
    </row>
    <row r="66" spans="2:10">
      <c r="B66" s="48">
        <v>1997</v>
      </c>
      <c r="C66" s="10">
        <v>87.228999999999999</v>
      </c>
      <c r="D66" s="10">
        <v>87.406999999999996</v>
      </c>
      <c r="E66" s="2">
        <v>25312</v>
      </c>
      <c r="F66" s="2">
        <v>82486</v>
      </c>
      <c r="G66" s="46">
        <f t="shared" si="4"/>
        <v>3.446152022756005E-3</v>
      </c>
      <c r="H66" s="46">
        <f t="shared" si="5"/>
        <v>1.0596586087336032E-3</v>
      </c>
      <c r="I66" s="46">
        <f t="shared" si="6"/>
        <v>3.61069928458988E-2</v>
      </c>
      <c r="J66" s="46">
        <f t="shared" si="7"/>
        <v>1.8582333220847902E-2</v>
      </c>
    </row>
    <row r="67" spans="2:10">
      <c r="B67" s="48">
        <v>1998</v>
      </c>
      <c r="C67" s="10">
        <v>91.878</v>
      </c>
      <c r="D67" s="10">
        <v>91.590999999999994</v>
      </c>
      <c r="E67" s="2">
        <v>25792</v>
      </c>
      <c r="F67" s="2">
        <v>85102</v>
      </c>
      <c r="G67" s="46">
        <f t="shared" si="4"/>
        <v>3.5622673697270472E-3</v>
      </c>
      <c r="H67" s="46">
        <f t="shared" si="5"/>
        <v>1.076249676858358E-3</v>
      </c>
      <c r="I67" s="46">
        <f t="shared" si="6"/>
        <v>3.3694203332962802E-2</v>
      </c>
      <c r="J67" s="46">
        <f t="shared" si="7"/>
        <v>1.565699366570783E-2</v>
      </c>
    </row>
    <row r="68" spans="2:10">
      <c r="B68" s="48">
        <v>1999</v>
      </c>
      <c r="C68" s="10">
        <v>95.402000000000001</v>
      </c>
      <c r="D68" s="10">
        <v>96.433999999999997</v>
      </c>
      <c r="E68" s="2">
        <v>26006</v>
      </c>
      <c r="F68" s="2">
        <v>87728</v>
      </c>
      <c r="G68" s="46">
        <f t="shared" si="4"/>
        <v>3.668461124355918E-3</v>
      </c>
      <c r="H68" s="46">
        <f t="shared" si="5"/>
        <v>1.0992385555352909E-3</v>
      </c>
      <c r="I68" s="46">
        <f t="shared" si="6"/>
        <v>2.9810719860987822E-2</v>
      </c>
      <c r="J68" s="46">
        <f t="shared" si="7"/>
        <v>2.1360172431399871E-2</v>
      </c>
    </row>
    <row r="69" spans="2:10">
      <c r="B69" s="48">
        <v>2000</v>
      </c>
      <c r="C69" s="10">
        <v>100</v>
      </c>
      <c r="D69" s="10">
        <v>100</v>
      </c>
      <c r="E69" s="2">
        <v>26453</v>
      </c>
      <c r="F69" s="2">
        <v>89583</v>
      </c>
      <c r="G69" s="46">
        <f t="shared" si="4"/>
        <v>3.780289570181076E-3</v>
      </c>
      <c r="H69" s="46">
        <f t="shared" si="5"/>
        <v>1.1162832233794359E-3</v>
      </c>
      <c r="I69" s="46">
        <f t="shared" si="6"/>
        <v>3.0483748371407993E-2</v>
      </c>
      <c r="J69" s="46">
        <f t="shared" si="7"/>
        <v>1.5505886104808964E-2</v>
      </c>
    </row>
    <row r="70" spans="2:10">
      <c r="B70" s="48">
        <v>2001</v>
      </c>
      <c r="C70" s="10">
        <v>95.653999999999996</v>
      </c>
      <c r="D70" s="10">
        <v>102.584</v>
      </c>
      <c r="E70" s="2">
        <v>25719</v>
      </c>
      <c r="F70" s="2">
        <v>89887</v>
      </c>
      <c r="G70" s="46">
        <f t="shared" si="4"/>
        <v>3.7191959251914927E-3</v>
      </c>
      <c r="H70" s="46">
        <f t="shared" si="5"/>
        <v>1.1412551314428116E-3</v>
      </c>
      <c r="I70" s="46">
        <f t="shared" si="6"/>
        <v>-1.6161101909094477E-2</v>
      </c>
      <c r="J70" s="46">
        <f t="shared" si="7"/>
        <v>2.237058440041384E-2</v>
      </c>
    </row>
    <row r="71" spans="2:10">
      <c r="B71" s="48">
        <v>2002</v>
      </c>
      <c r="C71" s="45">
        <v>96.852999999999994</v>
      </c>
      <c r="D71" s="45">
        <v>104.107</v>
      </c>
      <c r="E71" s="2">
        <v>24402</v>
      </c>
      <c r="F71" s="2">
        <v>89734</v>
      </c>
      <c r="G71" s="46">
        <f t="shared" si="4"/>
        <v>3.9690599131218746E-3</v>
      </c>
      <c r="H71" s="46">
        <f t="shared" si="5"/>
        <v>1.1601734013863196E-3</v>
      </c>
      <c r="I71" s="46">
        <f t="shared" si="6"/>
        <v>6.7182260078841427E-2</v>
      </c>
      <c r="J71" s="46">
        <f t="shared" si="7"/>
        <v>1.6576722787297271E-2</v>
      </c>
    </row>
    <row r="72" spans="2:10">
      <c r="B72" s="48">
        <v>2003</v>
      </c>
      <c r="C72" s="10">
        <v>97.402000000000001</v>
      </c>
      <c r="D72" s="10">
        <v>107.496</v>
      </c>
      <c r="E72" s="2">
        <v>23682</v>
      </c>
      <c r="F72" s="2">
        <v>90002</v>
      </c>
      <c r="G72" s="46">
        <f t="shared" si="4"/>
        <v>4.1129127607465584E-3</v>
      </c>
      <c r="H72" s="46">
        <f t="shared" si="5"/>
        <v>1.1943734583675918E-3</v>
      </c>
      <c r="I72" s="46">
        <f t="shared" si="6"/>
        <v>3.6243556603693605E-2</v>
      </c>
      <c r="J72" s="46">
        <f t="shared" si="7"/>
        <v>2.9478401194515946E-2</v>
      </c>
    </row>
    <row r="73" spans="2:10">
      <c r="B73" s="48">
        <v>2004</v>
      </c>
      <c r="C73" s="10">
        <v>101.328</v>
      </c>
      <c r="D73" s="10">
        <v>111.69199999999999</v>
      </c>
      <c r="E73" s="2">
        <v>23676</v>
      </c>
      <c r="F73" s="2">
        <v>91426</v>
      </c>
      <c r="G73" s="46">
        <f t="shared" si="4"/>
        <v>4.2797769893563103E-3</v>
      </c>
      <c r="H73" s="46">
        <f t="shared" si="5"/>
        <v>1.2216656093452629E-3</v>
      </c>
      <c r="I73" s="46">
        <f t="shared" si="6"/>
        <v>4.0570816430218537E-2</v>
      </c>
      <c r="J73" s="46">
        <f t="shared" si="7"/>
        <v>2.2850600694838352E-2</v>
      </c>
    </row>
    <row r="74" spans="2:10">
      <c r="B74" s="48">
        <v>2005</v>
      </c>
      <c r="C74" s="10">
        <v>101.91500000000001</v>
      </c>
      <c r="D74" s="10">
        <v>116.624</v>
      </c>
      <c r="E74" s="2">
        <v>23942</v>
      </c>
      <c r="F74" s="2">
        <v>93150</v>
      </c>
      <c r="G74" s="46">
        <f t="shared" si="4"/>
        <v>4.2567454682148525E-3</v>
      </c>
      <c r="H74" s="46">
        <f t="shared" si="5"/>
        <v>1.2520021470746108E-3</v>
      </c>
      <c r="I74" s="46">
        <f t="shared" si="6"/>
        <v>-5.3814769317972466E-3</v>
      </c>
      <c r="J74" s="46">
        <f t="shared" si="7"/>
        <v>2.4832112402350726E-2</v>
      </c>
    </row>
    <row r="75" spans="2:10">
      <c r="B75" s="48">
        <v>2006</v>
      </c>
      <c r="C75" s="10">
        <v>104.62800000000001</v>
      </c>
      <c r="D75" s="10">
        <v>120.414</v>
      </c>
      <c r="E75" s="2">
        <v>24209</v>
      </c>
      <c r="F75" s="2">
        <v>95075</v>
      </c>
      <c r="G75" s="46">
        <f t="shared" si="4"/>
        <v>4.3218637696724365E-3</v>
      </c>
      <c r="H75" s="46">
        <f t="shared" si="5"/>
        <v>1.2665159084932949E-3</v>
      </c>
      <c r="I75" s="46">
        <f t="shared" si="6"/>
        <v>1.5297673291443603E-2</v>
      </c>
      <c r="J75" s="46">
        <f t="shared" si="7"/>
        <v>1.1592441316971014E-2</v>
      </c>
    </row>
    <row r="76" spans="2:10">
      <c r="B76" s="48">
        <v>2007</v>
      </c>
      <c r="C76" s="10">
        <v>103.88</v>
      </c>
      <c r="D76" s="10">
        <v>123.87</v>
      </c>
      <c r="E76" s="2">
        <v>23919</v>
      </c>
      <c r="F76" s="2">
        <v>96606</v>
      </c>
      <c r="G76" s="46">
        <f t="shared" si="4"/>
        <v>4.3429909277143694E-3</v>
      </c>
      <c r="H76" s="46">
        <f t="shared" si="5"/>
        <v>1.2822184957456059E-3</v>
      </c>
      <c r="I76" s="46">
        <f t="shared" si="6"/>
        <v>4.8884368337076545E-3</v>
      </c>
      <c r="J76" s="46">
        <f t="shared" si="7"/>
        <v>1.2398255045206419E-2</v>
      </c>
    </row>
    <row r="77" spans="2:10">
      <c r="C77" s="16"/>
      <c r="D77" s="10"/>
      <c r="F77"/>
      <c r="G77"/>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6</vt:i4>
      </vt:variant>
    </vt:vector>
  </HeadingPairs>
  <TitlesOfParts>
    <vt:vector size="17" baseType="lpstr">
      <vt:lpstr>ReadMeFile</vt:lpstr>
      <vt:lpstr>EmploymentShares</vt:lpstr>
      <vt:lpstr>TradeAdjEmpShares(VA)</vt:lpstr>
      <vt:lpstr>TradeAdjEmpShares(Gross)</vt:lpstr>
      <vt:lpstr>RelativePrices</vt:lpstr>
      <vt:lpstr>VAPerWorkerAggregate</vt:lpstr>
      <vt:lpstr>ResidentialLandPrices</vt:lpstr>
      <vt:lpstr>HousePrices</vt:lpstr>
      <vt:lpstr>VAPerWorkerSectors</vt:lpstr>
      <vt:lpstr>SpatialConcentration(Table1)</vt:lpstr>
      <vt:lpstr>DistributionLandValues</vt:lpstr>
      <vt:lpstr>EmploymentShares(Figure2)</vt:lpstr>
      <vt:lpstr>RelativePrices(Figure3)</vt:lpstr>
      <vt:lpstr>VAPerWorkerAggregate(Figure4)</vt:lpstr>
      <vt:lpstr>HouseLandPrices(Figure5)</vt:lpstr>
      <vt:lpstr>VAPerWorkerSectors(Figure6)</vt:lpstr>
      <vt:lpstr>DistributionLandValues(Figure7)</vt:lpstr>
    </vt:vector>
  </TitlesOfParts>
  <Company>UNIVERSIDAD CARLOS III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DESMET</dc:creator>
  <cp:lastModifiedBy>KLAUS DESMET</cp:lastModifiedBy>
  <cp:lastPrinted>2013-06-20T23:11:08Z</cp:lastPrinted>
  <dcterms:created xsi:type="dcterms:W3CDTF">2009-02-23T17:38:53Z</dcterms:created>
  <dcterms:modified xsi:type="dcterms:W3CDTF">2013-06-21T23:00:14Z</dcterms:modified>
</cp:coreProperties>
</file>