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michigan_em\results\"/>
    </mc:Choice>
  </mc:AlternateContent>
  <xr:revisionPtr revIDLastSave="0" documentId="13_ncr:1_{8F020E5C-69FB-427B-A8C6-F6178AC9E906}" xr6:coauthVersionLast="47" xr6:coauthVersionMax="47" xr10:uidLastSave="{00000000-0000-0000-0000-000000000000}"/>
  <bookViews>
    <workbookView xWindow="28680" yWindow="-120" windowWidth="20730" windowHeight="11160" activeTab="2" xr2:uid="{00000000-000D-0000-FFFF-FFFF00000000}"/>
  </bookViews>
  <sheets>
    <sheet name="T2" sheetId="2" r:id="rId1"/>
    <sheet name="T3" sheetId="1" r:id="rId2"/>
    <sheet name="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K5" i="2"/>
  <c r="F22" i="4"/>
  <c r="B30" i="4"/>
  <c r="H13" i="4"/>
  <c r="D13" i="4"/>
  <c r="H12" i="4"/>
  <c r="F12" i="4"/>
  <c r="D12" i="4"/>
  <c r="F11" i="4"/>
  <c r="B11" i="4"/>
  <c r="X23" i="1" l="1"/>
  <c r="Z23" i="1"/>
  <c r="O23" i="1"/>
  <c r="F23" i="1"/>
  <c r="F22" i="2"/>
  <c r="Q14" i="1"/>
  <c r="M14" i="1"/>
  <c r="Q13" i="1"/>
  <c r="O13" i="1"/>
  <c r="M13" i="1"/>
  <c r="O12" i="1"/>
  <c r="K12" i="1"/>
  <c r="B30" i="2" l="1"/>
  <c r="H13" i="2"/>
  <c r="D13" i="2"/>
  <c r="H12" i="2"/>
  <c r="F12" i="2"/>
  <c r="D12" i="2"/>
  <c r="F11" i="2"/>
  <c r="B11" i="2"/>
  <c r="Z14" i="1"/>
  <c r="V14" i="1"/>
  <c r="Z13" i="1"/>
  <c r="X13" i="1"/>
  <c r="V13" i="1"/>
  <c r="X12" i="1"/>
  <c r="T12" i="1"/>
  <c r="H14" i="1"/>
  <c r="H13" i="1"/>
  <c r="F13" i="1"/>
  <c r="F12" i="1"/>
  <c r="D14" i="1"/>
  <c r="D13" i="1"/>
  <c r="B12" i="1" l="1"/>
</calcChain>
</file>

<file path=xl/sharedStrings.xml><?xml version="1.0" encoding="utf-8"?>
<sst xmlns="http://schemas.openxmlformats.org/spreadsheetml/2006/main" count="319" uniqueCount="63">
  <si>
    <t>M1</t>
  </si>
  <si>
    <t>M2</t>
  </si>
  <si>
    <t>Threshold (Y$1)</t>
  </si>
  <si>
    <t>*</t>
  </si>
  <si>
    <t>Coefficients / Metric results</t>
  </si>
  <si>
    <t>Odds-ratios / Exponentiated results</t>
  </si>
  <si>
    <t>Standardized results</t>
  </si>
  <si>
    <r>
      <rPr>
        <i/>
        <sz val="11"/>
        <color theme="1"/>
        <rFont val="Cambria"/>
        <family val="1"/>
      </rPr>
      <t>Χ</t>
    </r>
    <r>
      <rPr>
        <vertAlign val="superscript"/>
        <sz val="11"/>
        <color theme="1"/>
        <rFont val="Cambria"/>
        <family val="1"/>
      </rPr>
      <t xml:space="preserve">2 </t>
    </r>
    <r>
      <rPr>
        <sz val="11"/>
        <color theme="1"/>
        <rFont val="Arial Narrow"/>
        <family val="2"/>
      </rPr>
      <t>- value</t>
    </r>
  </si>
  <si>
    <r>
      <rPr>
        <i/>
        <sz val="11"/>
        <color theme="1"/>
        <rFont val="Cambria"/>
        <family val="1"/>
        <scheme val="major"/>
      </rPr>
      <t>Χ</t>
    </r>
    <r>
      <rPr>
        <vertAlign val="superscript"/>
        <sz val="11"/>
        <color theme="1"/>
        <rFont val="Cambria"/>
        <family val="1"/>
        <scheme val="major"/>
      </rPr>
      <t>2</t>
    </r>
    <r>
      <rPr>
        <sz val="11"/>
        <color theme="1"/>
        <rFont val="Arial Narrow"/>
        <family val="2"/>
      </rPr>
      <t xml:space="preserve"> - df</t>
    </r>
  </si>
  <si>
    <r>
      <rPr>
        <i/>
        <sz val="11"/>
        <color theme="1"/>
        <rFont val="Cambria"/>
        <family val="1"/>
        <scheme val="major"/>
      </rPr>
      <t>Χ</t>
    </r>
    <r>
      <rPr>
        <vertAlign val="superscript"/>
        <sz val="11"/>
        <color theme="1"/>
        <rFont val="Cambria"/>
        <family val="1"/>
        <scheme val="major"/>
      </rPr>
      <t>2</t>
    </r>
    <r>
      <rPr>
        <sz val="11"/>
        <color theme="1"/>
        <rFont val="Arial Narrow"/>
        <family val="2"/>
      </rPr>
      <t xml:space="preserve"> - p-statistic</t>
    </r>
  </si>
  <si>
    <t>CFI</t>
  </si>
  <si>
    <t>RMSEA</t>
  </si>
  <si>
    <t>REMSEA &lt;= .05</t>
  </si>
  <si>
    <t>EM on</t>
  </si>
  <si>
    <t>FIS on</t>
  </si>
  <si>
    <t>Fiscal Indicator Score (FIS)</t>
  </si>
  <si>
    <t>% Black Population</t>
  </si>
  <si>
    <t>Median Household Income logged</t>
  </si>
  <si>
    <t>Intercept</t>
  </si>
  <si>
    <t>- -</t>
  </si>
  <si>
    <t>Estimator:</t>
  </si>
  <si>
    <r>
      <t>BAYESIAN</t>
    </r>
    <r>
      <rPr>
        <vertAlign val="superscript"/>
        <sz val="11"/>
        <color theme="1"/>
        <rFont val="Arial Narrow"/>
        <family val="2"/>
      </rPr>
      <t>c</t>
    </r>
  </si>
  <si>
    <t>Total</t>
  </si>
  <si>
    <t>Direct</t>
  </si>
  <si>
    <t>Indirect</t>
  </si>
  <si>
    <t>RMSEA &lt;= .05</t>
  </si>
  <si>
    <r>
      <t>ROBUST WLS (M)</t>
    </r>
    <r>
      <rPr>
        <vertAlign val="superscript"/>
        <sz val="11"/>
        <color theme="1"/>
        <rFont val="Arial Narrow"/>
        <family val="2"/>
      </rPr>
      <t>b</t>
    </r>
  </si>
  <si>
    <r>
      <t>ROBUST WLS (MV)</t>
    </r>
    <r>
      <rPr>
        <vertAlign val="superscript"/>
        <sz val="11"/>
        <color theme="1"/>
        <rFont val="Arial Narrow"/>
        <family val="2"/>
      </rPr>
      <t>b</t>
    </r>
  </si>
  <si>
    <t>0.014*</t>
  </si>
  <si>
    <t>0.033*</t>
  </si>
  <si>
    <t>0.053*</t>
  </si>
  <si>
    <t>0.010*</t>
  </si>
  <si>
    <t>0.022*</t>
  </si>
  <si>
    <t>n/a</t>
  </si>
  <si>
    <t>0.023*</t>
  </si>
  <si>
    <t>Difference test M2 v. M1 p-value</t>
  </si>
  <si>
    <t>% Direct</t>
  </si>
  <si>
    <t>none</t>
  </si>
  <si>
    <t>0.082*</t>
  </si>
  <si>
    <t>0.029*</t>
  </si>
  <si>
    <t>0.040*</t>
  </si>
  <si>
    <t>0.013*</t>
  </si>
  <si>
    <t>0.027*</t>
  </si>
  <si>
    <t>% White Population</t>
  </si>
  <si>
    <r>
      <t>Model fit</t>
    </r>
    <r>
      <rPr>
        <i/>
        <vertAlign val="superscript"/>
        <sz val="11"/>
        <color theme="1"/>
        <rFont val="Arial Narrow"/>
        <family val="2"/>
      </rPr>
      <t>a</t>
    </r>
  </si>
  <si>
    <r>
      <rPr>
        <vertAlign val="superscript"/>
        <sz val="10"/>
        <color theme="1"/>
        <rFont val="Arial Narrow"/>
        <family val="2"/>
      </rPr>
      <t>b</t>
    </r>
    <r>
      <rPr>
        <sz val="10"/>
        <color theme="1"/>
        <rFont val="Arial Narrow"/>
        <family val="2"/>
      </rPr>
      <t>Bayesian estimator with 12,400 biterations and thinning = /20 to achieve a stable scaling correction factor of approximately 1 and an autocorrelation below 0.1 (Muthén and Asparouhov 2012;  Muthén 2010). Also, eyeing the posterior distributions reveals taht they are normal helping to explain why all three estimators used converge on nearly identical results. A p-value of 0.50 suggests that the structurally generated data are as likely to occur as the observed data indicating the best model fit (Zyphur and Oswald 2015).</t>
    </r>
  </si>
  <si>
    <r>
      <t>Posterior predictive p-value</t>
    </r>
    <r>
      <rPr>
        <vertAlign val="superscript"/>
        <sz val="11"/>
        <color theme="1"/>
        <rFont val="Arial Narrow"/>
        <family val="2"/>
      </rPr>
      <t>b</t>
    </r>
  </si>
  <si>
    <t>-0.080*</t>
  </si>
  <si>
    <t>-0.059*</t>
  </si>
  <si>
    <t>-0.021*</t>
  </si>
  <si>
    <t>-0.042*</t>
  </si>
  <si>
    <r>
      <t>Direct effects for % Black Population</t>
    </r>
    <r>
      <rPr>
        <i/>
        <vertAlign val="superscript"/>
        <sz val="11"/>
        <color theme="1"/>
        <rFont val="Arial Narrow"/>
        <family val="2"/>
      </rPr>
      <t>a</t>
    </r>
  </si>
  <si>
    <r>
      <t>Direct effects for % White Population</t>
    </r>
    <r>
      <rPr>
        <i/>
        <vertAlign val="superscript"/>
        <sz val="11"/>
        <color theme="1"/>
        <rFont val="Arial Narrow"/>
        <family val="2"/>
      </rPr>
      <t>a</t>
    </r>
  </si>
  <si>
    <r>
      <rPr>
        <i/>
        <sz val="10"/>
        <color theme="1"/>
        <rFont val="Arial Narrow"/>
        <family val="2"/>
      </rPr>
      <t>Note:</t>
    </r>
    <r>
      <rPr>
        <sz val="10"/>
        <color theme="1"/>
        <rFont val="Arial Narrow"/>
        <family val="2"/>
      </rPr>
      <t xml:space="preserve"> *p&lt;.001 and N=6,938 unit-years (e.g., cities, townships, school districts). Emergency Management includes periods of probation and overt political disposession. All independent variables are mean-centered; mean(s.d.) are (FIS = 1.412(1.334), Black = 3.605(9.892), Med.H.Inc = 3.885(0.287)). Maximum likelihood estimation; see Online Appendix Table 3 (https://sites.google.com/site/nbreznau/home) for alternative estimators as the dependent variable is rare (0.07% of cases) and results may be biased by the number of zeors in the data.</t>
    </r>
  </si>
  <si>
    <r>
      <rPr>
        <i/>
        <sz val="10"/>
        <color theme="1"/>
        <rFont val="Arial Narrow"/>
        <family val="2"/>
      </rPr>
      <t>Note:</t>
    </r>
    <r>
      <rPr>
        <sz val="10"/>
        <color theme="1"/>
        <rFont val="Arial Narrow"/>
        <family val="2"/>
      </rPr>
      <t xml:space="preserve"> *p&lt;.001 and N=6,938 unit-years (e.g., cities, townships, school districts). Emergency Management includes periods of probation and overt political disposession. All independent variables are mean-centered.</t>
    </r>
  </si>
  <si>
    <r>
      <rPr>
        <i/>
        <sz val="10"/>
        <color theme="1"/>
        <rFont val="Arial Narrow"/>
        <family val="2"/>
      </rPr>
      <t>Note:</t>
    </r>
    <r>
      <rPr>
        <sz val="10"/>
        <color theme="1"/>
        <rFont val="Arial Narrow"/>
        <family val="2"/>
      </rPr>
      <t xml:space="preserve"> *p&lt;.001 and N=6,938 unit-years (e.g., cities, townships, school districts). Emergency Management includes periods of probation and overt political disposession. All independent variables are mean-centered; mean(s.d.) are (FIS = 1.412(1.334), White = 91.786(11.364), Med.H.Inc = 3.885(0.287)). Maximum likelihood estimation.</t>
    </r>
  </si>
  <si>
    <r>
      <rPr>
        <vertAlign val="superscript"/>
        <sz val="10"/>
        <color theme="1"/>
        <rFont val="Arial Narrow"/>
        <family val="2"/>
      </rPr>
      <t>a</t>
    </r>
    <r>
      <rPr>
        <sz val="10"/>
        <color theme="1"/>
        <rFont val="Arial Narrow"/>
        <family val="2"/>
      </rPr>
      <t>For effects calculations see VanderWeele and Vansteelandt (2010), and Muthén and Asparouhov (2015). Fit statistics taken from WLS estimation, as ML does not allow chi-square for a categorical DV.</t>
    </r>
  </si>
  <si>
    <r>
      <rPr>
        <vertAlign val="superscript"/>
        <sz val="10"/>
        <color theme="1"/>
        <rFont val="Arial Narrow"/>
        <family val="2"/>
      </rPr>
      <t>a</t>
    </r>
    <r>
      <rPr>
        <sz val="10"/>
        <color theme="1"/>
        <rFont val="Arial Narrow"/>
        <family val="2"/>
      </rPr>
      <t>For effects calculations see VanderWeele and Vansteelandt (2010), and Muthén and Asparouhov (2015). Robust mean (M), and robust mean and variance estimations (MV). For model fit, see http://www.statmodel.com/discussion/messages/23/76.html?1227544991, chi-square value and df cannot be relied upon here, only the p-value. This is calculated in a different way using WLS-based estimators.</t>
    </r>
  </si>
  <si>
    <t>Med. Household Income logged</t>
  </si>
  <si>
    <t>Diff. test M2 v. M1 p-value</t>
  </si>
  <si>
    <t>Table 2. Structural Parameters and Fit Statistics for Causal  Models of Emergency Management (EM) in Michigan.</t>
  </si>
  <si>
    <t>Table 4. Logistic Regression Models of Emergency Management (EM) with White Population Variable as a Sensitivity Test</t>
  </si>
  <si>
    <t>Table 3. Sensitivity Logistic Regression Models of Emergency Management (EM) with Different Estimators.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</si>
</sst>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0"/>
      <color theme="1"/>
      <name val="Arial Narrow"/>
      <family val="2"/>
    </font>
    <font>
      <vertAlign val="superscript"/>
      <sz val="11"/>
      <color theme="1"/>
      <name val="Cambria"/>
      <family val="1"/>
    </font>
    <font>
      <i/>
      <sz val="11"/>
      <color theme="1"/>
      <name val="Cambria"/>
      <family val="1"/>
    </font>
    <font>
      <vertAlign val="superscript"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vertAlign val="superscript"/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" fontId="1" fillId="0" borderId="0" xfId="0" applyNumberFormat="1" applyFont="1" applyBorder="1"/>
    <xf numFmtId="1" fontId="1" fillId="0" borderId="0" xfId="0" applyNumberFormat="1" applyFont="1"/>
    <xf numFmtId="0" fontId="1" fillId="0" borderId="0" xfId="0" applyFont="1" applyBorder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2" xfId="0" quotePrefix="1" applyNumberFormat="1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right" indent="6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right" indent="6"/>
    </xf>
    <xf numFmtId="164" fontId="1" fillId="0" borderId="0" xfId="0" applyNumberFormat="1" applyFont="1" applyBorder="1" applyAlignment="1">
      <alignment horizontal="right" indent="6"/>
    </xf>
    <xf numFmtId="164" fontId="1" fillId="0" borderId="5" xfId="0" applyNumberFormat="1" applyFont="1" applyBorder="1" applyAlignment="1">
      <alignment horizontal="right" indent="6"/>
    </xf>
    <xf numFmtId="0" fontId="13" fillId="0" borderId="0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quotePrefix="1" applyFont="1"/>
    <xf numFmtId="164" fontId="1" fillId="0" borderId="0" xfId="0" quotePrefix="1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0" borderId="2" xfId="0" applyNumberFormat="1" applyFont="1" applyBorder="1" applyAlignment="1">
      <alignment horizontal="center" vertical="center"/>
    </xf>
    <xf numFmtId="164" fontId="1" fillId="0" borderId="5" xfId="0" quotePrefix="1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0" xfId="0" quotePrefix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9" fontId="1" fillId="0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right" indent="6"/>
    </xf>
    <xf numFmtId="164" fontId="1" fillId="0" borderId="0" xfId="0" applyNumberFormat="1" applyFont="1" applyBorder="1" applyAlignment="1">
      <alignment horizontal="right" indent="6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right" indent="6"/>
    </xf>
    <xf numFmtId="164" fontId="1" fillId="0" borderId="5" xfId="0" applyNumberFormat="1" applyFont="1" applyBorder="1" applyAlignment="1">
      <alignment horizontal="right" indent="6"/>
    </xf>
    <xf numFmtId="0" fontId="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5" xfId="0" quotePrefix="1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showGridLines="0" topLeftCell="A21" workbookViewId="0">
      <selection sqref="A1:I32"/>
    </sheetView>
  </sheetViews>
  <sheetFormatPr defaultColWidth="9.109375" defaultRowHeight="13.8" x14ac:dyDescent="0.25"/>
  <cols>
    <col min="1" max="1" width="26.109375" style="1" customWidth="1"/>
    <col min="2" max="2" width="9.109375" style="1"/>
    <col min="3" max="3" width="1.44140625" style="1" customWidth="1"/>
    <col min="4" max="4" width="9.109375" style="1"/>
    <col min="5" max="5" width="1.44140625" style="1" customWidth="1"/>
    <col min="6" max="6" width="9.109375" style="1"/>
    <col min="7" max="7" width="1.44140625" style="1" customWidth="1"/>
    <col min="8" max="8" width="9.109375" style="1"/>
    <col min="9" max="9" width="1.44140625" style="1" customWidth="1"/>
    <col min="10" max="16384" width="9.109375" style="1"/>
  </cols>
  <sheetData>
    <row r="1" spans="1:12" ht="33.75" customHeight="1" thickBot="1" x14ac:dyDescent="0.3">
      <c r="A1" s="47" t="s">
        <v>60</v>
      </c>
      <c r="B1" s="47"/>
      <c r="C1" s="47"/>
      <c r="D1" s="47"/>
      <c r="E1" s="47"/>
      <c r="F1" s="47"/>
      <c r="G1" s="47"/>
      <c r="H1" s="47"/>
      <c r="I1" s="47"/>
    </row>
    <row r="2" spans="1:12" x14ac:dyDescent="0.25">
      <c r="A2" s="2"/>
      <c r="B2" s="48" t="s">
        <v>0</v>
      </c>
      <c r="C2" s="48"/>
      <c r="D2" s="48"/>
      <c r="E2" s="48"/>
      <c r="F2" s="48" t="s">
        <v>1</v>
      </c>
      <c r="G2" s="48"/>
      <c r="H2" s="48"/>
      <c r="I2" s="48"/>
    </row>
    <row r="3" spans="1:12" x14ac:dyDescent="0.25">
      <c r="A3" s="2"/>
      <c r="B3" s="7" t="s">
        <v>13</v>
      </c>
      <c r="C3" s="7"/>
      <c r="D3" s="7" t="s">
        <v>14</v>
      </c>
      <c r="E3" s="7"/>
      <c r="F3" s="7" t="s">
        <v>13</v>
      </c>
      <c r="G3" s="7"/>
      <c r="H3" s="7" t="s">
        <v>14</v>
      </c>
      <c r="I3" s="7"/>
    </row>
    <row r="4" spans="1:12" s="8" customFormat="1" ht="21" customHeight="1" x14ac:dyDescent="0.3">
      <c r="A4" s="49" t="s">
        <v>4</v>
      </c>
      <c r="B4" s="50"/>
      <c r="C4" s="50"/>
      <c r="D4" s="50"/>
      <c r="E4" s="50"/>
      <c r="F4" s="50"/>
      <c r="G4" s="50"/>
      <c r="H4" s="50"/>
      <c r="I4" s="50"/>
    </row>
    <row r="5" spans="1:12" ht="15" customHeight="1" x14ac:dyDescent="0.25">
      <c r="A5" s="3" t="s">
        <v>15</v>
      </c>
      <c r="B5" s="3">
        <v>1.081</v>
      </c>
      <c r="C5" s="3" t="s">
        <v>3</v>
      </c>
      <c r="D5" s="14" t="s">
        <v>19</v>
      </c>
      <c r="E5" s="3"/>
      <c r="F5" s="3">
        <v>0.59499999999999997</v>
      </c>
      <c r="G5" s="3" t="s">
        <v>3</v>
      </c>
      <c r="H5" s="14" t="s">
        <v>19</v>
      </c>
      <c r="I5" s="3"/>
      <c r="K5" s="1">
        <f>1/(1+EXP(B8))</f>
        <v>8.8326644182841019E-4</v>
      </c>
    </row>
    <row r="6" spans="1:12" ht="15" customHeight="1" x14ac:dyDescent="0.25">
      <c r="A6" s="3" t="s">
        <v>16</v>
      </c>
      <c r="B6" s="14" t="s">
        <v>19</v>
      </c>
      <c r="C6" s="3"/>
      <c r="D6" s="9">
        <v>4.9000000000000002E-2</v>
      </c>
      <c r="E6" s="3" t="s">
        <v>3</v>
      </c>
      <c r="F6" s="9">
        <v>5.2999999999999999E-2</v>
      </c>
      <c r="G6" s="3" t="s">
        <v>3</v>
      </c>
      <c r="H6" s="9">
        <v>4.9000000000000002E-2</v>
      </c>
      <c r="I6" s="3" t="s">
        <v>3</v>
      </c>
    </row>
    <row r="7" spans="1:12" ht="15" customHeight="1" x14ac:dyDescent="0.25">
      <c r="A7" s="4" t="s">
        <v>17</v>
      </c>
      <c r="B7" s="14" t="s">
        <v>19</v>
      </c>
      <c r="C7" s="4"/>
      <c r="D7" s="10">
        <v>-0.61799999999999999</v>
      </c>
      <c r="E7" s="4" t="s">
        <v>3</v>
      </c>
      <c r="F7" s="14" t="s">
        <v>19</v>
      </c>
      <c r="G7" s="4"/>
      <c r="H7" s="10">
        <v>-0.61799999999999999</v>
      </c>
      <c r="I7" s="4" t="s">
        <v>3</v>
      </c>
    </row>
    <row r="8" spans="1:12" ht="15" customHeight="1" x14ac:dyDescent="0.25">
      <c r="A8" s="4" t="s">
        <v>2</v>
      </c>
      <c r="B8" s="10">
        <v>7.0309999999999997</v>
      </c>
      <c r="C8" s="4"/>
      <c r="D8" s="16" t="s">
        <v>19</v>
      </c>
      <c r="E8" s="4"/>
      <c r="F8" s="10">
        <v>6.87</v>
      </c>
      <c r="G8" s="4"/>
      <c r="H8" s="16" t="s">
        <v>19</v>
      </c>
      <c r="I8" s="4"/>
    </row>
    <row r="9" spans="1:12" ht="15" customHeight="1" x14ac:dyDescent="0.25">
      <c r="A9" s="5" t="s">
        <v>18</v>
      </c>
      <c r="B9" s="15" t="s">
        <v>19</v>
      </c>
      <c r="C9" s="5"/>
      <c r="D9" s="5">
        <v>0</v>
      </c>
      <c r="E9" s="5"/>
      <c r="F9" s="15" t="s">
        <v>19</v>
      </c>
      <c r="G9" s="5"/>
      <c r="H9" s="5">
        <v>0</v>
      </c>
      <c r="I9" s="5"/>
    </row>
    <row r="10" spans="1:12" s="8" customFormat="1" ht="21" customHeight="1" x14ac:dyDescent="0.3">
      <c r="A10" s="51" t="s">
        <v>5</v>
      </c>
      <c r="B10" s="51"/>
      <c r="C10" s="51"/>
      <c r="D10" s="51"/>
      <c r="E10" s="51"/>
      <c r="F10" s="51"/>
      <c r="G10" s="51"/>
      <c r="H10" s="51"/>
      <c r="I10" s="51"/>
      <c r="L10" s="8">
        <f>EXP(0.01)</f>
        <v>1.0100501670841679</v>
      </c>
    </row>
    <row r="11" spans="1:12" ht="15" customHeight="1" x14ac:dyDescent="0.25">
      <c r="A11" s="3" t="s">
        <v>15</v>
      </c>
      <c r="B11" s="3">
        <f>EXP(B5)</f>
        <v>2.9476257034472675</v>
      </c>
      <c r="C11" s="3"/>
      <c r="D11" s="14" t="s">
        <v>19</v>
      </c>
      <c r="E11" s="3"/>
      <c r="F11" s="3">
        <f>EXP(F5)</f>
        <v>1.8130309449601565</v>
      </c>
      <c r="G11" s="3"/>
      <c r="H11" s="14" t="s">
        <v>19</v>
      </c>
      <c r="I11" s="3"/>
      <c r="L11" s="1">
        <f>EXP(0.04)</f>
        <v>1.0408107741923882</v>
      </c>
    </row>
    <row r="12" spans="1:12" ht="15" customHeight="1" x14ac:dyDescent="0.25">
      <c r="A12" s="3" t="s">
        <v>16</v>
      </c>
      <c r="B12" s="14" t="s">
        <v>19</v>
      </c>
      <c r="C12" s="3"/>
      <c r="D12" s="3">
        <f t="shared" ref="D12:D13" si="0">EXP(D6)</f>
        <v>1.0502203507400281</v>
      </c>
      <c r="E12" s="3"/>
      <c r="F12" s="3">
        <f t="shared" ref="F12" si="1">EXP(F6)</f>
        <v>1.054429645119356</v>
      </c>
      <c r="G12" s="3"/>
      <c r="H12" s="3">
        <f t="shared" ref="H12:H13" si="2">EXP(H6)</f>
        <v>1.0502203507400281</v>
      </c>
      <c r="I12" s="3"/>
    </row>
    <row r="13" spans="1:12" ht="15" customHeight="1" x14ac:dyDescent="0.25">
      <c r="A13" s="5" t="s">
        <v>17</v>
      </c>
      <c r="B13" s="15" t="s">
        <v>19</v>
      </c>
      <c r="C13" s="5"/>
      <c r="D13" s="5">
        <f t="shared" si="0"/>
        <v>0.53902140307635704</v>
      </c>
      <c r="E13" s="5"/>
      <c r="F13" s="15" t="s">
        <v>19</v>
      </c>
      <c r="G13" s="5"/>
      <c r="H13" s="5">
        <f t="shared" si="2"/>
        <v>0.53902140307635704</v>
      </c>
      <c r="I13" s="5"/>
    </row>
    <row r="14" spans="1:12" s="8" customFormat="1" ht="21" customHeight="1" x14ac:dyDescent="0.3">
      <c r="A14" s="36" t="s">
        <v>6</v>
      </c>
      <c r="B14" s="36"/>
      <c r="C14" s="36"/>
      <c r="D14" s="36"/>
      <c r="E14" s="36"/>
      <c r="F14" s="36"/>
      <c r="G14" s="36"/>
      <c r="H14" s="36"/>
      <c r="I14" s="36"/>
    </row>
    <row r="15" spans="1:12" ht="15" customHeight="1" x14ac:dyDescent="0.25">
      <c r="A15" s="3" t="s">
        <v>15</v>
      </c>
      <c r="B15" s="3">
        <v>0.622</v>
      </c>
      <c r="C15" s="3" t="s">
        <v>3</v>
      </c>
      <c r="D15" s="14" t="s">
        <v>19</v>
      </c>
      <c r="E15" s="3"/>
      <c r="F15" s="3">
        <v>0.374</v>
      </c>
      <c r="G15" s="3" t="s">
        <v>3</v>
      </c>
      <c r="H15" s="3"/>
      <c r="I15" s="3"/>
    </row>
    <row r="16" spans="1:12" ht="15" customHeight="1" x14ac:dyDescent="0.25">
      <c r="A16" s="3" t="s">
        <v>16</v>
      </c>
      <c r="B16" s="14" t="s">
        <v>19</v>
      </c>
      <c r="C16" s="3"/>
      <c r="D16" s="3">
        <v>0.36199999999999999</v>
      </c>
      <c r="E16" s="3" t="s">
        <v>3</v>
      </c>
      <c r="F16" s="3">
        <v>0.245</v>
      </c>
      <c r="G16" s="3" t="s">
        <v>3</v>
      </c>
      <c r="H16" s="3">
        <v>0.36199999999999999</v>
      </c>
      <c r="I16" s="3" t="s">
        <v>3</v>
      </c>
    </row>
    <row r="17" spans="1:23" ht="15" customHeight="1" x14ac:dyDescent="0.25">
      <c r="A17" s="5" t="s">
        <v>17</v>
      </c>
      <c r="B17" s="15" t="s">
        <v>19</v>
      </c>
      <c r="C17" s="5"/>
      <c r="D17" s="5">
        <v>-0.13300000000000001</v>
      </c>
      <c r="E17" s="5" t="s">
        <v>3</v>
      </c>
      <c r="F17" s="5"/>
      <c r="G17" s="5"/>
      <c r="H17" s="5">
        <v>-0.13300000000000001</v>
      </c>
      <c r="I17" s="5" t="s">
        <v>3</v>
      </c>
    </row>
    <row r="18" spans="1:23" s="8" customFormat="1" ht="21" customHeight="1" x14ac:dyDescent="0.3">
      <c r="A18" s="36" t="s">
        <v>51</v>
      </c>
      <c r="B18" s="36"/>
      <c r="C18" s="36"/>
      <c r="D18" s="36"/>
      <c r="E18" s="36"/>
      <c r="F18" s="36"/>
      <c r="G18" s="36"/>
      <c r="H18" s="36"/>
      <c r="I18" s="36"/>
    </row>
    <row r="19" spans="1:23" ht="15" customHeight="1" x14ac:dyDescent="0.25">
      <c r="A19" s="3" t="s">
        <v>22</v>
      </c>
      <c r="B19" s="37" t="s">
        <v>30</v>
      </c>
      <c r="C19" s="38"/>
      <c r="D19" s="38"/>
      <c r="E19" s="38"/>
      <c r="F19" s="37" t="s">
        <v>38</v>
      </c>
      <c r="G19" s="38"/>
      <c r="H19" s="38"/>
      <c r="I19" s="38"/>
    </row>
    <row r="20" spans="1:23" ht="15" customHeight="1" x14ac:dyDescent="0.25">
      <c r="A20" s="4" t="s">
        <v>23</v>
      </c>
      <c r="B20" s="39" t="s">
        <v>19</v>
      </c>
      <c r="C20" s="40"/>
      <c r="D20" s="40"/>
      <c r="E20" s="40"/>
      <c r="F20" s="39" t="s">
        <v>30</v>
      </c>
      <c r="G20" s="40"/>
      <c r="H20" s="40"/>
      <c r="I20" s="40"/>
    </row>
    <row r="21" spans="1:23" ht="15" customHeight="1" x14ac:dyDescent="0.25">
      <c r="A21" s="4" t="s">
        <v>24</v>
      </c>
      <c r="B21" s="39" t="s">
        <v>30</v>
      </c>
      <c r="C21" s="40"/>
      <c r="D21" s="40"/>
      <c r="E21" s="40"/>
      <c r="F21" s="39" t="s">
        <v>39</v>
      </c>
      <c r="G21" s="40"/>
      <c r="H21" s="40"/>
      <c r="I21" s="40"/>
    </row>
    <row r="22" spans="1:23" ht="15" customHeight="1" x14ac:dyDescent="0.25">
      <c r="A22" s="5" t="s">
        <v>36</v>
      </c>
      <c r="B22" s="41" t="s">
        <v>37</v>
      </c>
      <c r="C22" s="41"/>
      <c r="D22" s="41"/>
      <c r="E22" s="41"/>
      <c r="F22" s="41">
        <f>0.053/0.082</f>
        <v>0.64634146341463405</v>
      </c>
      <c r="G22" s="41"/>
      <c r="H22" s="41"/>
      <c r="I22" s="41"/>
    </row>
    <row r="23" spans="1:23" s="8" customFormat="1" ht="21" customHeight="1" x14ac:dyDescent="0.3">
      <c r="A23" s="36" t="s">
        <v>44</v>
      </c>
      <c r="B23" s="36"/>
      <c r="C23" s="36"/>
      <c r="D23" s="36"/>
      <c r="E23" s="36"/>
      <c r="F23" s="36"/>
      <c r="G23" s="36"/>
      <c r="H23" s="36"/>
      <c r="I23" s="36"/>
    </row>
    <row r="24" spans="1:23" ht="16.5" customHeight="1" x14ac:dyDescent="0.25">
      <c r="A24" s="4" t="s">
        <v>7</v>
      </c>
      <c r="B24" s="46">
        <v>90.643000000000001</v>
      </c>
      <c r="C24" s="46"/>
      <c r="D24" s="46"/>
      <c r="E24" s="46"/>
      <c r="F24" s="46">
        <v>5.274</v>
      </c>
      <c r="G24" s="46"/>
      <c r="H24" s="46"/>
      <c r="I24" s="46"/>
    </row>
    <row r="25" spans="1:23" s="12" customFormat="1" ht="15" customHeight="1" x14ac:dyDescent="0.25">
      <c r="A25" s="11" t="s">
        <v>8</v>
      </c>
      <c r="B25" s="45">
        <v>2</v>
      </c>
      <c r="C25" s="45"/>
      <c r="D25" s="45"/>
      <c r="E25" s="45"/>
      <c r="F25" s="45">
        <v>1</v>
      </c>
      <c r="G25" s="45"/>
      <c r="H25" s="45"/>
      <c r="I25" s="45"/>
    </row>
    <row r="26" spans="1:23" ht="15" customHeight="1" x14ac:dyDescent="0.25">
      <c r="A26" s="4" t="s">
        <v>9</v>
      </c>
      <c r="B26" s="42">
        <v>0</v>
      </c>
      <c r="C26" s="42"/>
      <c r="D26" s="42"/>
      <c r="E26" s="42"/>
      <c r="F26" s="42">
        <v>2.1700000000000001E-2</v>
      </c>
      <c r="G26" s="42"/>
      <c r="H26" s="42"/>
      <c r="I26" s="42"/>
    </row>
    <row r="27" spans="1:23" ht="15" customHeight="1" x14ac:dyDescent="0.25">
      <c r="A27" s="4" t="s">
        <v>10</v>
      </c>
      <c r="B27" s="42">
        <v>0.97199999999999998</v>
      </c>
      <c r="C27" s="42"/>
      <c r="D27" s="42"/>
      <c r="E27" s="42"/>
      <c r="F27" s="42">
        <v>0.999</v>
      </c>
      <c r="G27" s="42"/>
      <c r="H27" s="42"/>
      <c r="I27" s="42"/>
    </row>
    <row r="28" spans="1:23" ht="15" customHeight="1" x14ac:dyDescent="0.25">
      <c r="A28" s="4" t="s">
        <v>11</v>
      </c>
      <c r="B28" s="42">
        <v>0.08</v>
      </c>
      <c r="C28" s="42"/>
      <c r="D28" s="42"/>
      <c r="E28" s="42"/>
      <c r="F28" s="42">
        <v>2.5000000000000001E-2</v>
      </c>
      <c r="G28" s="42"/>
      <c r="H28" s="42"/>
      <c r="I28" s="42"/>
    </row>
    <row r="29" spans="1:23" ht="15" customHeight="1" x14ac:dyDescent="0.25">
      <c r="A29" s="4" t="s">
        <v>25</v>
      </c>
      <c r="B29" s="43">
        <v>0</v>
      </c>
      <c r="C29" s="43"/>
      <c r="D29" s="43"/>
      <c r="E29" s="43"/>
      <c r="F29" s="43">
        <v>0.96899999999999997</v>
      </c>
      <c r="G29" s="43"/>
      <c r="H29" s="43"/>
      <c r="I29" s="43"/>
    </row>
    <row r="30" spans="1:23" ht="15" customHeight="1" thickBot="1" x14ac:dyDescent="0.3">
      <c r="A30" s="6" t="s">
        <v>35</v>
      </c>
      <c r="B30" s="44">
        <f>_xlfn.CHISQ.DIST.RT(B24-F24,B25-F25)</f>
        <v>2.4757165004843998E-20</v>
      </c>
      <c r="C30" s="44"/>
      <c r="D30" s="44"/>
      <c r="E30" s="44"/>
      <c r="F30" s="44"/>
      <c r="G30" s="44"/>
      <c r="H30" s="44"/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83.25" customHeight="1" x14ac:dyDescent="0.3">
      <c r="A31" s="34" t="s">
        <v>53</v>
      </c>
      <c r="B31" s="34"/>
      <c r="C31" s="34"/>
      <c r="D31" s="34"/>
      <c r="E31" s="34"/>
      <c r="F31" s="34"/>
      <c r="G31" s="34"/>
      <c r="H31" s="34"/>
      <c r="I31" s="34"/>
      <c r="J31" s="21"/>
      <c r="K31" s="21"/>
      <c r="L31" s="21"/>
      <c r="M31" s="21"/>
      <c r="N31" s="21"/>
      <c r="O31" s="21"/>
      <c r="P31" s="21"/>
      <c r="Q31" s="21"/>
      <c r="R31" s="21"/>
    </row>
    <row r="32" spans="1:23" ht="30" customHeight="1" x14ac:dyDescent="0.3">
      <c r="A32" s="35" t="s">
        <v>56</v>
      </c>
      <c r="B32" s="35"/>
      <c r="C32" s="35"/>
      <c r="D32" s="35"/>
      <c r="E32" s="35"/>
      <c r="F32" s="35"/>
      <c r="G32" s="35"/>
      <c r="H32" s="35"/>
      <c r="I32" s="35"/>
    </row>
  </sheetData>
  <mergeCells count="31">
    <mergeCell ref="A1:I1"/>
    <mergeCell ref="B2:E2"/>
    <mergeCell ref="F2:I2"/>
    <mergeCell ref="A4:I4"/>
    <mergeCell ref="A10:I10"/>
    <mergeCell ref="B25:E25"/>
    <mergeCell ref="A14:I14"/>
    <mergeCell ref="A23:I23"/>
    <mergeCell ref="B24:E24"/>
    <mergeCell ref="F24:I24"/>
    <mergeCell ref="B19:E19"/>
    <mergeCell ref="B20:E20"/>
    <mergeCell ref="B21:E21"/>
    <mergeCell ref="B22:E22"/>
    <mergeCell ref="F25:I25"/>
    <mergeCell ref="A31:I31"/>
    <mergeCell ref="A32:I32"/>
    <mergeCell ref="A18:I18"/>
    <mergeCell ref="F19:I19"/>
    <mergeCell ref="F20:I20"/>
    <mergeCell ref="F21:I21"/>
    <mergeCell ref="F22:I22"/>
    <mergeCell ref="B28:E28"/>
    <mergeCell ref="F28:I28"/>
    <mergeCell ref="B29:E29"/>
    <mergeCell ref="F29:I29"/>
    <mergeCell ref="B26:E26"/>
    <mergeCell ref="F26:I26"/>
    <mergeCell ref="B27:E27"/>
    <mergeCell ref="F27:I27"/>
    <mergeCell ref="B30:I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showGridLines="0" topLeftCell="A23" workbookViewId="0">
      <selection sqref="A1:AA35"/>
    </sheetView>
  </sheetViews>
  <sheetFormatPr defaultColWidth="9.109375" defaultRowHeight="13.8" x14ac:dyDescent="0.25"/>
  <cols>
    <col min="1" max="1" width="23.6640625" style="1" customWidth="1"/>
    <col min="2" max="2" width="5.88671875" style="1" customWidth="1"/>
    <col min="3" max="3" width="1.44140625" style="1" customWidth="1"/>
    <col min="4" max="4" width="5.88671875" style="1" customWidth="1"/>
    <col min="5" max="5" width="1.44140625" style="1" customWidth="1"/>
    <col min="6" max="6" width="5.88671875" style="1" customWidth="1"/>
    <col min="7" max="7" width="1.44140625" style="1" customWidth="1"/>
    <col min="8" max="8" width="5.88671875" style="1" customWidth="1"/>
    <col min="9" max="9" width="1.44140625" style="1" customWidth="1"/>
    <col min="10" max="10" width="2.88671875" style="1" customWidth="1"/>
    <col min="11" max="11" width="5.88671875" style="1" customWidth="1"/>
    <col min="12" max="12" width="1.44140625" style="1" customWidth="1"/>
    <col min="13" max="13" width="5.88671875" style="1" customWidth="1"/>
    <col min="14" max="14" width="1.44140625" style="1" customWidth="1"/>
    <col min="15" max="15" width="5.88671875" style="1" customWidth="1"/>
    <col min="16" max="16" width="1.44140625" style="1" customWidth="1"/>
    <col min="17" max="17" width="5.88671875" style="1" customWidth="1"/>
    <col min="18" max="18" width="1.44140625" style="1" customWidth="1"/>
    <col min="19" max="19" width="2.88671875" style="1" customWidth="1"/>
    <col min="20" max="20" width="5.88671875" style="1" customWidth="1"/>
    <col min="21" max="21" width="1.44140625" style="1" customWidth="1"/>
    <col min="22" max="22" width="5.88671875" style="1" customWidth="1"/>
    <col min="23" max="23" width="1.44140625" style="1" customWidth="1"/>
    <col min="24" max="24" width="5.88671875" style="1" customWidth="1"/>
    <col min="25" max="25" width="1.44140625" style="1" customWidth="1"/>
    <col min="26" max="26" width="5.88671875" style="1" customWidth="1"/>
    <col min="27" max="27" width="1.44140625" style="1" customWidth="1"/>
    <col min="28" max="16384" width="9.109375" style="1"/>
  </cols>
  <sheetData>
    <row r="1" spans="1:27" ht="14.4" thickBot="1" x14ac:dyDescent="0.3">
      <c r="A1" s="58" t="s">
        <v>62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22.5" customHeight="1" x14ac:dyDescent="0.25">
      <c r="A2" s="19" t="s">
        <v>20</v>
      </c>
      <c r="B2" s="57" t="s">
        <v>26</v>
      </c>
      <c r="C2" s="57"/>
      <c r="D2" s="57"/>
      <c r="E2" s="57"/>
      <c r="F2" s="57"/>
      <c r="G2" s="57"/>
      <c r="H2" s="57"/>
      <c r="I2" s="57"/>
      <c r="J2" s="13"/>
      <c r="K2" s="57" t="s">
        <v>27</v>
      </c>
      <c r="L2" s="57"/>
      <c r="M2" s="57"/>
      <c r="N2" s="57"/>
      <c r="O2" s="57"/>
      <c r="P2" s="57"/>
      <c r="Q2" s="57"/>
      <c r="R2" s="57"/>
      <c r="S2" s="13"/>
      <c r="T2" s="57" t="s">
        <v>21</v>
      </c>
      <c r="U2" s="57"/>
      <c r="V2" s="57"/>
      <c r="W2" s="57"/>
      <c r="X2" s="57"/>
      <c r="Y2" s="57"/>
      <c r="Z2" s="57"/>
      <c r="AA2" s="57"/>
    </row>
    <row r="3" spans="1:27" x14ac:dyDescent="0.25">
      <c r="A3" s="2"/>
      <c r="B3" s="48" t="s">
        <v>0</v>
      </c>
      <c r="C3" s="48"/>
      <c r="D3" s="48"/>
      <c r="E3" s="48"/>
      <c r="F3" s="48" t="s">
        <v>1</v>
      </c>
      <c r="G3" s="48"/>
      <c r="H3" s="48"/>
      <c r="I3" s="48"/>
      <c r="J3" s="20"/>
      <c r="K3" s="48" t="s">
        <v>0</v>
      </c>
      <c r="L3" s="48"/>
      <c r="M3" s="48"/>
      <c r="N3" s="48"/>
      <c r="O3" s="48" t="s">
        <v>1</v>
      </c>
      <c r="P3" s="48"/>
      <c r="Q3" s="48"/>
      <c r="R3" s="48"/>
      <c r="S3" s="28"/>
      <c r="T3" s="48" t="s">
        <v>0</v>
      </c>
      <c r="U3" s="48"/>
      <c r="V3" s="48"/>
      <c r="W3" s="48"/>
      <c r="X3" s="48" t="s">
        <v>1</v>
      </c>
      <c r="Y3" s="48"/>
      <c r="Z3" s="48"/>
      <c r="AA3" s="48"/>
    </row>
    <row r="4" spans="1:27" x14ac:dyDescent="0.25">
      <c r="A4" s="2"/>
      <c r="B4" s="7" t="s">
        <v>13</v>
      </c>
      <c r="C4" s="7"/>
      <c r="D4" s="7" t="s">
        <v>14</v>
      </c>
      <c r="E4" s="7"/>
      <c r="F4" s="7" t="s">
        <v>13</v>
      </c>
      <c r="G4" s="7"/>
      <c r="H4" s="7" t="s">
        <v>14</v>
      </c>
      <c r="I4" s="7"/>
      <c r="J4" s="13"/>
      <c r="K4" s="7" t="s">
        <v>13</v>
      </c>
      <c r="L4" s="7"/>
      <c r="M4" s="7" t="s">
        <v>14</v>
      </c>
      <c r="N4" s="7"/>
      <c r="O4" s="7" t="s">
        <v>13</v>
      </c>
      <c r="P4" s="7"/>
      <c r="Q4" s="7" t="s">
        <v>14</v>
      </c>
      <c r="R4" s="7"/>
      <c r="S4" s="13"/>
      <c r="T4" s="7" t="s">
        <v>13</v>
      </c>
      <c r="U4" s="7"/>
      <c r="V4" s="7" t="s">
        <v>14</v>
      </c>
      <c r="W4" s="7"/>
      <c r="X4" s="7" t="s">
        <v>13</v>
      </c>
      <c r="Y4" s="7"/>
      <c r="Z4" s="7" t="s">
        <v>14</v>
      </c>
      <c r="AA4" s="7"/>
    </row>
    <row r="5" spans="1:27" s="8" customFormat="1" ht="18" customHeight="1" x14ac:dyDescent="0.3">
      <c r="A5" s="49" t="s">
        <v>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5" customHeight="1" x14ac:dyDescent="0.25">
      <c r="A6" s="3" t="s">
        <v>15</v>
      </c>
      <c r="B6" s="3">
        <v>0.27700000000000002</v>
      </c>
      <c r="C6" s="3" t="s">
        <v>3</v>
      </c>
      <c r="D6" s="14" t="s">
        <v>19</v>
      </c>
      <c r="E6" s="3"/>
      <c r="F6" s="3">
        <v>0.214</v>
      </c>
      <c r="G6" s="3" t="s">
        <v>3</v>
      </c>
      <c r="H6" s="14" t="s">
        <v>19</v>
      </c>
      <c r="I6" s="3"/>
      <c r="J6" s="3"/>
      <c r="K6" s="3">
        <v>0.27700000000000002</v>
      </c>
      <c r="L6" s="3" t="s">
        <v>3</v>
      </c>
      <c r="M6" s="14" t="s">
        <v>19</v>
      </c>
      <c r="N6" s="3"/>
      <c r="O6" s="3">
        <v>0.214</v>
      </c>
      <c r="P6" s="3" t="s">
        <v>3</v>
      </c>
      <c r="Q6" s="14" t="s">
        <v>19</v>
      </c>
      <c r="R6" s="3"/>
      <c r="S6" s="3"/>
      <c r="T6" s="3">
        <v>0.47499999999999998</v>
      </c>
      <c r="U6" s="3" t="s">
        <v>3</v>
      </c>
      <c r="V6" s="14" t="s">
        <v>19</v>
      </c>
      <c r="W6" s="3"/>
      <c r="X6" s="3">
        <v>0.26400000000000001</v>
      </c>
      <c r="Y6" s="3" t="s">
        <v>3</v>
      </c>
      <c r="Z6" s="14" t="s">
        <v>19</v>
      </c>
      <c r="AA6" s="3"/>
    </row>
    <row r="7" spans="1:27" ht="15" customHeight="1" x14ac:dyDescent="0.25">
      <c r="A7" s="3" t="s">
        <v>16</v>
      </c>
      <c r="B7" s="14" t="s">
        <v>19</v>
      </c>
      <c r="C7" s="3"/>
      <c r="D7" s="9">
        <v>4.9000000000000002E-2</v>
      </c>
      <c r="E7" s="3" t="s">
        <v>3</v>
      </c>
      <c r="F7" s="9">
        <v>2.1999999999999999E-2</v>
      </c>
      <c r="G7" s="3" t="s">
        <v>3</v>
      </c>
      <c r="H7" s="9">
        <v>4.9000000000000002E-2</v>
      </c>
      <c r="I7" s="3" t="s">
        <v>3</v>
      </c>
      <c r="J7" s="3"/>
      <c r="K7" s="14" t="s">
        <v>19</v>
      </c>
      <c r="L7" s="3"/>
      <c r="M7" s="9">
        <v>4.9000000000000002E-2</v>
      </c>
      <c r="N7" s="3" t="s">
        <v>3</v>
      </c>
      <c r="O7" s="9">
        <v>2.1999999999999999E-2</v>
      </c>
      <c r="P7" s="3" t="s">
        <v>3</v>
      </c>
      <c r="Q7" s="9">
        <v>4.9000000000000002E-2</v>
      </c>
      <c r="R7" s="3" t="s">
        <v>3</v>
      </c>
      <c r="S7" s="3"/>
      <c r="T7" s="14" t="s">
        <v>19</v>
      </c>
      <c r="U7" s="3"/>
      <c r="V7" s="9">
        <v>4.9000000000000002E-2</v>
      </c>
      <c r="W7" s="3" t="s">
        <v>3</v>
      </c>
      <c r="X7" s="9">
        <v>2.7E-2</v>
      </c>
      <c r="Y7" s="3" t="s">
        <v>3</v>
      </c>
      <c r="Z7" s="9">
        <v>4.9000000000000002E-2</v>
      </c>
      <c r="AA7" s="3" t="s">
        <v>3</v>
      </c>
    </row>
    <row r="8" spans="1:27" ht="15" customHeight="1" x14ac:dyDescent="0.25">
      <c r="A8" s="4" t="s">
        <v>58</v>
      </c>
      <c r="B8" s="14" t="s">
        <v>19</v>
      </c>
      <c r="C8" s="4"/>
      <c r="D8" s="10">
        <v>-0.623</v>
      </c>
      <c r="E8" s="4" t="s">
        <v>3</v>
      </c>
      <c r="F8" s="14" t="s">
        <v>19</v>
      </c>
      <c r="G8" s="4"/>
      <c r="H8" s="10">
        <v>-0.622</v>
      </c>
      <c r="I8" s="4" t="s">
        <v>3</v>
      </c>
      <c r="J8" s="4"/>
      <c r="K8" s="14" t="s">
        <v>19</v>
      </c>
      <c r="L8" s="4"/>
      <c r="M8" s="10">
        <v>-0.623</v>
      </c>
      <c r="N8" s="4" t="s">
        <v>3</v>
      </c>
      <c r="O8" s="14" t="s">
        <v>19</v>
      </c>
      <c r="P8" s="4"/>
      <c r="Q8" s="10">
        <v>-0.622</v>
      </c>
      <c r="R8" s="4" t="s">
        <v>3</v>
      </c>
      <c r="S8" s="4"/>
      <c r="T8" s="14" t="s">
        <v>19</v>
      </c>
      <c r="U8" s="4"/>
      <c r="V8" s="10">
        <v>-0.61899999999999999</v>
      </c>
      <c r="W8" s="4" t="s">
        <v>3</v>
      </c>
      <c r="X8" s="14" t="s">
        <v>19</v>
      </c>
      <c r="Y8" s="4"/>
      <c r="Z8" s="10">
        <v>-0.61899999999999999</v>
      </c>
      <c r="AA8" s="4" t="s">
        <v>3</v>
      </c>
    </row>
    <row r="9" spans="1:27" ht="15" customHeight="1" x14ac:dyDescent="0.25">
      <c r="A9" s="4" t="s">
        <v>2</v>
      </c>
      <c r="B9" s="10">
        <v>3.16</v>
      </c>
      <c r="C9" s="4"/>
      <c r="D9" s="16" t="s">
        <v>19</v>
      </c>
      <c r="E9" s="4"/>
      <c r="F9" s="10">
        <v>3.16</v>
      </c>
      <c r="G9" s="4"/>
      <c r="H9" s="16" t="s">
        <v>19</v>
      </c>
      <c r="I9" s="4"/>
      <c r="J9" s="4"/>
      <c r="K9" s="10">
        <v>3.16</v>
      </c>
      <c r="L9" s="4"/>
      <c r="M9" s="29" t="s">
        <v>19</v>
      </c>
      <c r="N9" s="4"/>
      <c r="O9" s="10">
        <v>3.16</v>
      </c>
      <c r="P9" s="4"/>
      <c r="Q9" s="29" t="s">
        <v>19</v>
      </c>
      <c r="R9" s="4"/>
      <c r="S9" s="4"/>
      <c r="T9" s="10">
        <v>3.3010000000000002</v>
      </c>
      <c r="U9" s="4"/>
      <c r="V9" s="16" t="s">
        <v>19</v>
      </c>
      <c r="W9" s="4"/>
      <c r="X9" s="10">
        <v>3.3109999999999999</v>
      </c>
      <c r="Y9" s="4"/>
      <c r="Z9" s="16" t="s">
        <v>19</v>
      </c>
      <c r="AA9" s="4"/>
    </row>
    <row r="10" spans="1:27" ht="15" customHeight="1" x14ac:dyDescent="0.25">
      <c r="A10" s="5" t="s">
        <v>18</v>
      </c>
      <c r="B10" s="15" t="s">
        <v>19</v>
      </c>
      <c r="C10" s="5"/>
      <c r="D10" s="5">
        <v>0</v>
      </c>
      <c r="E10" s="5"/>
      <c r="F10" s="15" t="s">
        <v>19</v>
      </c>
      <c r="G10" s="5"/>
      <c r="H10" s="5">
        <v>0</v>
      </c>
      <c r="I10" s="5"/>
      <c r="J10" s="5"/>
      <c r="K10" s="15" t="s">
        <v>19</v>
      </c>
      <c r="L10" s="5"/>
      <c r="M10" s="5">
        <v>0</v>
      </c>
      <c r="N10" s="5"/>
      <c r="O10" s="15" t="s">
        <v>19</v>
      </c>
      <c r="P10" s="5"/>
      <c r="Q10" s="5">
        <v>0</v>
      </c>
      <c r="R10" s="5"/>
      <c r="S10" s="5"/>
      <c r="T10" s="15" t="s">
        <v>19</v>
      </c>
      <c r="U10" s="5"/>
      <c r="V10" s="5">
        <v>0</v>
      </c>
      <c r="W10" s="5"/>
      <c r="X10" s="15" t="s">
        <v>19</v>
      </c>
      <c r="Y10" s="5"/>
      <c r="Z10" s="5">
        <v>0</v>
      </c>
      <c r="AA10" s="5"/>
    </row>
    <row r="11" spans="1:27" s="8" customFormat="1" ht="18" customHeight="1" x14ac:dyDescent="0.3">
      <c r="A11" s="51" t="s">
        <v>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ht="15" customHeight="1" x14ac:dyDescent="0.25">
      <c r="A12" s="3" t="s">
        <v>15</v>
      </c>
      <c r="B12" s="3">
        <f>EXP(B6)</f>
        <v>1.3191663710349588</v>
      </c>
      <c r="C12" s="3"/>
      <c r="D12" s="14" t="s">
        <v>19</v>
      </c>
      <c r="E12" s="3"/>
      <c r="F12" s="3">
        <f>EXP(F6)</f>
        <v>1.2386226547934522</v>
      </c>
      <c r="G12" s="3"/>
      <c r="H12" s="14" t="s">
        <v>19</v>
      </c>
      <c r="I12" s="3"/>
      <c r="J12" s="3"/>
      <c r="K12" s="3">
        <f>EXP(K6)</f>
        <v>1.3191663710349588</v>
      </c>
      <c r="L12" s="3"/>
      <c r="M12" s="14" t="s">
        <v>19</v>
      </c>
      <c r="N12" s="3"/>
      <c r="O12" s="3">
        <f>EXP(O6)</f>
        <v>1.2386226547934522</v>
      </c>
      <c r="P12" s="3"/>
      <c r="Q12" s="14" t="s">
        <v>19</v>
      </c>
      <c r="R12" s="3"/>
      <c r="S12" s="3"/>
      <c r="T12" s="3">
        <f>EXP(T6)</f>
        <v>1.6080141974857829</v>
      </c>
      <c r="U12" s="3"/>
      <c r="V12" s="14" t="s">
        <v>19</v>
      </c>
      <c r="W12" s="3"/>
      <c r="X12" s="3">
        <f>EXP(X6)</f>
        <v>1.3021281963008942</v>
      </c>
      <c r="Y12" s="3"/>
      <c r="Z12" s="14" t="s">
        <v>19</v>
      </c>
      <c r="AA12" s="3"/>
    </row>
    <row r="13" spans="1:27" ht="15" customHeight="1" x14ac:dyDescent="0.25">
      <c r="A13" s="3" t="s">
        <v>16</v>
      </c>
      <c r="B13" s="14" t="s">
        <v>19</v>
      </c>
      <c r="C13" s="3"/>
      <c r="D13" s="3">
        <f t="shared" ref="D13:D14" si="0">EXP(D7)</f>
        <v>1.0502203507400281</v>
      </c>
      <c r="E13" s="3"/>
      <c r="F13" s="3">
        <f t="shared" ref="F13" si="1">EXP(F7)</f>
        <v>1.0222437844704382</v>
      </c>
      <c r="G13" s="3"/>
      <c r="H13" s="3">
        <f t="shared" ref="H13" si="2">EXP(H7)</f>
        <v>1.0502203507400281</v>
      </c>
      <c r="I13" s="3"/>
      <c r="J13" s="3"/>
      <c r="K13" s="14" t="s">
        <v>19</v>
      </c>
      <c r="L13" s="3"/>
      <c r="M13" s="3">
        <f t="shared" ref="M13:M14" si="3">EXP(M7)</f>
        <v>1.0502203507400281</v>
      </c>
      <c r="N13" s="3"/>
      <c r="O13" s="3">
        <f t="shared" ref="O13" si="4">EXP(O7)</f>
        <v>1.0222437844704382</v>
      </c>
      <c r="P13" s="3"/>
      <c r="Q13" s="3">
        <f t="shared" ref="Q13:Q14" si="5">EXP(Q7)</f>
        <v>1.0502203507400281</v>
      </c>
      <c r="R13" s="3"/>
      <c r="S13" s="3"/>
      <c r="T13" s="14" t="s">
        <v>19</v>
      </c>
      <c r="U13" s="3"/>
      <c r="V13" s="3">
        <f t="shared" ref="V13:V14" si="6">EXP(V7)</f>
        <v>1.0502203507400281</v>
      </c>
      <c r="W13" s="3"/>
      <c r="X13" s="3">
        <f t="shared" ref="X13" si="7">EXP(X7)</f>
        <v>1.0273678027634894</v>
      </c>
      <c r="Y13" s="3"/>
      <c r="Z13" s="3">
        <f t="shared" ref="Z13" si="8">EXP(Z7)</f>
        <v>1.0502203507400281</v>
      </c>
      <c r="AA13" s="3"/>
    </row>
    <row r="14" spans="1:27" ht="15" customHeight="1" x14ac:dyDescent="0.25">
      <c r="A14" s="4" t="s">
        <v>58</v>
      </c>
      <c r="B14" s="14" t="s">
        <v>19</v>
      </c>
      <c r="C14" s="3"/>
      <c r="D14" s="3">
        <f t="shared" si="0"/>
        <v>0.53633302261292415</v>
      </c>
      <c r="E14" s="3"/>
      <c r="F14" s="14" t="s">
        <v>19</v>
      </c>
      <c r="G14" s="3"/>
      <c r="H14" s="3">
        <f t="shared" ref="H14" si="9">EXP(H8)</f>
        <v>0.53686962389145954</v>
      </c>
      <c r="I14" s="3"/>
      <c r="J14" s="3"/>
      <c r="K14" s="14" t="s">
        <v>19</v>
      </c>
      <c r="L14" s="3"/>
      <c r="M14" s="3">
        <f t="shared" si="3"/>
        <v>0.53633302261292415</v>
      </c>
      <c r="N14" s="3"/>
      <c r="O14" s="14" t="s">
        <v>19</v>
      </c>
      <c r="P14" s="3"/>
      <c r="Q14" s="3">
        <f t="shared" si="5"/>
        <v>0.53686962389145954</v>
      </c>
      <c r="R14" s="3"/>
      <c r="S14" s="3"/>
      <c r="T14" s="14" t="s">
        <v>19</v>
      </c>
      <c r="U14" s="3"/>
      <c r="V14" s="3">
        <f t="shared" si="6"/>
        <v>0.53848265109416782</v>
      </c>
      <c r="W14" s="3"/>
      <c r="X14" s="14" t="s">
        <v>19</v>
      </c>
      <c r="Y14" s="3"/>
      <c r="Z14" s="3">
        <f t="shared" ref="Z14" si="10">EXP(Z8)</f>
        <v>0.53848265109416782</v>
      </c>
      <c r="AA14" s="3"/>
    </row>
    <row r="15" spans="1:27" s="8" customFormat="1" ht="18" customHeight="1" x14ac:dyDescent="0.3">
      <c r="A15" s="51" t="s">
        <v>6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ht="15" customHeight="1" x14ac:dyDescent="0.25">
      <c r="A16" s="3" t="s">
        <v>15</v>
      </c>
      <c r="B16" s="3">
        <v>0.36499999999999999</v>
      </c>
      <c r="C16" s="3" t="s">
        <v>3</v>
      </c>
      <c r="D16" s="14" t="s">
        <v>19</v>
      </c>
      <c r="E16" s="3"/>
      <c r="F16" s="3">
        <v>0.27100000000000002</v>
      </c>
      <c r="G16" s="3" t="s">
        <v>3</v>
      </c>
      <c r="H16" s="3"/>
      <c r="I16" s="3"/>
      <c r="J16" s="3"/>
      <c r="K16" s="3">
        <v>0.36499999999999999</v>
      </c>
      <c r="L16" s="3" t="s">
        <v>3</v>
      </c>
      <c r="M16" s="14" t="s">
        <v>19</v>
      </c>
      <c r="N16" s="3"/>
      <c r="O16" s="3">
        <v>0.27100000000000002</v>
      </c>
      <c r="P16" s="3" t="s">
        <v>3</v>
      </c>
      <c r="Q16" s="3"/>
      <c r="R16" s="3"/>
      <c r="S16" s="3"/>
      <c r="T16" s="3">
        <v>0.53500000000000003</v>
      </c>
      <c r="U16" s="3" t="s">
        <v>3</v>
      </c>
      <c r="V16" s="14" t="s">
        <v>19</v>
      </c>
      <c r="W16" s="3"/>
      <c r="X16" s="3">
        <v>0.313</v>
      </c>
      <c r="Y16" s="3" t="s">
        <v>3</v>
      </c>
      <c r="Z16" s="14" t="s">
        <v>19</v>
      </c>
      <c r="AA16" s="3"/>
    </row>
    <row r="17" spans="1:27" ht="15" customHeight="1" x14ac:dyDescent="0.25">
      <c r="A17" s="3" t="s">
        <v>16</v>
      </c>
      <c r="B17" s="14" t="s">
        <v>19</v>
      </c>
      <c r="C17" s="3"/>
      <c r="D17" s="3">
        <v>0.36499999999999999</v>
      </c>
      <c r="E17" s="3" t="s">
        <v>3</v>
      </c>
      <c r="F17" s="3">
        <v>0.20699999999999999</v>
      </c>
      <c r="G17" s="3" t="s">
        <v>3</v>
      </c>
      <c r="H17" s="3">
        <v>0.36199999999999999</v>
      </c>
      <c r="I17" s="3" t="s">
        <v>3</v>
      </c>
      <c r="J17" s="3"/>
      <c r="K17" s="14" t="s">
        <v>19</v>
      </c>
      <c r="L17" s="3"/>
      <c r="M17" s="3">
        <v>0.36499999999999999</v>
      </c>
      <c r="N17" s="3" t="s">
        <v>3</v>
      </c>
      <c r="O17" s="3">
        <v>0.20699999999999999</v>
      </c>
      <c r="P17" s="3" t="s">
        <v>3</v>
      </c>
      <c r="Q17" s="3">
        <v>0.36199999999999999</v>
      </c>
      <c r="R17" s="3" t="s">
        <v>3</v>
      </c>
      <c r="S17" s="3"/>
      <c r="T17" s="14" t="s">
        <v>19</v>
      </c>
      <c r="U17" s="3"/>
      <c r="V17" s="3">
        <v>0.36199999999999999</v>
      </c>
      <c r="W17" s="3" t="s">
        <v>3</v>
      </c>
      <c r="X17" s="3">
        <v>0.23400000000000001</v>
      </c>
      <c r="Y17" s="3" t="s">
        <v>3</v>
      </c>
      <c r="Z17" s="3">
        <v>0.36199999999999999</v>
      </c>
      <c r="AA17" s="3" t="s">
        <v>3</v>
      </c>
    </row>
    <row r="18" spans="1:27" ht="15" customHeight="1" x14ac:dyDescent="0.25">
      <c r="A18" s="5" t="s">
        <v>58</v>
      </c>
      <c r="B18" s="15" t="s">
        <v>19</v>
      </c>
      <c r="C18" s="5"/>
      <c r="D18" s="5">
        <v>-0.13400000000000001</v>
      </c>
      <c r="E18" s="5" t="s">
        <v>3</v>
      </c>
      <c r="F18" s="5"/>
      <c r="G18" s="5"/>
      <c r="H18" s="5">
        <v>-0.13400000000000001</v>
      </c>
      <c r="I18" s="5" t="s">
        <v>3</v>
      </c>
      <c r="J18" s="5"/>
      <c r="K18" s="15" t="s">
        <v>19</v>
      </c>
      <c r="L18" s="5"/>
      <c r="M18" s="5">
        <v>-0.13400000000000001</v>
      </c>
      <c r="N18" s="5" t="s">
        <v>3</v>
      </c>
      <c r="O18" s="5"/>
      <c r="P18" s="5"/>
      <c r="Q18" s="5">
        <v>-0.13400000000000001</v>
      </c>
      <c r="R18" s="5" t="s">
        <v>3</v>
      </c>
      <c r="S18" s="5"/>
      <c r="T18" s="15" t="s">
        <v>19</v>
      </c>
      <c r="U18" s="5"/>
      <c r="V18" s="5">
        <v>-0.13300000000000001</v>
      </c>
      <c r="W18" s="5" t="s">
        <v>3</v>
      </c>
      <c r="X18" s="15" t="s">
        <v>19</v>
      </c>
      <c r="Y18" s="5"/>
      <c r="Z18" s="5">
        <v>-0.13400000000000001</v>
      </c>
      <c r="AA18" s="5" t="s">
        <v>3</v>
      </c>
    </row>
    <row r="19" spans="1:27" s="8" customFormat="1" ht="18" customHeight="1" x14ac:dyDescent="0.3">
      <c r="A19" s="51" t="s">
        <v>51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ht="15" customHeight="1" x14ac:dyDescent="0.25">
      <c r="A20" s="3" t="s">
        <v>22</v>
      </c>
      <c r="B20" s="55" t="s">
        <v>28</v>
      </c>
      <c r="C20" s="56"/>
      <c r="D20" s="56"/>
      <c r="E20" s="56"/>
      <c r="F20" s="53" t="s">
        <v>29</v>
      </c>
      <c r="G20" s="54"/>
      <c r="H20" s="54"/>
      <c r="I20" s="54"/>
      <c r="K20" s="55" t="s">
        <v>28</v>
      </c>
      <c r="L20" s="56"/>
      <c r="M20" s="56"/>
      <c r="N20" s="56"/>
      <c r="O20" s="53" t="s">
        <v>29</v>
      </c>
      <c r="P20" s="54"/>
      <c r="Q20" s="54"/>
      <c r="R20" s="54"/>
      <c r="T20" s="55" t="s">
        <v>34</v>
      </c>
      <c r="U20" s="56"/>
      <c r="V20" s="56"/>
      <c r="W20" s="56"/>
      <c r="Z20" s="30" t="s">
        <v>40</v>
      </c>
    </row>
    <row r="21" spans="1:27" ht="15" customHeight="1" x14ac:dyDescent="0.25">
      <c r="A21" s="4" t="s">
        <v>23</v>
      </c>
      <c r="B21" s="53" t="s">
        <v>19</v>
      </c>
      <c r="C21" s="54"/>
      <c r="D21" s="54"/>
      <c r="E21" s="54"/>
      <c r="F21" s="53" t="s">
        <v>32</v>
      </c>
      <c r="G21" s="54"/>
      <c r="H21" s="54"/>
      <c r="I21" s="54"/>
      <c r="K21" s="53" t="s">
        <v>19</v>
      </c>
      <c r="L21" s="54"/>
      <c r="M21" s="54"/>
      <c r="N21" s="54"/>
      <c r="O21" s="53" t="s">
        <v>32</v>
      </c>
      <c r="P21" s="54"/>
      <c r="Q21" s="54"/>
      <c r="R21" s="54"/>
      <c r="T21" s="53" t="s">
        <v>19</v>
      </c>
      <c r="U21" s="54"/>
      <c r="V21" s="54"/>
      <c r="W21" s="54"/>
      <c r="Z21" s="30" t="s">
        <v>41</v>
      </c>
    </row>
    <row r="22" spans="1:27" ht="15" customHeight="1" x14ac:dyDescent="0.25">
      <c r="A22" s="4" t="s">
        <v>24</v>
      </c>
      <c r="B22" s="53" t="s">
        <v>28</v>
      </c>
      <c r="C22" s="54"/>
      <c r="D22" s="54"/>
      <c r="E22" s="54"/>
      <c r="F22" s="53" t="s">
        <v>31</v>
      </c>
      <c r="G22" s="54"/>
      <c r="H22" s="54"/>
      <c r="I22" s="54"/>
      <c r="K22" s="53" t="s">
        <v>28</v>
      </c>
      <c r="L22" s="54"/>
      <c r="M22" s="54"/>
      <c r="N22" s="54"/>
      <c r="O22" s="53" t="s">
        <v>31</v>
      </c>
      <c r="P22" s="54"/>
      <c r="Q22" s="54"/>
      <c r="R22" s="54"/>
      <c r="T22" s="53" t="s">
        <v>34</v>
      </c>
      <c r="U22" s="54"/>
      <c r="V22" s="54"/>
      <c r="W22" s="54"/>
      <c r="Z22" s="1" t="s">
        <v>42</v>
      </c>
    </row>
    <row r="23" spans="1:27" ht="15" customHeight="1" x14ac:dyDescent="0.25">
      <c r="A23" s="5" t="s">
        <v>36</v>
      </c>
      <c r="B23" s="52" t="s">
        <v>37</v>
      </c>
      <c r="C23" s="52"/>
      <c r="D23" s="52"/>
      <c r="E23" s="52"/>
      <c r="F23" s="52">
        <f>0.022/0.033</f>
        <v>0.66666666666666663</v>
      </c>
      <c r="G23" s="52"/>
      <c r="H23" s="52"/>
      <c r="I23" s="52"/>
      <c r="K23" s="52" t="s">
        <v>37</v>
      </c>
      <c r="L23" s="52"/>
      <c r="M23" s="52"/>
      <c r="N23" s="52"/>
      <c r="O23" s="52">
        <f>0.022/0.033</f>
        <v>0.66666666666666663</v>
      </c>
      <c r="P23" s="52"/>
      <c r="Q23" s="52"/>
      <c r="R23" s="52"/>
      <c r="T23" s="52" t="s">
        <v>37</v>
      </c>
      <c r="U23" s="52"/>
      <c r="V23" s="52"/>
      <c r="W23" s="52"/>
      <c r="X23" s="52">
        <f>0.013/0.04</f>
        <v>0.32499999999999996</v>
      </c>
      <c r="Y23" s="52"/>
      <c r="Z23" s="52">
        <f>0.013/0.04</f>
        <v>0.32499999999999996</v>
      </c>
      <c r="AA23" s="52"/>
    </row>
    <row r="24" spans="1:27" s="8" customFormat="1" ht="18" customHeight="1" x14ac:dyDescent="0.3">
      <c r="A24" s="51" t="s">
        <v>44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ht="15.75" customHeight="1" x14ac:dyDescent="0.25">
      <c r="A25" s="4" t="s">
        <v>7</v>
      </c>
      <c r="B25" s="56">
        <v>32.453000000000003</v>
      </c>
      <c r="C25" s="56"/>
      <c r="D25" s="56"/>
      <c r="E25" s="56"/>
      <c r="F25" s="56">
        <v>5.2729999999999997</v>
      </c>
      <c r="G25" s="56"/>
      <c r="H25" s="56"/>
      <c r="I25" s="56"/>
      <c r="J25" s="33"/>
      <c r="K25" s="56">
        <v>27.146000000000001</v>
      </c>
      <c r="L25" s="56"/>
      <c r="M25" s="56"/>
      <c r="N25" s="56"/>
      <c r="O25" s="56">
        <v>5.2729999999999997</v>
      </c>
      <c r="P25" s="56"/>
      <c r="Q25" s="56"/>
      <c r="R25" s="56"/>
      <c r="S25" s="27"/>
      <c r="T25" s="46"/>
      <c r="U25" s="46"/>
      <c r="V25" s="46"/>
      <c r="W25" s="46"/>
      <c r="X25" s="46"/>
      <c r="Y25" s="46"/>
      <c r="Z25" s="46"/>
      <c r="AA25" s="46"/>
    </row>
    <row r="26" spans="1:27" s="12" customFormat="1" ht="15" customHeight="1" x14ac:dyDescent="0.25">
      <c r="A26" s="11" t="s">
        <v>8</v>
      </c>
      <c r="B26" s="60">
        <v>2</v>
      </c>
      <c r="C26" s="60"/>
      <c r="D26" s="60"/>
      <c r="E26" s="60"/>
      <c r="F26" s="60">
        <v>1</v>
      </c>
      <c r="G26" s="60"/>
      <c r="H26" s="60"/>
      <c r="I26" s="60"/>
      <c r="J26" s="61"/>
      <c r="K26" s="60">
        <v>2</v>
      </c>
      <c r="L26" s="60"/>
      <c r="M26" s="60"/>
      <c r="N26" s="60"/>
      <c r="O26" s="60">
        <v>1</v>
      </c>
      <c r="P26" s="60"/>
      <c r="Q26" s="60"/>
      <c r="R26" s="60"/>
      <c r="S26" s="23"/>
      <c r="T26" s="45"/>
      <c r="U26" s="45"/>
      <c r="V26" s="45"/>
      <c r="W26" s="45"/>
      <c r="X26" s="45"/>
      <c r="Y26" s="45"/>
      <c r="Z26" s="45"/>
      <c r="AA26" s="45"/>
    </row>
    <row r="27" spans="1:27" ht="15" customHeight="1" x14ac:dyDescent="0.25">
      <c r="A27" s="4" t="s">
        <v>9</v>
      </c>
      <c r="B27" s="62">
        <v>0</v>
      </c>
      <c r="C27" s="62"/>
      <c r="D27" s="62"/>
      <c r="E27" s="62"/>
      <c r="F27" s="62">
        <v>2.1700000000000001E-2</v>
      </c>
      <c r="G27" s="62"/>
      <c r="H27" s="62"/>
      <c r="I27" s="62"/>
      <c r="J27" s="63"/>
      <c r="K27" s="62">
        <v>0</v>
      </c>
      <c r="L27" s="62"/>
      <c r="M27" s="62"/>
      <c r="N27" s="62"/>
      <c r="O27" s="62">
        <v>2.1700000000000001E-2</v>
      </c>
      <c r="P27" s="62"/>
      <c r="Q27" s="62"/>
      <c r="R27" s="62"/>
      <c r="S27" s="25"/>
      <c r="T27" s="42"/>
      <c r="U27" s="42"/>
      <c r="V27" s="42"/>
      <c r="W27" s="42"/>
      <c r="X27" s="42"/>
      <c r="Y27" s="42"/>
      <c r="Z27" s="42"/>
      <c r="AA27" s="42"/>
    </row>
    <row r="28" spans="1:27" ht="15" customHeight="1" x14ac:dyDescent="0.25">
      <c r="A28" s="4" t="s">
        <v>10</v>
      </c>
      <c r="B28" s="62">
        <v>0.98599999999999999</v>
      </c>
      <c r="C28" s="62"/>
      <c r="D28" s="62"/>
      <c r="E28" s="62"/>
      <c r="F28" s="62">
        <v>0.998</v>
      </c>
      <c r="G28" s="62"/>
      <c r="H28" s="62"/>
      <c r="I28" s="62"/>
      <c r="J28" s="63"/>
      <c r="K28" s="62">
        <v>0.98699999999999999</v>
      </c>
      <c r="L28" s="62"/>
      <c r="M28" s="62"/>
      <c r="N28" s="62"/>
      <c r="O28" s="62">
        <v>0.998</v>
      </c>
      <c r="P28" s="62"/>
      <c r="Q28" s="62"/>
      <c r="R28" s="62"/>
      <c r="S28" s="25"/>
      <c r="T28" s="42"/>
      <c r="U28" s="42"/>
      <c r="V28" s="42"/>
      <c r="W28" s="42"/>
      <c r="X28" s="42"/>
      <c r="Y28" s="42"/>
      <c r="Z28" s="42"/>
      <c r="AA28" s="42"/>
    </row>
    <row r="29" spans="1:27" ht="15" customHeight="1" x14ac:dyDescent="0.25">
      <c r="A29" s="4" t="s">
        <v>11</v>
      </c>
      <c r="B29" s="62">
        <v>4.7E-2</v>
      </c>
      <c r="C29" s="62"/>
      <c r="D29" s="62"/>
      <c r="E29" s="62"/>
      <c r="F29" s="62">
        <v>2.5000000000000001E-2</v>
      </c>
      <c r="G29" s="62"/>
      <c r="H29" s="62"/>
      <c r="I29" s="62"/>
      <c r="J29" s="63"/>
      <c r="K29" s="62">
        <v>4.2999999999999997E-2</v>
      </c>
      <c r="L29" s="62"/>
      <c r="M29" s="62"/>
      <c r="N29" s="62"/>
      <c r="O29" s="62">
        <v>2.5000000000000001E-2</v>
      </c>
      <c r="P29" s="62"/>
      <c r="Q29" s="62"/>
      <c r="R29" s="62"/>
      <c r="S29" s="25"/>
      <c r="T29" s="42"/>
      <c r="U29" s="42"/>
      <c r="V29" s="42"/>
      <c r="W29" s="42"/>
      <c r="X29" s="42"/>
      <c r="Y29" s="42"/>
      <c r="Z29" s="42"/>
      <c r="AA29" s="42"/>
    </row>
    <row r="30" spans="1:27" ht="15" customHeight="1" x14ac:dyDescent="0.25">
      <c r="A30" s="4" t="s">
        <v>12</v>
      </c>
      <c r="B30" s="54">
        <v>0.61</v>
      </c>
      <c r="C30" s="54"/>
      <c r="D30" s="54"/>
      <c r="E30" s="54"/>
      <c r="F30" s="54">
        <v>0.96899999999999997</v>
      </c>
      <c r="G30" s="54"/>
      <c r="H30" s="54"/>
      <c r="I30" s="54"/>
      <c r="J30" s="32"/>
      <c r="K30" s="54">
        <v>0.77900000000000003</v>
      </c>
      <c r="L30" s="54"/>
      <c r="M30" s="54"/>
      <c r="N30" s="54"/>
      <c r="O30" s="54">
        <v>0.96899999999999997</v>
      </c>
      <c r="P30" s="54"/>
      <c r="Q30" s="54"/>
      <c r="R30" s="54"/>
      <c r="S30" s="26"/>
      <c r="T30" s="43"/>
      <c r="U30" s="43"/>
      <c r="V30" s="43"/>
      <c r="W30" s="43"/>
      <c r="X30" s="43"/>
      <c r="Y30" s="43"/>
      <c r="Z30" s="43"/>
      <c r="AA30" s="43"/>
    </row>
    <row r="31" spans="1:27" ht="15" customHeight="1" x14ac:dyDescent="0.25">
      <c r="A31" s="4" t="s">
        <v>59</v>
      </c>
      <c r="B31" s="54" t="s">
        <v>33</v>
      </c>
      <c r="C31" s="54"/>
      <c r="D31" s="54"/>
      <c r="E31" s="54"/>
      <c r="F31" s="54"/>
      <c r="G31" s="54"/>
      <c r="H31" s="54"/>
      <c r="I31" s="54"/>
      <c r="J31" s="18"/>
      <c r="K31" s="54">
        <v>0</v>
      </c>
      <c r="L31" s="54"/>
      <c r="M31" s="54"/>
      <c r="N31" s="54"/>
      <c r="O31" s="54"/>
      <c r="P31" s="54"/>
      <c r="Q31" s="54"/>
      <c r="R31" s="54"/>
      <c r="S31" s="24"/>
      <c r="T31" s="54"/>
      <c r="U31" s="54"/>
      <c r="V31" s="54"/>
      <c r="W31" s="54"/>
      <c r="X31" s="54"/>
      <c r="Y31" s="54"/>
      <c r="Z31" s="54"/>
      <c r="AA31" s="54"/>
    </row>
    <row r="32" spans="1:27" ht="15" customHeight="1" thickBot="1" x14ac:dyDescent="0.3">
      <c r="A32" s="6" t="s">
        <v>46</v>
      </c>
      <c r="B32" s="44"/>
      <c r="C32" s="44"/>
      <c r="D32" s="44"/>
      <c r="E32" s="44"/>
      <c r="F32" s="44"/>
      <c r="G32" s="44"/>
      <c r="H32" s="44"/>
      <c r="I32" s="44"/>
      <c r="J32" s="17"/>
      <c r="K32" s="44"/>
      <c r="L32" s="44"/>
      <c r="M32" s="44"/>
      <c r="N32" s="44"/>
      <c r="O32" s="44"/>
      <c r="P32" s="44"/>
      <c r="Q32" s="44"/>
      <c r="R32" s="44"/>
      <c r="S32" s="22"/>
      <c r="T32" s="44">
        <v>3.9E-2</v>
      </c>
      <c r="U32" s="44"/>
      <c r="V32" s="44"/>
      <c r="W32" s="44"/>
      <c r="X32" s="44">
        <v>0.502</v>
      </c>
      <c r="Y32" s="44"/>
      <c r="Z32" s="44"/>
      <c r="AA32" s="44"/>
    </row>
    <row r="33" spans="1:27" ht="33" customHeight="1" x14ac:dyDescent="0.3">
      <c r="A33" s="59" t="s">
        <v>54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ht="48.75" customHeight="1" x14ac:dyDescent="0.3">
      <c r="A34" s="35" t="s">
        <v>57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45" customHeight="1" x14ac:dyDescent="0.3">
      <c r="A35" s="35" t="s">
        <v>45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</sheetData>
  <mergeCells count="85">
    <mergeCell ref="B30:E30"/>
    <mergeCell ref="F25:I25"/>
    <mergeCell ref="F26:I26"/>
    <mergeCell ref="F27:I27"/>
    <mergeCell ref="F28:I28"/>
    <mergeCell ref="F29:I29"/>
    <mergeCell ref="F30:I30"/>
    <mergeCell ref="X29:AA29"/>
    <mergeCell ref="B3:E3"/>
    <mergeCell ref="F3:I3"/>
    <mergeCell ref="B25:E25"/>
    <mergeCell ref="B26:E26"/>
    <mergeCell ref="B27:E27"/>
    <mergeCell ref="B28:E28"/>
    <mergeCell ref="B29:E29"/>
    <mergeCell ref="X25:AA25"/>
    <mergeCell ref="X26:AA26"/>
    <mergeCell ref="X27:AA27"/>
    <mergeCell ref="X28:AA28"/>
    <mergeCell ref="A15:AA15"/>
    <mergeCell ref="K26:N26"/>
    <mergeCell ref="O26:R26"/>
    <mergeCell ref="K27:N27"/>
    <mergeCell ref="A1:AA1"/>
    <mergeCell ref="A33:AA33"/>
    <mergeCell ref="A5:AA5"/>
    <mergeCell ref="A11:AA11"/>
    <mergeCell ref="A24:AA24"/>
    <mergeCell ref="T27:W27"/>
    <mergeCell ref="T28:W28"/>
    <mergeCell ref="T29:W29"/>
    <mergeCell ref="T30:W30"/>
    <mergeCell ref="X30:AA30"/>
    <mergeCell ref="T2:AA2"/>
    <mergeCell ref="T3:W3"/>
    <mergeCell ref="X3:AA3"/>
    <mergeCell ref="T25:W25"/>
    <mergeCell ref="T26:W26"/>
    <mergeCell ref="B2:I2"/>
    <mergeCell ref="A35:AA35"/>
    <mergeCell ref="A34:AA34"/>
    <mergeCell ref="T31:W31"/>
    <mergeCell ref="X31:AA31"/>
    <mergeCell ref="T32:W32"/>
    <mergeCell ref="X32:AA32"/>
    <mergeCell ref="B32:E32"/>
    <mergeCell ref="F32:I32"/>
    <mergeCell ref="B31:I31"/>
    <mergeCell ref="K2:R2"/>
    <mergeCell ref="K3:N3"/>
    <mergeCell ref="O3:R3"/>
    <mergeCell ref="K25:N25"/>
    <mergeCell ref="O25:R25"/>
    <mergeCell ref="O23:R23"/>
    <mergeCell ref="A19:AA19"/>
    <mergeCell ref="K20:N20"/>
    <mergeCell ref="K21:N21"/>
    <mergeCell ref="K22:N22"/>
    <mergeCell ref="K23:N23"/>
    <mergeCell ref="T21:W21"/>
    <mergeCell ref="T20:W20"/>
    <mergeCell ref="T22:W22"/>
    <mergeCell ref="T23:W23"/>
    <mergeCell ref="O20:R20"/>
    <mergeCell ref="O27:R27"/>
    <mergeCell ref="K28:N28"/>
    <mergeCell ref="O28:R28"/>
    <mergeCell ref="K29:N29"/>
    <mergeCell ref="O29:R29"/>
    <mergeCell ref="K30:N30"/>
    <mergeCell ref="O30:R30"/>
    <mergeCell ref="K32:N32"/>
    <mergeCell ref="O32:R32"/>
    <mergeCell ref="K31:R31"/>
    <mergeCell ref="O21:R21"/>
    <mergeCell ref="O22:R22"/>
    <mergeCell ref="B20:E20"/>
    <mergeCell ref="F20:I20"/>
    <mergeCell ref="B21:E21"/>
    <mergeCell ref="F21:I21"/>
    <mergeCell ref="X23:AA23"/>
    <mergeCell ref="B22:E22"/>
    <mergeCell ref="F22:I22"/>
    <mergeCell ref="B23:E23"/>
    <mergeCell ref="F23:I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"/>
  <sheetViews>
    <sheetView showGridLines="0" tabSelected="1" workbookViewId="0">
      <selection activeCell="A2" sqref="A2:I32"/>
    </sheetView>
  </sheetViews>
  <sheetFormatPr defaultColWidth="9.109375" defaultRowHeight="13.8" x14ac:dyDescent="0.25"/>
  <cols>
    <col min="1" max="1" width="30.109375" style="1" customWidth="1"/>
    <col min="2" max="2" width="6" style="1" customWidth="1"/>
    <col min="3" max="3" width="1.44140625" style="1" customWidth="1"/>
    <col min="4" max="4" width="6" style="1" customWidth="1"/>
    <col min="5" max="5" width="1.44140625" style="1" customWidth="1"/>
    <col min="6" max="6" width="6" style="1" customWidth="1"/>
    <col min="7" max="7" width="1.44140625" style="1" customWidth="1"/>
    <col min="8" max="8" width="6" style="1" customWidth="1"/>
    <col min="9" max="9" width="1.44140625" style="1" customWidth="1"/>
    <col min="10" max="16384" width="9.109375" style="1"/>
  </cols>
  <sheetData>
    <row r="1" spans="1:9" ht="36" customHeight="1" thickBot="1" x14ac:dyDescent="0.3">
      <c r="A1" s="47" t="s">
        <v>61</v>
      </c>
      <c r="B1" s="47"/>
      <c r="C1" s="47"/>
      <c r="D1" s="47"/>
      <c r="E1" s="47"/>
      <c r="F1" s="47"/>
      <c r="G1" s="47"/>
      <c r="H1" s="47"/>
      <c r="I1" s="47"/>
    </row>
    <row r="2" spans="1:9" x14ac:dyDescent="0.25">
      <c r="A2" s="2"/>
      <c r="B2" s="48" t="s">
        <v>0</v>
      </c>
      <c r="C2" s="48"/>
      <c r="D2" s="48"/>
      <c r="E2" s="48"/>
      <c r="F2" s="48" t="s">
        <v>1</v>
      </c>
      <c r="G2" s="48"/>
      <c r="H2" s="48"/>
      <c r="I2" s="48"/>
    </row>
    <row r="3" spans="1:9" x14ac:dyDescent="0.25">
      <c r="A3" s="2"/>
      <c r="B3" s="7" t="s">
        <v>13</v>
      </c>
      <c r="C3" s="7"/>
      <c r="D3" s="7" t="s">
        <v>14</v>
      </c>
      <c r="E3" s="7"/>
      <c r="F3" s="7" t="s">
        <v>13</v>
      </c>
      <c r="G3" s="7"/>
      <c r="H3" s="7" t="s">
        <v>14</v>
      </c>
      <c r="I3" s="7"/>
    </row>
    <row r="4" spans="1:9" s="8" customFormat="1" ht="18.75" customHeight="1" x14ac:dyDescent="0.3">
      <c r="A4" s="49" t="s">
        <v>4</v>
      </c>
      <c r="B4" s="50"/>
      <c r="C4" s="50"/>
      <c r="D4" s="50"/>
      <c r="E4" s="50"/>
      <c r="F4" s="50"/>
      <c r="G4" s="50"/>
      <c r="H4" s="50"/>
      <c r="I4" s="50"/>
    </row>
    <row r="5" spans="1:9" ht="15" customHeight="1" x14ac:dyDescent="0.25">
      <c r="A5" s="3" t="s">
        <v>15</v>
      </c>
      <c r="B5" s="3">
        <v>1.081</v>
      </c>
      <c r="C5" s="3" t="s">
        <v>3</v>
      </c>
      <c r="D5" s="14" t="s">
        <v>19</v>
      </c>
      <c r="E5" s="3"/>
      <c r="F5" s="3">
        <v>0.53400000000000003</v>
      </c>
      <c r="G5" s="3" t="s">
        <v>3</v>
      </c>
      <c r="H5" s="14" t="s">
        <v>19</v>
      </c>
      <c r="I5" s="3"/>
    </row>
    <row r="6" spans="1:9" ht="15" customHeight="1" x14ac:dyDescent="0.25">
      <c r="A6" s="3" t="s">
        <v>43</v>
      </c>
      <c r="B6" s="14" t="s">
        <v>19</v>
      </c>
      <c r="C6" s="3"/>
      <c r="D6" s="9">
        <v>-3.9E-2</v>
      </c>
      <c r="E6" s="3" t="s">
        <v>3</v>
      </c>
      <c r="F6" s="9">
        <v>-5.8999999999999997E-2</v>
      </c>
      <c r="G6" s="3" t="s">
        <v>3</v>
      </c>
      <c r="H6" s="9">
        <v>-3.9E-2</v>
      </c>
      <c r="I6" s="3" t="s">
        <v>3</v>
      </c>
    </row>
    <row r="7" spans="1:9" ht="15" customHeight="1" x14ac:dyDescent="0.25">
      <c r="A7" s="4" t="s">
        <v>17</v>
      </c>
      <c r="B7" s="14" t="s">
        <v>19</v>
      </c>
      <c r="C7" s="4"/>
      <c r="D7" s="10">
        <v>-0.63600000000000001</v>
      </c>
      <c r="E7" s="4" t="s">
        <v>3</v>
      </c>
      <c r="F7" s="14" t="s">
        <v>19</v>
      </c>
      <c r="G7" s="4"/>
      <c r="H7" s="10">
        <v>-0.63600000000000001</v>
      </c>
      <c r="I7" s="4" t="s">
        <v>3</v>
      </c>
    </row>
    <row r="8" spans="1:9" ht="15" customHeight="1" x14ac:dyDescent="0.25">
      <c r="A8" s="4" t="s">
        <v>2</v>
      </c>
      <c r="B8" s="10">
        <v>7.0309999999999997</v>
      </c>
      <c r="C8" s="4"/>
      <c r="D8" s="31" t="s">
        <v>19</v>
      </c>
      <c r="E8" s="4"/>
      <c r="F8" s="10">
        <v>7.0090000000000003</v>
      </c>
      <c r="G8" s="4"/>
      <c r="H8" s="31" t="s">
        <v>19</v>
      </c>
      <c r="I8" s="4"/>
    </row>
    <row r="9" spans="1:9" ht="15" customHeight="1" x14ac:dyDescent="0.25">
      <c r="A9" s="5" t="s">
        <v>18</v>
      </c>
      <c r="B9" s="15" t="s">
        <v>19</v>
      </c>
      <c r="C9" s="5"/>
      <c r="D9" s="5">
        <v>0</v>
      </c>
      <c r="E9" s="5"/>
      <c r="F9" s="15" t="s">
        <v>19</v>
      </c>
      <c r="G9" s="5"/>
      <c r="H9" s="5">
        <v>0</v>
      </c>
      <c r="I9" s="5"/>
    </row>
    <row r="10" spans="1:9" s="8" customFormat="1" ht="18.75" customHeight="1" x14ac:dyDescent="0.3">
      <c r="A10" s="51" t="s">
        <v>5</v>
      </c>
      <c r="B10" s="51"/>
      <c r="C10" s="51"/>
      <c r="D10" s="51"/>
      <c r="E10" s="51"/>
      <c r="F10" s="51"/>
      <c r="G10" s="51"/>
      <c r="H10" s="51"/>
      <c r="I10" s="51"/>
    </row>
    <row r="11" spans="1:9" ht="15" customHeight="1" x14ac:dyDescent="0.25">
      <c r="A11" s="3" t="s">
        <v>15</v>
      </c>
      <c r="B11" s="3">
        <f>EXP(B5)</f>
        <v>2.9476257034472675</v>
      </c>
      <c r="C11" s="3"/>
      <c r="D11" s="14" t="s">
        <v>19</v>
      </c>
      <c r="E11" s="3"/>
      <c r="F11" s="3">
        <f>EXP(F5)</f>
        <v>1.705741647451575</v>
      </c>
      <c r="G11" s="3"/>
      <c r="H11" s="14" t="s">
        <v>19</v>
      </c>
      <c r="I11" s="3"/>
    </row>
    <row r="12" spans="1:9" ht="15" customHeight="1" x14ac:dyDescent="0.25">
      <c r="A12" s="3" t="s">
        <v>43</v>
      </c>
      <c r="B12" s="14" t="s">
        <v>19</v>
      </c>
      <c r="C12" s="3"/>
      <c r="D12" s="3">
        <f t="shared" ref="D12:D13" si="0">EXP(D6)</f>
        <v>0.96175070914636673</v>
      </c>
      <c r="E12" s="3"/>
      <c r="F12" s="3">
        <f t="shared" ref="F12" si="1">EXP(F6)</f>
        <v>0.94270676915709972</v>
      </c>
      <c r="G12" s="3"/>
      <c r="H12" s="3">
        <f t="shared" ref="H12:H13" si="2">EXP(H6)</f>
        <v>0.96175070914636673</v>
      </c>
      <c r="I12" s="3"/>
    </row>
    <row r="13" spans="1:9" ht="15" customHeight="1" x14ac:dyDescent="0.25">
      <c r="A13" s="4" t="s">
        <v>17</v>
      </c>
      <c r="B13" s="14" t="s">
        <v>19</v>
      </c>
      <c r="C13" s="3"/>
      <c r="D13" s="3">
        <f t="shared" si="0"/>
        <v>0.52940581770869455</v>
      </c>
      <c r="E13" s="3"/>
      <c r="F13" s="14" t="s">
        <v>19</v>
      </c>
      <c r="G13" s="3"/>
      <c r="H13" s="3">
        <f t="shared" si="2"/>
        <v>0.52940581770869455</v>
      </c>
      <c r="I13" s="3"/>
    </row>
    <row r="14" spans="1:9" s="8" customFormat="1" ht="18.75" customHeight="1" x14ac:dyDescent="0.3">
      <c r="A14" s="51" t="s">
        <v>6</v>
      </c>
      <c r="B14" s="51"/>
      <c r="C14" s="51"/>
      <c r="D14" s="51"/>
      <c r="E14" s="51"/>
      <c r="F14" s="51"/>
      <c r="G14" s="51"/>
      <c r="H14" s="51"/>
      <c r="I14" s="51"/>
    </row>
    <row r="15" spans="1:9" ht="15" customHeight="1" x14ac:dyDescent="0.25">
      <c r="A15" s="3" t="s">
        <v>15</v>
      </c>
      <c r="B15" s="3">
        <v>0.622</v>
      </c>
      <c r="C15" s="3" t="s">
        <v>3</v>
      </c>
      <c r="D15" s="14" t="s">
        <v>19</v>
      </c>
      <c r="E15" s="3"/>
      <c r="F15" s="3">
        <v>0.33200000000000002</v>
      </c>
      <c r="G15" s="3" t="s">
        <v>3</v>
      </c>
      <c r="H15" s="3"/>
      <c r="I15" s="3"/>
    </row>
    <row r="16" spans="1:9" ht="15" customHeight="1" x14ac:dyDescent="0.25">
      <c r="A16" s="3" t="s">
        <v>43</v>
      </c>
      <c r="B16" s="14" t="s">
        <v>19</v>
      </c>
      <c r="C16" s="3"/>
      <c r="D16" s="3">
        <v>-0.33400000000000002</v>
      </c>
      <c r="E16" s="3" t="s">
        <v>3</v>
      </c>
      <c r="F16" s="3">
        <v>-0.312</v>
      </c>
      <c r="G16" s="3" t="s">
        <v>3</v>
      </c>
      <c r="H16" s="3">
        <v>-0.33400000000000002</v>
      </c>
      <c r="I16" s="3" t="s">
        <v>3</v>
      </c>
    </row>
    <row r="17" spans="1:23" ht="15" customHeight="1" x14ac:dyDescent="0.25">
      <c r="A17" s="5" t="s">
        <v>17</v>
      </c>
      <c r="B17" s="15" t="s">
        <v>19</v>
      </c>
      <c r="C17" s="5"/>
      <c r="D17" s="5">
        <v>-0.13700000000000001</v>
      </c>
      <c r="E17" s="5" t="s">
        <v>3</v>
      </c>
      <c r="F17" s="5"/>
      <c r="G17" s="5"/>
      <c r="H17" s="5">
        <v>-0.13700000000000001</v>
      </c>
      <c r="I17" s="5" t="s">
        <v>3</v>
      </c>
    </row>
    <row r="18" spans="1:23" s="8" customFormat="1" ht="18.75" customHeight="1" x14ac:dyDescent="0.3">
      <c r="A18" s="36" t="s">
        <v>52</v>
      </c>
      <c r="B18" s="36"/>
      <c r="C18" s="36"/>
      <c r="D18" s="36"/>
      <c r="E18" s="36"/>
      <c r="F18" s="36"/>
      <c r="G18" s="36"/>
      <c r="H18" s="36"/>
      <c r="I18" s="36"/>
    </row>
    <row r="19" spans="1:23" ht="15" customHeight="1" x14ac:dyDescent="0.25">
      <c r="A19" s="3" t="s">
        <v>22</v>
      </c>
      <c r="B19" s="37" t="s">
        <v>50</v>
      </c>
      <c r="C19" s="38"/>
      <c r="D19" s="38"/>
      <c r="E19" s="38"/>
      <c r="F19" s="37" t="s">
        <v>47</v>
      </c>
      <c r="G19" s="38"/>
      <c r="H19" s="38"/>
      <c r="I19" s="38"/>
    </row>
    <row r="20" spans="1:23" ht="15" customHeight="1" x14ac:dyDescent="0.25">
      <c r="A20" s="4" t="s">
        <v>23</v>
      </c>
      <c r="B20" s="39" t="s">
        <v>19</v>
      </c>
      <c r="C20" s="40"/>
      <c r="D20" s="40"/>
      <c r="E20" s="40"/>
      <c r="F20" s="39" t="s">
        <v>48</v>
      </c>
      <c r="G20" s="40"/>
      <c r="H20" s="40"/>
      <c r="I20" s="40"/>
    </row>
    <row r="21" spans="1:23" ht="15" customHeight="1" x14ac:dyDescent="0.25">
      <c r="A21" s="4" t="s">
        <v>24</v>
      </c>
      <c r="B21" s="39" t="s">
        <v>50</v>
      </c>
      <c r="C21" s="40"/>
      <c r="D21" s="40"/>
      <c r="E21" s="40"/>
      <c r="F21" s="39" t="s">
        <v>49</v>
      </c>
      <c r="G21" s="40"/>
      <c r="H21" s="40"/>
      <c r="I21" s="40"/>
    </row>
    <row r="22" spans="1:23" ht="15" customHeight="1" x14ac:dyDescent="0.25">
      <c r="A22" s="5" t="s">
        <v>36</v>
      </c>
      <c r="B22" s="41" t="s">
        <v>37</v>
      </c>
      <c r="C22" s="41"/>
      <c r="D22" s="41"/>
      <c r="E22" s="41"/>
      <c r="F22" s="41">
        <f>0.059/0.08</f>
        <v>0.73749999999999993</v>
      </c>
      <c r="G22" s="41"/>
      <c r="H22" s="41"/>
      <c r="I22" s="41"/>
    </row>
    <row r="23" spans="1:23" s="8" customFormat="1" ht="18.75" customHeight="1" x14ac:dyDescent="0.3">
      <c r="A23" s="36" t="s">
        <v>44</v>
      </c>
      <c r="B23" s="36"/>
      <c r="C23" s="36"/>
      <c r="D23" s="36"/>
      <c r="E23" s="36"/>
      <c r="F23" s="36"/>
      <c r="G23" s="36"/>
      <c r="H23" s="36"/>
      <c r="I23" s="36"/>
    </row>
    <row r="24" spans="1:23" ht="15.75" customHeight="1" x14ac:dyDescent="0.25">
      <c r="A24" s="4" t="s">
        <v>7</v>
      </c>
      <c r="B24" s="56">
        <v>25.071000000000002</v>
      </c>
      <c r="C24" s="56"/>
      <c r="D24" s="56"/>
      <c r="E24" s="56"/>
      <c r="F24" s="56">
        <v>2.2989999999999999</v>
      </c>
      <c r="G24" s="56"/>
      <c r="H24" s="56"/>
      <c r="I24" s="56"/>
    </row>
    <row r="25" spans="1:23" s="12" customFormat="1" ht="15" customHeight="1" x14ac:dyDescent="0.25">
      <c r="A25" s="11" t="s">
        <v>8</v>
      </c>
      <c r="B25" s="60">
        <v>2</v>
      </c>
      <c r="C25" s="60"/>
      <c r="D25" s="60"/>
      <c r="E25" s="60"/>
      <c r="F25" s="60">
        <v>1</v>
      </c>
      <c r="G25" s="60"/>
      <c r="H25" s="60"/>
      <c r="I25" s="60"/>
    </row>
    <row r="26" spans="1:23" ht="15" customHeight="1" x14ac:dyDescent="0.25">
      <c r="A26" s="4" t="s">
        <v>9</v>
      </c>
      <c r="B26" s="62">
        <v>0</v>
      </c>
      <c r="C26" s="62"/>
      <c r="D26" s="62"/>
      <c r="E26" s="62"/>
      <c r="F26" s="62">
        <v>0.13</v>
      </c>
      <c r="G26" s="62"/>
      <c r="H26" s="62"/>
      <c r="I26" s="62"/>
    </row>
    <row r="27" spans="1:23" ht="15" customHeight="1" x14ac:dyDescent="0.25">
      <c r="A27" s="4" t="s">
        <v>10</v>
      </c>
      <c r="B27" s="62">
        <v>0.98499999999999999</v>
      </c>
      <c r="C27" s="62"/>
      <c r="D27" s="62"/>
      <c r="E27" s="62"/>
      <c r="F27" s="62">
        <v>0.999</v>
      </c>
      <c r="G27" s="62"/>
      <c r="H27" s="62"/>
      <c r="I27" s="62"/>
    </row>
    <row r="28" spans="1:23" ht="15" customHeight="1" x14ac:dyDescent="0.25">
      <c r="A28" s="4" t="s">
        <v>11</v>
      </c>
      <c r="B28" s="62">
        <v>4.1000000000000002E-2</v>
      </c>
      <c r="C28" s="62"/>
      <c r="D28" s="62"/>
      <c r="E28" s="62"/>
      <c r="F28" s="62">
        <v>1.4E-2</v>
      </c>
      <c r="G28" s="62"/>
      <c r="H28" s="62"/>
      <c r="I28" s="62"/>
    </row>
    <row r="29" spans="1:23" ht="15" customHeight="1" x14ac:dyDescent="0.25">
      <c r="A29" s="4" t="s">
        <v>25</v>
      </c>
      <c r="B29" s="54">
        <v>0.83499999999999996</v>
      </c>
      <c r="C29" s="54"/>
      <c r="D29" s="54"/>
      <c r="E29" s="54"/>
      <c r="F29" s="54">
        <v>0.996</v>
      </c>
      <c r="G29" s="54"/>
      <c r="H29" s="54"/>
      <c r="I29" s="54"/>
    </row>
    <row r="30" spans="1:23" ht="15" customHeight="1" thickBot="1" x14ac:dyDescent="0.3">
      <c r="A30" s="6" t="s">
        <v>35</v>
      </c>
      <c r="B30" s="44">
        <f>_xlfn.CHISQ.DIST.RT(B24-F24,B25-F25)</f>
        <v>1.8240398573567286E-6</v>
      </c>
      <c r="C30" s="44"/>
      <c r="D30" s="44"/>
      <c r="E30" s="44"/>
      <c r="F30" s="44"/>
      <c r="G30" s="44"/>
      <c r="H30" s="44"/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57" customHeight="1" x14ac:dyDescent="0.3">
      <c r="A31" s="34" t="s">
        <v>55</v>
      </c>
      <c r="B31" s="34"/>
      <c r="C31" s="34"/>
      <c r="D31" s="34"/>
      <c r="E31" s="34"/>
      <c r="F31" s="34"/>
      <c r="G31" s="34"/>
      <c r="H31" s="34"/>
      <c r="I31" s="34"/>
      <c r="J31" s="21"/>
      <c r="K31" s="21"/>
      <c r="L31" s="21"/>
      <c r="M31" s="21"/>
      <c r="N31" s="21"/>
      <c r="O31" s="21"/>
      <c r="P31" s="21"/>
      <c r="Q31" s="21"/>
      <c r="R31" s="21"/>
    </row>
    <row r="32" spans="1:23" ht="31.5" customHeight="1" x14ac:dyDescent="0.3">
      <c r="A32" s="35" t="s">
        <v>56</v>
      </c>
      <c r="B32" s="35"/>
      <c r="C32" s="35"/>
      <c r="D32" s="35"/>
      <c r="E32" s="35"/>
      <c r="F32" s="35"/>
      <c r="G32" s="35"/>
      <c r="H32" s="35"/>
      <c r="I32" s="35"/>
    </row>
  </sheetData>
  <mergeCells count="31">
    <mergeCell ref="A14:I14"/>
    <mergeCell ref="A1:I1"/>
    <mergeCell ref="B2:E2"/>
    <mergeCell ref="F2:I2"/>
    <mergeCell ref="A4:I4"/>
    <mergeCell ref="A10:I10"/>
    <mergeCell ref="B25:E25"/>
    <mergeCell ref="F25:I25"/>
    <mergeCell ref="A18:I18"/>
    <mergeCell ref="B19:E19"/>
    <mergeCell ref="F19:I19"/>
    <mergeCell ref="B20:E20"/>
    <mergeCell ref="F20:I20"/>
    <mergeCell ref="B21:E21"/>
    <mergeCell ref="F21:I21"/>
    <mergeCell ref="B22:E22"/>
    <mergeCell ref="F22:I22"/>
    <mergeCell ref="A23:I23"/>
    <mergeCell ref="B24:E24"/>
    <mergeCell ref="F24:I24"/>
    <mergeCell ref="B26:E26"/>
    <mergeCell ref="F26:I26"/>
    <mergeCell ref="B27:E27"/>
    <mergeCell ref="F27:I27"/>
    <mergeCell ref="B28:E28"/>
    <mergeCell ref="F28:I28"/>
    <mergeCell ref="B29:E29"/>
    <mergeCell ref="F29:I29"/>
    <mergeCell ref="B30:I30"/>
    <mergeCell ref="A31:I31"/>
    <mergeCell ref="A32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T2</vt:lpstr>
      <vt:lpstr>T3</vt:lpstr>
      <vt:lpstr>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nbreznau</dc:creator>
  <cp:lastModifiedBy>nbreznau</cp:lastModifiedBy>
  <dcterms:created xsi:type="dcterms:W3CDTF">2016-10-04T09:36:25Z</dcterms:created>
  <dcterms:modified xsi:type="dcterms:W3CDTF">2023-03-07T10:03:29Z</dcterms:modified>
</cp:coreProperties>
</file>