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<sst xmlns="http://schemas.openxmlformats.org/spreadsheetml/2006/main" count="342" uniqueCount="156">
  <si>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</si>
  <si>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</si>
  <si>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</si>
  <si>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</si>
  <si>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</si>
  <si>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</si>
  <si>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</si>
  <si>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</si>
  <si>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</si>
  <si>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</si>
  <si>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</si>
  <si>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</si>
  <si>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</si>
  <si>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</si>
  <si>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</si>
  <si>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</si>
  <si>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</si>
  <si>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</si>
  <si>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</si>
  <si>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</si>
  <si>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</si>
  <si>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</si>
  <si>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</si>
  <si>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</si>
  <si>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การใส่ข้อมูลแบบ Array</t>
  </si>
  <si>
    <t>ใส่ , เป็นแนวนอน</t>
  </si>
  <si>
    <t>ใส่ ; เป็นแนวตั้ง</t>
  </si>
  <si>
    <t>แบบ Metrix</t>
  </si>
  <si>
    <t>อธิบาย , แถวเดียวกัน // ; คนละแถว</t>
  </si>
  <si>
    <t>EMP_ID</t>
  </si>
  <si>
    <t>NAME</t>
  </si>
  <si>
    <t>DEPARTMENT</t>
  </si>
  <si>
    <t>POSITION</t>
  </si>
  <si>
    <t>DOB</t>
  </si>
  <si>
    <t>SALARY</t>
  </si>
  <si>
    <t>SALARY_NEW</t>
  </si>
  <si>
    <t>v ล็อค Cell i2</t>
  </si>
  <si>
    <t>CEO</t>
  </si>
  <si>
    <t>Marketing</t>
  </si>
  <si>
    <t>VP</t>
  </si>
  <si>
    <t>Marry</t>
  </si>
  <si>
    <t>Manager</t>
  </si>
  <si>
    <t>Sales</t>
  </si>
  <si>
    <t>Henry</t>
  </si>
  <si>
    <t>การ Lock หรือ การอ้างอิง cell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</si>
  <si>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</si>
  <si>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</si>
  <si>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</si>
  <si>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ไม่มีการ Lock</t>
  </si>
  <si>
    <t>$A$1</t>
  </si>
  <si>
    <t>Absolute reference</t>
  </si>
  <si>
    <t>A$1</t>
  </si>
  <si>
    <t>ปล่อย Free Column A</t>
  </si>
  <si>
    <t>$A1</t>
  </si>
  <si>
    <t>ปล่อย Free Row</t>
  </si>
  <si>
    <t>YEAR</t>
  </si>
  <si>
    <t>MONTH</t>
  </si>
  <si>
    <t>DAY</t>
  </si>
  <si>
    <r>
      <rPr>
        <rFont val="Arial"/>
        <color theme="1"/>
      </rPr>
      <t xml:space="preserve">E2 = </t>
    </r>
    <r>
      <rPr>
        <rFont val="Arial"/>
        <color rgb="FFC27BA0"/>
      </rPr>
      <t>Require Argements</t>
    </r>
  </si>
  <si>
    <t>What is Function?</t>
  </si>
  <si>
    <t>Input &gt; Function &gt; Output</t>
  </si>
  <si>
    <r>
      <rPr>
        <rFont val="Arial"/>
        <i/>
        <color rgb="FF38761D"/>
      </rPr>
      <t xml:space="preserve">ต้องรู้ว่า Function รับ </t>
    </r>
    <r>
      <rPr>
        <rFont val="Arial"/>
        <i/>
        <color rgb="FF38761D"/>
      </rPr>
      <t>input แบบไหน แล้วจะ return output แบบไหนให้</t>
    </r>
  </si>
  <si>
    <r>
      <rPr>
        <rFont val="Arial"/>
        <b/>
        <color rgb="FF9900FF"/>
      </rPr>
      <t xml:space="preserve">🍊  </t>
    </r>
    <r>
      <rPr>
        <rFont val="Arial"/>
        <b/>
        <color rgb="FF000000"/>
      </rPr>
      <t xml:space="preserve">&gt; </t>
    </r>
    <r>
      <rPr>
        <rFont val="Arial"/>
        <b/>
        <color rgb="FFD5A6BD"/>
      </rPr>
      <t>FUNCTION</t>
    </r>
    <r>
      <rPr>
        <rFont val="Arial"/>
        <b/>
        <color rgb="FF000000"/>
      </rPr>
      <t xml:space="preserve"> &gt; </t>
    </r>
    <r>
      <rPr>
        <rFont val="Arial"/>
        <b/>
        <color rgb="FF9900FF"/>
      </rPr>
      <t>🥤</t>
    </r>
  </si>
  <si>
    <r>
      <rPr>
        <rFont val="Arial"/>
        <i/>
        <color rgb="FFD5A6BD"/>
      </rPr>
      <t>เปลี่ยน</t>
    </r>
    <r>
      <rPr>
        <rFont val="Arial"/>
        <i/>
        <color rgb="FFB45F06"/>
      </rPr>
      <t>ส้ม</t>
    </r>
    <r>
      <rPr>
        <rFont val="Arial"/>
        <i/>
        <color rgb="FFD5A6BD"/>
      </rPr>
      <t>ให้กลายเป็น</t>
    </r>
    <r>
      <rPr>
        <rFont val="Arial"/>
        <i/>
        <color rgb="FFFF9900"/>
      </rPr>
      <t>น้ำส้มคั้น</t>
    </r>
  </si>
  <si>
    <t>How Function Works?</t>
  </si>
  <si>
    <r>
      <rPr>
        <rFont val="Arial"/>
        <i/>
        <color rgb="FF38761D"/>
      </rPr>
      <t xml:space="preserve">ฟังก์ชันจะรับ input หรือที่เรียกว่า </t>
    </r>
    <r>
      <rPr>
        <rFont val="Arial"/>
        <b/>
        <i/>
        <color rgb="FF38761D"/>
      </rPr>
      <t xml:space="preserve">Argument </t>
    </r>
    <r>
      <rPr>
        <rFont val="Arial"/>
        <i/>
        <color rgb="FF38761D"/>
      </rPr>
      <t>(ภาษาโปรแกรมเมอร์)</t>
    </r>
  </si>
  <si>
    <r>
      <rPr>
        <rFont val="Arial"/>
        <color rgb="FF6FA8DC"/>
        <sz val="14.0"/>
      </rPr>
      <t>function_name</t>
    </r>
    <r>
      <rPr>
        <rFont val="Arial"/>
        <b/>
        <color theme="1"/>
        <sz val="14.0"/>
      </rPr>
      <t>(</t>
    </r>
    <r>
      <rPr>
        <rFont val="Arial"/>
        <color rgb="FFC27BA0"/>
        <sz val="14.0"/>
      </rPr>
      <t>arg1</t>
    </r>
    <r>
      <rPr>
        <rFont val="Arial"/>
        <color theme="1"/>
        <sz val="14.0"/>
      </rPr>
      <t xml:space="preserve">, </t>
    </r>
    <r>
      <rPr>
        <rFont val="Arial"/>
        <color rgb="FFC27BA0"/>
        <sz val="14.0"/>
      </rPr>
      <t>arg2</t>
    </r>
    <r>
      <rPr>
        <rFont val="Arial"/>
        <color theme="1"/>
        <sz val="14.0"/>
      </rPr>
      <t xml:space="preserve">, </t>
    </r>
    <r>
      <rPr>
        <rFont val="Arial"/>
        <color rgb="FFF1C232"/>
        <sz val="14.0"/>
      </rPr>
      <t>[arg3]</t>
    </r>
    <r>
      <rPr>
        <rFont val="Arial"/>
        <color theme="1"/>
        <sz val="14.0"/>
      </rPr>
      <t xml:space="preserve">, </t>
    </r>
    <r>
      <rPr>
        <rFont val="Arial"/>
        <color rgb="FFF1C232"/>
        <sz val="14.0"/>
      </rPr>
      <t>[arg4]</t>
    </r>
    <r>
      <rPr>
        <rFont val="Arial"/>
        <b/>
        <color theme="1"/>
        <sz val="14.0"/>
      </rPr>
      <t>)</t>
    </r>
  </si>
  <si>
    <t>arg1, arg2</t>
  </si>
  <si>
    <t>[arg3], [arg4]</t>
  </si>
  <si>
    <t>Require Argements</t>
  </si>
  <si>
    <t>Optional Argements</t>
  </si>
  <si>
    <t>อยู่ใน Square Bracket [ ]</t>
  </si>
  <si>
    <t>SEGMENT</t>
  </si>
  <si>
    <t>High Salary</t>
  </si>
  <si>
    <t>Low Salary</t>
  </si>
  <si>
    <t>CRTL+SHIFT+ENTER</t>
  </si>
  <si>
    <t>Q ปรับ Salary 10%</t>
  </si>
  <si>
    <t>SEGMENT (IFS)</t>
  </si>
  <si>
    <t>IFS modern มากกว่า IF</t>
  </si>
  <si>
    <t>Medium</t>
  </si>
  <si>
    <t>Low</t>
  </si>
  <si>
    <t>Salary</t>
  </si>
  <si>
    <t>&gt;=100K</t>
  </si>
  <si>
    <t>High</t>
  </si>
  <si>
    <t xml:space="preserve">&gt;=50K </t>
  </si>
  <si>
    <t>Else</t>
  </si>
  <si>
    <t>Truth Table</t>
  </si>
  <si>
    <t>p</t>
  </si>
  <si>
    <t>q</t>
  </si>
  <si>
    <r>
      <rPr>
        <rFont val="Work Sans"/>
        <b/>
        <color rgb="FF000000"/>
      </rPr>
      <t xml:space="preserve">p </t>
    </r>
    <r>
      <rPr>
        <rFont val="Work Sans"/>
        <b/>
        <color rgb="FFFF0000"/>
      </rPr>
      <t>AND</t>
    </r>
    <r>
      <rPr>
        <rFont val="Work Sans"/>
        <b/>
        <color rgb="FF000000"/>
      </rPr>
      <t xml:space="preserve"> q</t>
    </r>
  </si>
  <si>
    <t>การเชื่อม p และ q ด้วย AND</t>
  </si>
  <si>
    <t>TRUE and TRUE = TRUE</t>
  </si>
  <si>
    <t>TRUE and FALSE = FALSE</t>
  </si>
  <si>
    <t>FALSE and TRUE = FALSE</t>
  </si>
  <si>
    <t>FALSE and FALSE = FALSE</t>
  </si>
  <si>
    <r>
      <rPr>
        <rFont val="Work Sans"/>
        <b/>
        <color rgb="FF000000"/>
      </rPr>
      <t xml:space="preserve">p </t>
    </r>
    <r>
      <rPr>
        <rFont val="Work Sans"/>
        <b/>
        <color rgb="FFFF0000"/>
      </rPr>
      <t>OR</t>
    </r>
    <r>
      <rPr>
        <rFont val="Work Sans"/>
        <b/>
        <color rgb="FF000000"/>
      </rPr>
      <t xml:space="preserve"> q</t>
    </r>
  </si>
  <si>
    <t>ถ้าด้านใดด้านหนึ่งเป็น True ผลลัพธ์จะเป็น True</t>
  </si>
  <si>
    <t>เงื่อนไขเดียวที่ผลลัพธ์จะเป็น Flase คือทั้ง 2 ฝั่งเป็น False ทั้งคู่</t>
  </si>
  <si>
    <r>
      <rPr>
        <rFont val="Work Sans"/>
        <b/>
        <color rgb="FFFF0000"/>
      </rPr>
      <t>NOT</t>
    </r>
    <r>
      <rPr>
        <rFont val="Work Sans"/>
        <b/>
        <color rgb="FF000000"/>
      </rPr>
      <t xml:space="preserve"> p</t>
    </r>
  </si>
  <si>
    <t>เปลี่ยน TRUE เป็น FALSE และ เปลี่ยน FALSE เป็น TRUE</t>
  </si>
  <si>
    <t>*หมายเหตุ ฟังก์ชัน AND และ OR ไม่สามารถใช้กับ Array Formular ได้ (Ctrl+Shift+Enter)</t>
  </si>
  <si>
    <t>Q พนักงานการตลาดที่เป็น Manager</t>
  </si>
  <si>
    <t>FLAG</t>
  </si>
  <si>
    <t>อธิบาย ทั้ง 2 เงื่อนไขต้องเป็นจริงจึงจะแสดงค่า</t>
  </si>
  <si>
    <t>Office</t>
  </si>
  <si>
    <r>
      <rPr>
        <rFont val="Work Sans"/>
        <b/>
        <color theme="1"/>
      </rPr>
      <t>Location
(</t>
    </r>
    <r>
      <rPr>
        <rFont val="Work Sans"/>
        <b/>
        <color rgb="FFFF0000"/>
      </rPr>
      <t>IFS</t>
    </r>
    <r>
      <rPr>
        <rFont val="Work Sans"/>
        <b/>
        <color theme="1"/>
      </rPr>
      <t>)</t>
    </r>
  </si>
  <si>
    <r>
      <rPr>
        <rFont val="Work Sans"/>
        <b/>
        <color theme="1"/>
      </rPr>
      <t>Location
(</t>
    </r>
    <r>
      <rPr>
        <rFont val="Work Sans"/>
        <b/>
        <color rgb="FFFF0000"/>
      </rPr>
      <t>SWITCH</t>
    </r>
    <r>
      <rPr>
        <rFont val="Work Sans"/>
        <b/>
        <color theme="1"/>
      </rPr>
      <t>)</t>
    </r>
  </si>
  <si>
    <t>London</t>
  </si>
  <si>
    <t>Madrid</t>
  </si>
  <si>
    <t>Tokyo</t>
  </si>
  <si>
    <t>Code</t>
  </si>
  <si>
    <t>SWITCH สามารถใช้แทน IF ได้</t>
  </si>
  <si>
    <t>อธิบาย SWITCH จะสลับตัวเลขกับค่าที่ต้องการ</t>
  </si>
  <si>
    <t>ทั้ง 2 FUNCTION นั้นให้ผลลัพธ์เหมือนกัน ขึ้นอยู่กับความถนัด</t>
  </si>
  <si>
    <t>SORT Salary เพื่อหา Median</t>
  </si>
  <si>
    <t>Toy</t>
  </si>
  <si>
    <t>IT</t>
  </si>
  <si>
    <t>คำนวณค่าสถิติง่ายๆ</t>
  </si>
  <si>
    <t>คลิกที่ Column แล้วจะปรากฏการคำนวนสถิติแบบง่ายให้</t>
  </si>
  <si>
    <t>Eg.</t>
  </si>
  <si>
    <t>Step 1</t>
  </si>
  <si>
    <t>Step 2</t>
  </si>
  <si>
    <t>Click Column</t>
  </si>
  <si>
    <t>สถิติอย่างง่ายจะปรากฏมุมขวาล่าง</t>
  </si>
  <si>
    <t>FUNCTION สถิติอย่างง่าย</t>
  </si>
  <si>
    <t>SUM</t>
  </si>
  <si>
    <t>AVG</t>
  </si>
  <si>
    <t>MIN</t>
  </si>
  <si>
    <t>MAX</t>
  </si>
  <si>
    <t>COUNTA</t>
  </si>
  <si>
    <t>นับจำนวนเซลล์ที่มีข้อมูลอยู่</t>
  </si>
  <si>
    <t>COUNT</t>
  </si>
  <si>
    <t>นับเฉพาะเซลล์ที่มีข้อมูลตัวเลข (ไม่นับ cell SALARY)</t>
  </si>
  <si>
    <t>MEDIAN</t>
  </si>
  <si>
    <r>
      <rPr>
        <rFont val="Work Sans"/>
        <i/>
        <color rgb="FF6AA84F"/>
      </rPr>
      <t xml:space="preserve">ค่ากลางของข้อมูล </t>
    </r>
    <r>
      <rPr>
        <rFont val="Work Sans"/>
        <i/>
        <color rgb="FFFF0000"/>
      </rPr>
      <t>*ต้อง SORT ข้อมูลก่อน</t>
    </r>
  </si>
  <si>
    <t>UPDATE 2021</t>
  </si>
  <si>
    <t>MEDIAN ไม่ต้อง SORT ข้อมูลก่อนก็ได้</t>
  </si>
  <si>
    <t>ค่ากลางของข้อมูล</t>
  </si>
  <si>
    <t>Q1 อยากรู้พนักงานการตลาดมีเงินเดือนเฉลี่ยและผลรวมเท่าไร</t>
  </si>
  <si>
    <t>Q2 อยากรู้พนักงานSales มีเงินเดือนเฉลี่ยและผลรวมเท่าไร</t>
  </si>
  <si>
    <t>STEP 1 หาก่อนว่าพนักงานเรามีกี่ DEPARTMENT</t>
  </si>
  <si>
    <t>หาว่าพนักงานเรามีกี่ POSITION</t>
  </si>
  <si>
    <t>UNIQUE</t>
  </si>
  <si>
    <t>COUNTIF</t>
  </si>
  <si>
    <t>AVERAGEIF</t>
  </si>
  <si>
    <t>Q1</t>
  </si>
  <si>
    <t>N</t>
  </si>
  <si>
    <t>AVG_SAL</t>
  </si>
  <si>
    <t>อธิบาย</t>
  </si>
  <si>
    <t>Argument 1 = Range หาตำแหน่ง (Column Department)</t>
  </si>
  <si>
    <t>Argument 2 = ยืนยันตำแหน่ง</t>
  </si>
  <si>
    <t>Argument 3 = หาค่าเฉลี่ยนจาก Range ที่กำหนด (เมื่อเจอตำแหน่งจะหาค่าเฉลี่ย)</t>
  </si>
  <si>
    <t>SUMIF</t>
  </si>
  <si>
    <t>Q2</t>
  </si>
  <si>
    <t>SUM_SAL</t>
  </si>
  <si>
    <t>หมายเหตุ อย่าลืม LOCK Argument 1 และ 3 เพื่อให้สามารถ copy ได้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</si>
</sst>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m&quot;-&quot;dd"/>
    <numFmt numFmtId="165" formatCode="yyyy-mm-dd"/>
    <numFmt numFmtId="166" formatCode="&quot;$&quot;#,##0"/>
    <numFmt numFmtId="167" formatCode="&quot;$&quot;#,##0.00"/>
  </numFmts>
  <fonts count="41">
    <font>
      <sz val="10.0"/>
      <color rgb="FF000000"/>
      <name val="Arial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</font>
    <font>
      <b/>
      <color theme="1"/>
      <name val="Prompt"/>
    </font>
    <font>
      <color theme="1"/>
      <name val="Prompt"/>
    </font>
    <font>
      <b/>
      <color rgb="FFFF0000"/>
      <name val="Work Sans"/>
    </font>
    <font>
      <i/>
      <color rgb="FF1155CC"/>
      <name val="Work Sans"/>
    </font>
    <font>
      <i/>
      <color rgb="FF9FC5E8"/>
      <name val="Work Sans"/>
    </font>
    <font>
      <color rgb="FF38761D"/>
      <name val="Work Sans"/>
    </font>
    <font>
      <i/>
      <color rgb="FF6AA84F"/>
      <name val="Arial"/>
    </font>
    <font>
      <i/>
      <color rgb="FF6AA84F"/>
      <name val="Work Sans"/>
    </font>
    <font>
      <i/>
      <color rgb="FF6FA8DC"/>
      <name val="Arial"/>
    </font>
    <font>
      <b/>
      <color rgb="FF9900FF"/>
      <name val="Arial"/>
    </font>
    <font>
      <i/>
      <color rgb="FF38761D"/>
      <name val="Arial"/>
    </font>
    <font>
      <i/>
      <color rgb="FFD5A6BD"/>
      <name val="Arial"/>
    </font>
    <font>
      <sz val="14.0"/>
      <color theme="1"/>
      <name val="Arial"/>
    </font>
    <font>
      <sz val="14.0"/>
      <color rgb="FFC27BA0"/>
      <name val="Arial"/>
    </font>
    <font>
      <sz val="14.0"/>
      <color rgb="FFF1C232"/>
      <name val="Arial"/>
    </font>
    <font>
      <i/>
      <color rgb="FF3D85C6"/>
      <name val="Work Sans"/>
    </font>
    <font>
      <b/>
      <color rgb="FF6AA84F"/>
      <name val="Work Sans"/>
    </font>
    <font>
      <b/>
      <color rgb="FFFF00FF"/>
      <name val="Work Sans"/>
    </font>
    <font>
      <b/>
      <color rgb="FF000000"/>
      <name val="Work Sans"/>
    </font>
    <font>
      <i/>
      <color rgb="FF3D85C6"/>
      <name val="Arial"/>
    </font>
    <font>
      <i/>
      <color rgb="FFE69138"/>
      <name val="Work Sans"/>
    </font>
    <font>
      <color rgb="FFCC0000"/>
      <name val="Work Sans"/>
    </font>
    <font>
      <b/>
      <color rgb="FF9900FF"/>
      <name val="Work Sans"/>
    </font>
    <font>
      <i/>
      <color rgb="FF6FA8DC"/>
      <name val="Work Sans"/>
    </font>
    <font>
      <i/>
      <color rgb="FF0B5394"/>
      <name val="Work Sans"/>
    </font>
    <font>
      <color rgb="FFFF9900"/>
      <name val="Work Sans"/>
    </font>
    <font>
      <i/>
      <color rgb="FFD5A6BD"/>
      <name val="Work Sans"/>
    </font>
    <font>
      <b/>
      <color rgb="FF3D85C6"/>
      <name val="Work Sans"/>
    </font>
    <font>
      <color rgb="FF3D85C6"/>
      <name val="Work Sans"/>
    </font>
    <font>
      <color rgb="FF1155CC"/>
      <name val="Work Sans"/>
    </font>
    <font>
      <b/>
      <color rgb="FFFF0000"/>
      <name val="Arial"/>
    </font>
    <font>
      <b/>
      <sz val="11.0"/>
      <color rgb="FFFF0000"/>
      <name val="Inconsolata"/>
    </font>
    <font>
      <sz val="11.0"/>
      <color rgb="FF000000"/>
      <name val="Inconsolata"/>
    </font>
    <font>
      <i/>
      <sz val="8.0"/>
      <color rgb="FF6FA8DC"/>
      <name val="Arial"/>
    </font>
    <font>
      <color rgb="FF9900FF"/>
      <name val="Work Sans"/>
    </font>
    <font>
      <color rgb="FFFF0000"/>
      <name val="Work Sans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2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Font="1" applyNumberFormat="1"/>
    <xf borderId="0" fillId="3" fontId="2" numFmtId="9" xfId="0" applyAlignment="1" applyFill="1" applyFont="1" applyNumberForma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3" numFmtId="0" xfId="0" applyFont="1"/>
    <xf borderId="0" fillId="0" fontId="4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4" numFmtId="0" xfId="0" applyFont="1"/>
    <xf borderId="0" fillId="0" fontId="20" numFmtId="0" xfId="0" applyFont="1"/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4" fontId="2" numFmtId="9" xfId="0" applyAlignment="1" applyFill="1" applyFont="1" applyNumberFormat="1">
      <alignment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0" numFmtId="0" xfId="0" applyAlignment="1" applyFont="1">
      <alignment shrinkToFit="0" wrapText="1"/>
    </xf>
    <xf borderId="0" fillId="0" fontId="23" numFmtId="0" xfId="0" applyAlignment="1" applyFont="1">
      <alignment horizontal="center" readingOrder="0"/>
    </xf>
    <xf borderId="0" fillId="0" fontId="24" numFmtId="0" xfId="0" applyFont="1"/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Font="1"/>
    <xf borderId="0" fillId="0" fontId="29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6" fontId="2" numFmtId="166" xfId="0" applyFill="1" applyFont="1" applyNumberFormat="1"/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4" numFmtId="167" xfId="0" applyFont="1" applyNumberFormat="1"/>
    <xf borderId="0" fillId="0" fontId="2" numFmtId="167" xfId="0" applyFont="1" applyNumberFormat="1"/>
    <xf borderId="0" fillId="0" fontId="2" numFmtId="166" xfId="0" applyAlignment="1" applyFont="1" applyNumberFormat="1">
      <alignment readingOrder="0"/>
    </xf>
    <xf borderId="0" fillId="0" fontId="2" numFmtId="166" xfId="0" applyAlignment="1" applyFont="1" applyNumberFormat="1">
      <alignment horizontal="center"/>
    </xf>
    <xf borderId="1" fillId="0" fontId="34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3" fillId="0" fontId="2" numFmtId="166" xfId="0" applyAlignment="1" applyBorder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7" numFmtId="0" xfId="0" applyAlignment="1" applyBorder="1" applyFont="1">
      <alignment readingOrder="0"/>
    </xf>
    <xf borderId="5" fillId="0" fontId="2" numFmtId="166" xfId="0" applyAlignment="1" applyBorder="1" applyFont="1" applyNumberFormat="1">
      <alignment horizontal="center"/>
    </xf>
    <xf borderId="4" fillId="0" fontId="4" numFmtId="0" xfId="0" applyBorder="1" applyFont="1"/>
    <xf borderId="5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4" numFmtId="0" xfId="0" applyBorder="1" applyFont="1"/>
    <xf borderId="8" fillId="0" fontId="2" numFmtId="0" xfId="0" applyBorder="1" applyFont="1"/>
    <xf borderId="7" fillId="0" fontId="2" numFmtId="0" xfId="0" applyBorder="1" applyFont="1"/>
    <xf borderId="0" fillId="0" fontId="35" numFmtId="0" xfId="0" applyAlignment="1" applyFont="1">
      <alignment horizontal="center" readingOrder="0"/>
    </xf>
    <xf borderId="0" fillId="7" fontId="36" numFmtId="0" xfId="0" applyAlignment="1" applyFill="1" applyFont="1">
      <alignment horizontal="center" readingOrder="0"/>
    </xf>
    <xf borderId="0" fillId="0" fontId="34" numFmtId="0" xfId="0" applyAlignment="1" applyFont="1">
      <alignment readingOrder="0"/>
    </xf>
    <xf borderId="0" fillId="7" fontId="37" numFmtId="0" xfId="0" applyFont="1"/>
    <xf borderId="0" fillId="0" fontId="38" numFmtId="0" xfId="0" applyFont="1"/>
    <xf borderId="0" fillId="0" fontId="39" numFmtId="166" xfId="0" applyAlignment="1" applyFont="1" applyNumberFormat="1">
      <alignment horizontal="center"/>
    </xf>
    <xf borderId="0" fillId="7" fontId="34" numFmtId="0" xfId="0" applyAlignment="1" applyFont="1">
      <alignment horizontal="left" readingOrder="0"/>
    </xf>
    <xf borderId="0" fillId="0" fontId="4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9</xdr:row>
      <xdr:rowOff>200025</xdr:rowOff>
    </xdr:from>
    <xdr:ext cx="1028700" cy="1485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952500</xdr:colOff>
      <xdr:row>9</xdr:row>
      <xdr:rowOff>133350</xdr:rowOff>
    </xdr:from>
    <xdr:ext cx="1419225" cy="16192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33.0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Lesson1 - Why Google Sheets!A1" ref="B2"/>
    <hyperlink display="Lesson2 - Input Data" location="Lesson2 - Input Data!A1" ref="B3"/>
    <hyperlink display="Lesson3 - Cell Reference" location="Lesson3 - Cell Reference!A1" ref="B4"/>
    <hyperlink display="Lesson4 - What is Function" location="Lesson4 - What is Function!A1" ref="B5"/>
    <hyperlink display="Lesson5 - IF Array" location="Lesson5 - IF Array!A1" ref="B6"/>
    <hyperlink display="Lesson6 - IFS" location="Lesson6 - IFS!A1" ref="B7"/>
    <hyperlink display="Lesson7 - AND OR NOT" location="Lesson7 - AND OR NOT!A1" ref="B8"/>
    <hyperlink display="Lesson8 - SWITCH" location="Lesson8 - SWITCH!A1" ref="B9"/>
    <hyperlink display="Lesson9 - Average Sum" location="Lesson9 - Average Sum!A1" ref="B10"/>
    <hyperlink display="Lesson10 - Average If" location="Lesson10 - Average If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86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9">
        <v>4.0</v>
      </c>
      <c r="B4" s="9">
        <v>400.0</v>
      </c>
      <c r="C4" s="9" t="s">
        <v>22</v>
      </c>
      <c r="D4" s="10">
        <v>22225.0</v>
      </c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9">
        <v>5.0</v>
      </c>
      <c r="B5" s="9">
        <v>500.0</v>
      </c>
      <c r="C5" s="9" t="s">
        <v>23</v>
      </c>
      <c r="D5" s="10">
        <v>41002.0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 t="s">
        <v>24</v>
      </c>
      <c r="B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5" t="s">
        <v>25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6" t="str">
        <f>FORMULATEXT(A11)</f>
        <v>={1, 2, 3, 4, 5}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7">
        <f t="array" ref="A11:E11">{1, 2, 3, 4, 5}</f>
        <v>1</v>
      </c>
      <c r="B11" s="17">
        <v>2.0</v>
      </c>
      <c r="C11" s="17">
        <v>3.0</v>
      </c>
      <c r="D11" s="17">
        <v>4.0</v>
      </c>
      <c r="E11" s="17">
        <v>5.0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5"/>
      <c r="B12" s="12"/>
      <c r="D12" s="13"/>
      <c r="E12" s="16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5" t="s">
        <v>26</v>
      </c>
      <c r="B13" s="12"/>
      <c r="D13" s="15" t="s">
        <v>27</v>
      </c>
      <c r="E13" s="16" t="str">
        <f>FORMULATEXT(D15)</f>
        <v>={100, 200; 300, 400; 500, 600}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6" t="str">
        <f>FORMULATEXT(A15)</f>
        <v>={"Toy"; "Anna"; "John"; "David"}</v>
      </c>
      <c r="B14" s="12"/>
      <c r="E14" s="15" t="s">
        <v>28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7" t="str">
        <f t="array" ref="A15:A18">{"Toy"; "Anna"; "John"; "David"}</f>
        <v>Toy</v>
      </c>
      <c r="B15" s="12"/>
      <c r="D15" s="17">
        <f t="array" ref="D15:E17">{100, 200; 300, 400; 500, 600}</f>
        <v>100</v>
      </c>
      <c r="E15" s="17">
        <v>200.0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7" t="s">
        <v>21</v>
      </c>
      <c r="B16" s="12"/>
      <c r="D16" s="17">
        <v>300.0</v>
      </c>
      <c r="E16" s="17">
        <v>400.0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7" t="s">
        <v>20</v>
      </c>
      <c r="B17" s="12"/>
      <c r="D17" s="17">
        <v>500.0</v>
      </c>
      <c r="E17" s="17">
        <v>600.0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7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9" t="s">
        <v>34</v>
      </c>
      <c r="G1" s="19" t="s">
        <v>35</v>
      </c>
      <c r="H1" s="12"/>
      <c r="I1" s="20" t="s">
        <v>36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21">
        <v>1.0</v>
      </c>
      <c r="B2" s="21" t="s">
        <v>19</v>
      </c>
      <c r="C2" s="21" t="s">
        <v>37</v>
      </c>
      <c r="D2" s="21" t="s">
        <v>37</v>
      </c>
      <c r="E2" s="22">
        <v>29372.0</v>
      </c>
      <c r="F2" s="23">
        <v>100000.0</v>
      </c>
      <c r="G2" s="24">
        <f t="shared" ref="G2:G6" si="1">F2*(1+$I$2)</f>
        <v>115000</v>
      </c>
      <c r="H2" s="16" t="str">
        <f>FORMULATEXT(G2)</f>
        <v>=F2*(1+$I$2)</v>
      </c>
      <c r="I2" s="25">
        <v>0.15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21">
        <v>2.0</v>
      </c>
      <c r="B3" s="21" t="s">
        <v>20</v>
      </c>
      <c r="C3" s="21" t="s">
        <v>38</v>
      </c>
      <c r="D3" s="21" t="s">
        <v>39</v>
      </c>
      <c r="E3" s="22">
        <v>31121.0</v>
      </c>
      <c r="F3" s="23">
        <v>85000.0</v>
      </c>
      <c r="G3" s="24">
        <f t="shared" si="1"/>
        <v>97750</v>
      </c>
      <c r="H3" s="16" t="str">
        <f t="shared" ref="H3:H6" si="2">FORMULATEXT(G2)</f>
        <v>=F2*(1+$I$2)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21">
        <v>3.0</v>
      </c>
      <c r="B4" s="21" t="s">
        <v>40</v>
      </c>
      <c r="C4" s="21" t="s">
        <v>38</v>
      </c>
      <c r="D4" s="21" t="s">
        <v>41</v>
      </c>
      <c r="E4" s="22">
        <v>32932.0</v>
      </c>
      <c r="F4" s="23">
        <v>55000.0</v>
      </c>
      <c r="G4" s="24">
        <f t="shared" si="1"/>
        <v>63250</v>
      </c>
      <c r="H4" s="16" t="str">
        <f t="shared" si="2"/>
        <v>=F3*(1+$I$2)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21">
        <v>4.0</v>
      </c>
      <c r="B5" s="21" t="s">
        <v>21</v>
      </c>
      <c r="C5" s="21" t="s">
        <v>42</v>
      </c>
      <c r="D5" s="21" t="s">
        <v>39</v>
      </c>
      <c r="E5" s="22">
        <v>31771.0</v>
      </c>
      <c r="F5" s="23">
        <v>90000.0</v>
      </c>
      <c r="G5" s="24">
        <f t="shared" si="1"/>
        <v>103500</v>
      </c>
      <c r="H5" s="16" t="str">
        <f t="shared" si="2"/>
        <v>=F4*(1+$I$2)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21">
        <v>5.0</v>
      </c>
      <c r="B6" s="21" t="s">
        <v>43</v>
      </c>
      <c r="C6" s="21" t="s">
        <v>42</v>
      </c>
      <c r="D6" s="21" t="s">
        <v>41</v>
      </c>
      <c r="E6" s="22">
        <v>32395.0</v>
      </c>
      <c r="F6" s="23">
        <v>45000.0</v>
      </c>
      <c r="G6" s="24">
        <f t="shared" si="1"/>
        <v>51750</v>
      </c>
      <c r="H6" s="16" t="str">
        <f t="shared" si="2"/>
        <v>=F5*(1+$I$2)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4" t="s">
        <v>44</v>
      </c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2" t="s">
        <v>45</v>
      </c>
      <c r="B9" s="13" t="s">
        <v>46</v>
      </c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3" t="s">
        <v>47</v>
      </c>
      <c r="B10" s="26" t="s">
        <v>48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3" t="s">
        <v>49</v>
      </c>
      <c r="B11" s="27" t="s">
        <v>50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3" t="s">
        <v>51</v>
      </c>
      <c r="B12" s="27" t="s">
        <v>52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3" t="s">
        <v>53</v>
      </c>
      <c r="B13" s="27" t="s">
        <v>54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9" t="s">
        <v>34</v>
      </c>
      <c r="G1" s="19" t="s">
        <v>55</v>
      </c>
      <c r="H1" s="19" t="s">
        <v>56</v>
      </c>
      <c r="I1" s="19" t="s">
        <v>57</v>
      </c>
    </row>
    <row r="2">
      <c r="A2" s="21">
        <v>1.0</v>
      </c>
      <c r="B2" s="21" t="s">
        <v>19</v>
      </c>
      <c r="C2" s="21" t="s">
        <v>37</v>
      </c>
      <c r="D2" s="21" t="s">
        <v>37</v>
      </c>
      <c r="E2" s="22">
        <v>29372.0</v>
      </c>
      <c r="F2" s="23">
        <v>100000.0</v>
      </c>
      <c r="G2" s="28">
        <f t="shared" ref="G2:G6" si="1">YEAR(E2)</f>
        <v>1980</v>
      </c>
      <c r="H2" s="28">
        <f t="shared" ref="H2:H6" si="2">MONTH(E2)</f>
        <v>5</v>
      </c>
      <c r="I2" s="28">
        <f t="shared" ref="I2:I6" si="3">DAY(E2)</f>
        <v>31</v>
      </c>
    </row>
    <row r="3">
      <c r="A3" s="21">
        <v>2.0</v>
      </c>
      <c r="B3" s="21" t="s">
        <v>20</v>
      </c>
      <c r="C3" s="21" t="s">
        <v>38</v>
      </c>
      <c r="D3" s="21" t="s">
        <v>39</v>
      </c>
      <c r="E3" s="22">
        <v>31121.0</v>
      </c>
      <c r="F3" s="23">
        <v>85000.0</v>
      </c>
      <c r="G3" s="28">
        <f t="shared" si="1"/>
        <v>1985</v>
      </c>
      <c r="H3" s="28">
        <f t="shared" si="2"/>
        <v>3</v>
      </c>
      <c r="I3" s="28">
        <f t="shared" si="3"/>
        <v>15</v>
      </c>
    </row>
    <row r="4">
      <c r="A4" s="21">
        <v>3.0</v>
      </c>
      <c r="B4" s="21" t="s">
        <v>40</v>
      </c>
      <c r="C4" s="21" t="s">
        <v>38</v>
      </c>
      <c r="D4" s="21" t="s">
        <v>41</v>
      </c>
      <c r="E4" s="22">
        <v>32932.0</v>
      </c>
      <c r="F4" s="23">
        <v>55000.0</v>
      </c>
      <c r="G4" s="28">
        <f t="shared" si="1"/>
        <v>1990</v>
      </c>
      <c r="H4" s="28">
        <f t="shared" si="2"/>
        <v>2</v>
      </c>
      <c r="I4" s="28">
        <f t="shared" si="3"/>
        <v>28</v>
      </c>
    </row>
    <row r="5">
      <c r="A5" s="21">
        <v>4.0</v>
      </c>
      <c r="B5" s="21" t="s">
        <v>21</v>
      </c>
      <c r="C5" s="21" t="s">
        <v>42</v>
      </c>
      <c r="D5" s="21" t="s">
        <v>39</v>
      </c>
      <c r="E5" s="22">
        <v>31771.0</v>
      </c>
      <c r="F5" s="23">
        <v>90000.0</v>
      </c>
      <c r="G5" s="28">
        <f t="shared" si="1"/>
        <v>1986</v>
      </c>
      <c r="H5" s="28">
        <f t="shared" si="2"/>
        <v>12</v>
      </c>
      <c r="I5" s="28">
        <f t="shared" si="3"/>
        <v>25</v>
      </c>
    </row>
    <row r="6">
      <c r="A6" s="21">
        <v>5.0</v>
      </c>
      <c r="B6" s="21" t="s">
        <v>43</v>
      </c>
      <c r="C6" s="21" t="s">
        <v>42</v>
      </c>
      <c r="D6" s="21" t="s">
        <v>41</v>
      </c>
      <c r="E6" s="22">
        <v>32395.0</v>
      </c>
      <c r="F6" s="23">
        <v>45000.0</v>
      </c>
      <c r="G6" s="28">
        <f t="shared" si="1"/>
        <v>1988</v>
      </c>
      <c r="H6" s="28">
        <f t="shared" si="2"/>
        <v>9</v>
      </c>
      <c r="I6" s="28">
        <f t="shared" si="3"/>
        <v>9</v>
      </c>
    </row>
    <row r="7">
      <c r="G7" s="29" t="str">
        <f t="shared" ref="G7:I7" si="4">FORMULATEXT(G2)</f>
        <v>=YEAR(E2)</v>
      </c>
      <c r="H7" s="29" t="str">
        <f t="shared" si="4"/>
        <v>=MONTH(E2)</v>
      </c>
      <c r="I7" s="29" t="str">
        <f t="shared" si="4"/>
        <v>=DAY(E2)</v>
      </c>
    </row>
    <row r="8">
      <c r="G8" s="30" t="s">
        <v>58</v>
      </c>
    </row>
    <row r="9">
      <c r="A9" s="31" t="s">
        <v>59</v>
      </c>
    </row>
    <row r="10">
      <c r="A10" s="30" t="s">
        <v>60</v>
      </c>
      <c r="C10" s="32" t="s">
        <v>61</v>
      </c>
    </row>
    <row r="11">
      <c r="A11" s="31" t="s">
        <v>62</v>
      </c>
      <c r="C11" s="33" t="s">
        <v>63</v>
      </c>
    </row>
    <row r="12">
      <c r="A12" s="31" t="s">
        <v>64</v>
      </c>
      <c r="C12" s="32" t="s">
        <v>65</v>
      </c>
    </row>
    <row r="13">
      <c r="A13" s="34" t="s">
        <v>66</v>
      </c>
    </row>
    <row r="14">
      <c r="B14" s="35" t="s">
        <v>67</v>
      </c>
      <c r="D14" s="36" t="s">
        <v>68</v>
      </c>
    </row>
    <row r="15">
      <c r="B15" s="30" t="s">
        <v>69</v>
      </c>
      <c r="D15" s="30" t="s">
        <v>70</v>
      </c>
      <c r="F15" s="32" t="s">
        <v>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0.57"/>
  </cols>
  <sheetData>
    <row r="1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9" t="s">
        <v>34</v>
      </c>
      <c r="G1" s="19" t="s">
        <v>35</v>
      </c>
      <c r="H1" s="19" t="s">
        <v>72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>
      <c r="A2" s="21">
        <v>1.0</v>
      </c>
      <c r="B2" s="21" t="s">
        <v>19</v>
      </c>
      <c r="C2" s="21" t="s">
        <v>37</v>
      </c>
      <c r="D2" s="21" t="s">
        <v>37</v>
      </c>
      <c r="E2" s="22">
        <v>29372.0</v>
      </c>
      <c r="F2" s="23">
        <v>100000.0</v>
      </c>
      <c r="G2" s="24">
        <f t="array" ref="G2:G6">F2:F6*(1+$J$8)</f>
        <v>110000</v>
      </c>
      <c r="H2" s="37" t="str">
        <f t="array" ref="H2:H6">IF(F2:F6&gt;50000, "High Salary", "Low Salary")</f>
        <v>High Salary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21">
        <v>2.0</v>
      </c>
      <c r="B3" s="21" t="s">
        <v>20</v>
      </c>
      <c r="C3" s="21" t="s">
        <v>38</v>
      </c>
      <c r="D3" s="21" t="s">
        <v>39</v>
      </c>
      <c r="E3" s="22">
        <v>31121.0</v>
      </c>
      <c r="F3" s="23">
        <v>85000.0</v>
      </c>
      <c r="G3" s="24">
        <v>93500.00000000001</v>
      </c>
      <c r="H3" s="12" t="s">
        <v>73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21">
        <v>3.0</v>
      </c>
      <c r="B4" s="21" t="s">
        <v>40</v>
      </c>
      <c r="C4" s="21" t="s">
        <v>38</v>
      </c>
      <c r="D4" s="21" t="s">
        <v>41</v>
      </c>
      <c r="E4" s="22">
        <v>32932.0</v>
      </c>
      <c r="F4" s="23">
        <v>55000.0</v>
      </c>
      <c r="G4" s="24">
        <v>60500.00000000001</v>
      </c>
      <c r="H4" s="12" t="s">
        <v>73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1">
        <v>4.0</v>
      </c>
      <c r="B5" s="21" t="s">
        <v>21</v>
      </c>
      <c r="C5" s="21" t="s">
        <v>42</v>
      </c>
      <c r="D5" s="21" t="s">
        <v>39</v>
      </c>
      <c r="E5" s="22">
        <v>31771.0</v>
      </c>
      <c r="F5" s="23">
        <v>90000.0</v>
      </c>
      <c r="G5" s="24">
        <v>99000.00000000001</v>
      </c>
      <c r="H5" s="12" t="s">
        <v>73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21">
        <v>5.0</v>
      </c>
      <c r="B6" s="21" t="s">
        <v>43</v>
      </c>
      <c r="C6" s="21" t="s">
        <v>42</v>
      </c>
      <c r="D6" s="21" t="s">
        <v>41</v>
      </c>
      <c r="E6" s="22">
        <v>32395.0</v>
      </c>
      <c r="F6" s="23">
        <v>45000.0</v>
      </c>
      <c r="G6" s="24">
        <v>49500.00000000001</v>
      </c>
      <c r="H6" s="12" t="s">
        <v>74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12"/>
      <c r="B7" s="12"/>
      <c r="C7" s="12"/>
      <c r="D7" s="12"/>
      <c r="E7" s="12"/>
      <c r="F7" s="12"/>
      <c r="G7" s="38" t="str">
        <f t="shared" ref="G7:H7" si="1">FORMULATEXT(G2)</f>
        <v>=ArrayFormula(F2:F6*(1+$J$8))</v>
      </c>
      <c r="H7" s="38" t="str">
        <f t="shared" si="1"/>
        <v>=ArrayFormula(IF(F2:F6&gt;50000, "High Salary", "Low Salary"))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12"/>
      <c r="B8" s="12"/>
      <c r="C8" s="12"/>
      <c r="D8" s="12"/>
      <c r="E8" s="12"/>
      <c r="G8" s="39" t="s">
        <v>75</v>
      </c>
      <c r="H8" s="40" t="s">
        <v>76</v>
      </c>
      <c r="J8" s="41">
        <v>0.1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4.57"/>
    <col customWidth="1" min="8" max="8" width="15.43"/>
  </cols>
  <sheetData>
    <row r="1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9" t="s">
        <v>34</v>
      </c>
      <c r="G1" s="42" t="s">
        <v>72</v>
      </c>
      <c r="H1" s="42" t="s">
        <v>77</v>
      </c>
      <c r="I1" s="27" t="s">
        <v>78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21">
        <v>1.0</v>
      </c>
      <c r="B2" s="21" t="s">
        <v>19</v>
      </c>
      <c r="C2" s="21" t="s">
        <v>37</v>
      </c>
      <c r="D2" s="21" t="s">
        <v>37</v>
      </c>
      <c r="E2" s="22">
        <v>29372.0</v>
      </c>
      <c r="F2" s="23">
        <v>100000.0</v>
      </c>
      <c r="G2" s="43" t="str">
        <f t="array" ref="G2:G6">IF(F2:F6&gt;=100000, "High", IF(F2:F6&gt;=50000, "Medium", "Low"))</f>
        <v>High</v>
      </c>
      <c r="H2" s="43" t="str">
        <f t="array" ref="H2:H6">IFS(F2:F6&gt;=100000, "High",
     F2:F6&gt;=50000, "Medium",
     F2:F6&lt;50000, "Low")</f>
        <v>High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21">
        <v>2.0</v>
      </c>
      <c r="B3" s="21" t="s">
        <v>20</v>
      </c>
      <c r="C3" s="21" t="s">
        <v>38</v>
      </c>
      <c r="D3" s="21" t="s">
        <v>39</v>
      </c>
      <c r="E3" s="22">
        <v>31121.0</v>
      </c>
      <c r="F3" s="23">
        <v>85000.0</v>
      </c>
      <c r="G3" s="43" t="s">
        <v>79</v>
      </c>
      <c r="H3" s="43" t="s">
        <v>79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21">
        <v>3.0</v>
      </c>
      <c r="B4" s="21" t="s">
        <v>40</v>
      </c>
      <c r="C4" s="21" t="s">
        <v>38</v>
      </c>
      <c r="D4" s="21" t="s">
        <v>41</v>
      </c>
      <c r="E4" s="22">
        <v>32932.0</v>
      </c>
      <c r="F4" s="23">
        <v>55000.0</v>
      </c>
      <c r="G4" s="43" t="s">
        <v>79</v>
      </c>
      <c r="H4" s="43" t="s">
        <v>79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21">
        <v>4.0</v>
      </c>
      <c r="B5" s="21" t="s">
        <v>21</v>
      </c>
      <c r="C5" s="21" t="s">
        <v>42</v>
      </c>
      <c r="D5" s="21" t="s">
        <v>39</v>
      </c>
      <c r="E5" s="22">
        <v>31771.0</v>
      </c>
      <c r="F5" s="23">
        <v>90000.0</v>
      </c>
      <c r="G5" s="43" t="s">
        <v>79</v>
      </c>
      <c r="H5" s="43" t="s">
        <v>79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21">
        <v>5.0</v>
      </c>
      <c r="B6" s="21" t="s">
        <v>43</v>
      </c>
      <c r="C6" s="21" t="s">
        <v>42</v>
      </c>
      <c r="D6" s="21" t="s">
        <v>41</v>
      </c>
      <c r="E6" s="22">
        <v>32395.0</v>
      </c>
      <c r="F6" s="23">
        <v>45000.0</v>
      </c>
      <c r="G6" s="43" t="s">
        <v>80</v>
      </c>
      <c r="H6" s="43" t="s">
        <v>80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2"/>
      <c r="B7" s="12"/>
      <c r="C7" s="12"/>
      <c r="D7" s="12"/>
      <c r="E7" s="12"/>
      <c r="F7" s="12"/>
      <c r="G7" s="44" t="str">
        <f t="shared" ref="G7:H7" si="1">FORMULATEXT(G2)</f>
        <v>=ArrayFormula(IF(F2:F6&gt;=100000, "High", IF(F2:F6&gt;=50000, "Medium", "Low")))</v>
      </c>
      <c r="H7" s="38" t="str">
        <f t="shared" si="1"/>
        <v>=ArrayFormula(IFS(F2:F6&gt;=100000, "High",
     F2:F6&gt;=50000, "Medium",
     F2:F6&lt;50000, "Low"))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2"/>
      <c r="B8" s="12"/>
      <c r="C8" s="12"/>
      <c r="D8" s="12"/>
      <c r="E8" s="2" t="s">
        <v>81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2"/>
      <c r="B9" s="12"/>
      <c r="C9" s="12"/>
      <c r="D9" s="12"/>
      <c r="E9" s="13" t="s">
        <v>82</v>
      </c>
      <c r="F9" s="13" t="s">
        <v>83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2"/>
      <c r="B10" s="12"/>
      <c r="C10" s="12"/>
      <c r="D10" s="12"/>
      <c r="E10" s="13" t="s">
        <v>84</v>
      </c>
      <c r="F10" s="13" t="s">
        <v>79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2"/>
      <c r="B11" s="12"/>
      <c r="C11" s="12"/>
      <c r="D11" s="12"/>
      <c r="E11" s="13" t="s">
        <v>85</v>
      </c>
      <c r="F11" s="13" t="s">
        <v>80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43"/>
  </cols>
  <sheetData>
    <row r="1">
      <c r="A1" s="45" t="s">
        <v>86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45" t="s">
        <v>87</v>
      </c>
      <c r="B2" s="45" t="s">
        <v>88</v>
      </c>
      <c r="C2" s="45" t="s">
        <v>89</v>
      </c>
      <c r="D2" s="27" t="s">
        <v>90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3" t="b">
        <v>1</v>
      </c>
      <c r="B3" s="13" t="b">
        <v>1</v>
      </c>
      <c r="C3" s="12" t="b">
        <f t="shared" ref="C3:C6" si="1">AND(A3,B3)</f>
        <v>1</v>
      </c>
      <c r="D3" s="46" t="str">
        <f t="shared" ref="D3:D6" si="2">FORMULATEXT(C3)</f>
        <v>=AND(A11,B11)</v>
      </c>
      <c r="E3" s="27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3" t="b">
        <v>1</v>
      </c>
      <c r="B4" s="13" t="b">
        <v>0</v>
      </c>
      <c r="C4" s="12" t="b">
        <f t="shared" si="1"/>
        <v>0</v>
      </c>
      <c r="D4" s="46" t="str">
        <f t="shared" si="2"/>
        <v>=AND(A12,B12)</v>
      </c>
      <c r="E4" s="27" t="s">
        <v>92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3" t="b">
        <v>0</v>
      </c>
      <c r="B5" s="13" t="b">
        <v>1</v>
      </c>
      <c r="C5" s="12" t="b">
        <f t="shared" si="1"/>
        <v>0</v>
      </c>
      <c r="D5" s="46" t="str">
        <f t="shared" si="2"/>
        <v>=AND(A13,B13)</v>
      </c>
      <c r="E5" s="27" t="s">
        <v>93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3" t="b">
        <v>0</v>
      </c>
      <c r="B6" s="13" t="b">
        <v>0</v>
      </c>
      <c r="C6" s="12" t="b">
        <f t="shared" si="1"/>
        <v>0</v>
      </c>
      <c r="D6" s="46" t="str">
        <f t="shared" si="2"/>
        <v>=AND(A14,B14)</v>
      </c>
      <c r="E6" s="27" t="s">
        <v>94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45" t="s">
        <v>87</v>
      </c>
      <c r="B8" s="45" t="s">
        <v>88</v>
      </c>
      <c r="C8" s="45" t="s">
        <v>95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3" t="b">
        <v>1</v>
      </c>
      <c r="B9" s="13" t="b">
        <v>1</v>
      </c>
      <c r="C9" s="12" t="b">
        <f t="shared" ref="C9:C12" si="3">OR(A9,B9)</f>
        <v>1</v>
      </c>
      <c r="D9" s="46" t="str">
        <f t="shared" ref="D9:D12" si="4">FORMULATEXT(C9)</f>
        <v>=OR(A17,B17)</v>
      </c>
      <c r="E9" s="27" t="s">
        <v>96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3" t="b">
        <v>1</v>
      </c>
      <c r="B10" s="13" t="b">
        <v>0</v>
      </c>
      <c r="C10" s="12" t="b">
        <f t="shared" si="3"/>
        <v>1</v>
      </c>
      <c r="D10" s="46" t="str">
        <f t="shared" si="4"/>
        <v>=OR(A18,B18)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3" t="b">
        <v>0</v>
      </c>
      <c r="B11" s="13" t="b">
        <v>1</v>
      </c>
      <c r="C11" s="12" t="b">
        <f t="shared" si="3"/>
        <v>1</v>
      </c>
      <c r="D11" s="46" t="str">
        <f t="shared" si="4"/>
        <v>=OR(A19,B19)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3" t="b">
        <v>0</v>
      </c>
      <c r="B12" s="13" t="b">
        <v>0</v>
      </c>
      <c r="C12" s="12" t="b">
        <f t="shared" si="3"/>
        <v>0</v>
      </c>
      <c r="D12" s="46" t="str">
        <f t="shared" si="4"/>
        <v>=OR(A20,B20)</v>
      </c>
      <c r="E12" s="47" t="s">
        <v>97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45" t="s">
        <v>87</v>
      </c>
      <c r="B14" s="45" t="s">
        <v>88</v>
      </c>
      <c r="C14" s="45" t="s">
        <v>98</v>
      </c>
      <c r="D14" s="27" t="s">
        <v>99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3" t="b">
        <v>1</v>
      </c>
      <c r="B15" s="13" t="b">
        <v>1</v>
      </c>
      <c r="C15" s="12" t="b">
        <f t="shared" ref="C15:C18" si="5">NOT(A15)</f>
        <v>0</v>
      </c>
      <c r="D15" s="46" t="str">
        <f t="shared" ref="D15:D18" si="6">FORMULATEXT(C15)</f>
        <v>=NOT(A23)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3" t="b">
        <v>1</v>
      </c>
      <c r="B16" s="13" t="b">
        <v>0</v>
      </c>
      <c r="C16" s="12" t="b">
        <f t="shared" si="5"/>
        <v>0</v>
      </c>
      <c r="D16" s="46" t="str">
        <f t="shared" si="6"/>
        <v>=NOT(A24)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13" t="b">
        <v>0</v>
      </c>
      <c r="B17" s="13" t="b">
        <v>1</v>
      </c>
      <c r="C17" s="12" t="b">
        <f t="shared" si="5"/>
        <v>1</v>
      </c>
      <c r="D17" s="46" t="str">
        <f t="shared" si="6"/>
        <v>=NOT(A25)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3" t="b">
        <v>0</v>
      </c>
      <c r="B18" s="13" t="b">
        <v>0</v>
      </c>
      <c r="C18" s="12" t="b">
        <f t="shared" si="5"/>
        <v>1</v>
      </c>
      <c r="D18" s="46" t="str">
        <f t="shared" si="6"/>
        <v>=NOT(A26)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2"/>
      <c r="B19" s="12"/>
      <c r="C19" s="12"/>
      <c r="D19" s="12"/>
      <c r="E19" s="12"/>
      <c r="F19" s="12"/>
      <c r="G19" s="48" t="s">
        <v>100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12"/>
      <c r="B20" s="12"/>
      <c r="C20" s="12"/>
      <c r="D20" s="12"/>
      <c r="E20" s="12"/>
      <c r="F20" s="12"/>
      <c r="G20" s="49" t="s">
        <v>101</v>
      </c>
      <c r="H20" s="12"/>
      <c r="I20" s="50" t="str">
        <f>FORMULATEXT(G22)</f>
        <v>=IF( AND(C22="Marketing", D22="Manager"),
"He/She is a marketing manager.", "NA")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8" t="s">
        <v>29</v>
      </c>
      <c r="B21" s="18" t="s">
        <v>30</v>
      </c>
      <c r="C21" s="18" t="s">
        <v>31</v>
      </c>
      <c r="D21" s="18" t="s">
        <v>32</v>
      </c>
      <c r="E21" s="18" t="s">
        <v>33</v>
      </c>
      <c r="F21" s="19" t="s">
        <v>34</v>
      </c>
      <c r="G21" s="19" t="s">
        <v>102</v>
      </c>
      <c r="H21" s="12"/>
      <c r="I21" s="51" t="s">
        <v>103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21">
        <v>1.0</v>
      </c>
      <c r="B22" s="21" t="s">
        <v>19</v>
      </c>
      <c r="C22" s="21" t="s">
        <v>37</v>
      </c>
      <c r="D22" s="21" t="s">
        <v>37</v>
      </c>
      <c r="E22" s="22">
        <v>29372.0</v>
      </c>
      <c r="F22" s="23">
        <v>100000.0</v>
      </c>
      <c r="G22" s="12" t="str">
        <f t="shared" ref="G22:G26" si="7">IF( AND(C22="Marketing", D22="Manager"),
"He/She is a marketing manager.", "NA")</f>
        <v>NA</v>
      </c>
      <c r="H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21">
        <v>2.0</v>
      </c>
      <c r="B23" s="21" t="s">
        <v>20</v>
      </c>
      <c r="C23" s="21" t="s">
        <v>38</v>
      </c>
      <c r="D23" s="21" t="s">
        <v>39</v>
      </c>
      <c r="E23" s="22">
        <v>31121.0</v>
      </c>
      <c r="F23" s="23">
        <v>85000.0</v>
      </c>
      <c r="G23" s="12" t="str">
        <f t="shared" si="7"/>
        <v>NA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21">
        <v>3.0</v>
      </c>
      <c r="B24" s="21" t="s">
        <v>40</v>
      </c>
      <c r="C24" s="21" t="s">
        <v>38</v>
      </c>
      <c r="D24" s="21" t="s">
        <v>41</v>
      </c>
      <c r="E24" s="22">
        <v>32932.0</v>
      </c>
      <c r="F24" s="23">
        <v>55000.0</v>
      </c>
      <c r="G24" s="12" t="str">
        <f t="shared" si="7"/>
        <v>He/She is a marketing manager.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21">
        <v>4.0</v>
      </c>
      <c r="B25" s="21" t="s">
        <v>21</v>
      </c>
      <c r="C25" s="21" t="s">
        <v>42</v>
      </c>
      <c r="D25" s="21" t="s">
        <v>39</v>
      </c>
      <c r="E25" s="22">
        <v>31771.0</v>
      </c>
      <c r="F25" s="23">
        <v>90000.0</v>
      </c>
      <c r="G25" s="12" t="str">
        <f t="shared" si="7"/>
        <v>NA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21">
        <v>5.0</v>
      </c>
      <c r="B26" s="21" t="s">
        <v>43</v>
      </c>
      <c r="C26" s="21" t="s">
        <v>42</v>
      </c>
      <c r="D26" s="21" t="s">
        <v>41</v>
      </c>
      <c r="E26" s="22">
        <v>32395.0</v>
      </c>
      <c r="F26" s="23">
        <v>45000.0</v>
      </c>
      <c r="G26" s="12" t="str">
        <f t="shared" si="7"/>
        <v>NA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B28" s="12"/>
      <c r="C28" s="12"/>
      <c r="D28" s="12"/>
      <c r="E28" s="12"/>
      <c r="F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</sheetData>
  <mergeCells count="1">
    <mergeCell ref="A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1.14"/>
    <col customWidth="1" min="7" max="7" width="9.57"/>
    <col customWidth="1" min="8" max="8" width="36.29"/>
  </cols>
  <sheetData>
    <row r="1">
      <c r="A1" s="52" t="s">
        <v>29</v>
      </c>
      <c r="B1" s="52" t="s">
        <v>30</v>
      </c>
      <c r="C1" s="52" t="s">
        <v>31</v>
      </c>
      <c r="D1" s="52" t="s">
        <v>32</v>
      </c>
      <c r="E1" s="52" t="s">
        <v>33</v>
      </c>
      <c r="F1" s="53" t="s">
        <v>34</v>
      </c>
      <c r="G1" s="53" t="s">
        <v>104</v>
      </c>
      <c r="H1" s="53" t="s">
        <v>105</v>
      </c>
      <c r="I1" s="53" t="s">
        <v>106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>
      <c r="A2" s="21">
        <v>1.0</v>
      </c>
      <c r="B2" s="21" t="s">
        <v>19</v>
      </c>
      <c r="C2" s="21" t="s">
        <v>37</v>
      </c>
      <c r="D2" s="21" t="s">
        <v>37</v>
      </c>
      <c r="E2" s="22">
        <v>29372.0</v>
      </c>
      <c r="F2" s="23">
        <v>100000.0</v>
      </c>
      <c r="G2" s="55">
        <v>1.0</v>
      </c>
      <c r="H2" s="12" t="str">
        <f t="array" ref="H2:H6">IFS(G2:G6=1, "London",
     G2:G6=2, "Madrid",
     G2:G6=3, "Tokyo")</f>
        <v>London</v>
      </c>
      <c r="I2" s="12" t="str">
        <f t="array" ref="I2:I6">SWITCH(G2:G6,
1, "London",
2, "Madrid",
3, "Tokyo")</f>
        <v>London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21">
        <v>2.0</v>
      </c>
      <c r="B3" s="21" t="s">
        <v>20</v>
      </c>
      <c r="C3" s="21" t="s">
        <v>38</v>
      </c>
      <c r="D3" s="21" t="s">
        <v>39</v>
      </c>
      <c r="E3" s="22">
        <v>31121.0</v>
      </c>
      <c r="F3" s="23">
        <v>85000.0</v>
      </c>
      <c r="G3" s="55">
        <v>1.0</v>
      </c>
      <c r="H3" s="12" t="s">
        <v>107</v>
      </c>
      <c r="I3" s="12" t="s">
        <v>107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21">
        <v>3.0</v>
      </c>
      <c r="B4" s="21" t="s">
        <v>40</v>
      </c>
      <c r="C4" s="21" t="s">
        <v>38</v>
      </c>
      <c r="D4" s="21" t="s">
        <v>41</v>
      </c>
      <c r="E4" s="22">
        <v>32932.0</v>
      </c>
      <c r="F4" s="23">
        <v>55000.0</v>
      </c>
      <c r="G4" s="55">
        <v>2.0</v>
      </c>
      <c r="H4" s="12" t="s">
        <v>108</v>
      </c>
      <c r="I4" s="12" t="s">
        <v>108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21">
        <v>4.0</v>
      </c>
      <c r="B5" s="21" t="s">
        <v>21</v>
      </c>
      <c r="C5" s="21" t="s">
        <v>42</v>
      </c>
      <c r="D5" s="21" t="s">
        <v>39</v>
      </c>
      <c r="E5" s="22">
        <v>31771.0</v>
      </c>
      <c r="F5" s="23">
        <v>90000.0</v>
      </c>
      <c r="G5" s="55">
        <v>3.0</v>
      </c>
      <c r="H5" s="12" t="s">
        <v>109</v>
      </c>
      <c r="I5" s="12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21">
        <v>5.0</v>
      </c>
      <c r="B6" s="21" t="s">
        <v>43</v>
      </c>
      <c r="C6" s="21" t="s">
        <v>42</v>
      </c>
      <c r="D6" s="21" t="s">
        <v>41</v>
      </c>
      <c r="E6" s="22">
        <v>32395.0</v>
      </c>
      <c r="F6" s="23">
        <v>45000.0</v>
      </c>
      <c r="G6" s="55">
        <v>2.0</v>
      </c>
      <c r="H6" s="12" t="s">
        <v>108</v>
      </c>
      <c r="I6" s="12" t="s">
        <v>108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12"/>
      <c r="B7" s="12"/>
      <c r="C7" s="12"/>
      <c r="D7" s="12"/>
      <c r="E7" s="12"/>
      <c r="F7" s="12"/>
      <c r="G7" s="56"/>
      <c r="H7" s="38" t="str">
        <f t="shared" ref="H7:I7" si="1">FORMULATEXT(H2)</f>
        <v>=ArrayFormula(IFS(G2:G6=1, "London",
     G2:G6=2, "Madrid",
     G2:G6=3, "Tokyo"))</v>
      </c>
      <c r="I7" s="38" t="str">
        <f t="shared" si="1"/>
        <v>=ArrayFormula(SWITCH(G2:G6,
1, "London",
2, "Madrid",
3, "Tokyo"))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57" t="s">
        <v>110</v>
      </c>
      <c r="B8" s="58" t="s">
        <v>104</v>
      </c>
      <c r="C8" s="12"/>
      <c r="D8" s="12"/>
      <c r="E8" s="12"/>
      <c r="F8" s="12"/>
      <c r="G8" s="56"/>
      <c r="H8" s="14" t="s">
        <v>111</v>
      </c>
      <c r="I8" s="51" t="s">
        <v>112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59">
        <v>1.0</v>
      </c>
      <c r="B9" s="60" t="s">
        <v>107</v>
      </c>
      <c r="C9" s="12"/>
      <c r="D9" s="12"/>
      <c r="E9" s="12"/>
      <c r="F9" s="12"/>
      <c r="G9" s="56"/>
      <c r="H9" s="61" t="s">
        <v>113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59">
        <v>2.0</v>
      </c>
      <c r="B10" s="60" t="s">
        <v>108</v>
      </c>
      <c r="C10" s="12"/>
      <c r="D10" s="12"/>
      <c r="E10" s="12"/>
      <c r="F10" s="12"/>
      <c r="G10" s="56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59">
        <v>3.0</v>
      </c>
      <c r="B11" s="60" t="s">
        <v>109</v>
      </c>
      <c r="C11" s="12"/>
      <c r="D11" s="12"/>
      <c r="E11" s="12"/>
      <c r="F11" s="12"/>
      <c r="G11" s="56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12"/>
      <c r="C12" s="12"/>
      <c r="D12" s="12"/>
      <c r="E12" s="12"/>
      <c r="F12" s="12"/>
      <c r="G12" s="5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E13" s="12"/>
      <c r="F13" s="12"/>
      <c r="G13" s="5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B14" s="12"/>
      <c r="C14" s="12"/>
      <c r="D14" s="12"/>
      <c r="E14" s="12"/>
      <c r="F14" s="12"/>
      <c r="G14" s="56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56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5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5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5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5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12"/>
      <c r="C20" s="12"/>
      <c r="D20" s="12"/>
      <c r="E20" s="12"/>
      <c r="F20" s="12"/>
      <c r="G20" s="56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12"/>
      <c r="C21" s="12"/>
      <c r="D21" s="12"/>
      <c r="E21" s="12"/>
      <c r="F21" s="12"/>
      <c r="G21" s="56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12"/>
      <c r="C22" s="12"/>
      <c r="D22" s="12"/>
      <c r="E22" s="12"/>
      <c r="F22" s="12"/>
      <c r="G22" s="5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12"/>
      <c r="C23" s="12"/>
      <c r="D23" s="12"/>
      <c r="E23" s="12"/>
      <c r="F23" s="12"/>
      <c r="G23" s="56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12"/>
      <c r="C24" s="12"/>
      <c r="D24" s="12"/>
      <c r="E24" s="12"/>
      <c r="F24" s="12"/>
      <c r="G24" s="5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12"/>
      <c r="C25" s="12"/>
      <c r="D25" s="12"/>
      <c r="E25" s="12"/>
      <c r="F25" s="12"/>
      <c r="G25" s="56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12"/>
      <c r="C26" s="12"/>
      <c r="D26" s="12"/>
      <c r="E26" s="12"/>
      <c r="F26" s="12"/>
      <c r="G26" s="56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12"/>
      <c r="C27" s="12"/>
      <c r="D27" s="12"/>
      <c r="E27" s="12"/>
      <c r="F27" s="12"/>
      <c r="G27" s="5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12"/>
      <c r="C28" s="12"/>
      <c r="D28" s="12"/>
      <c r="E28" s="12"/>
      <c r="F28" s="12"/>
      <c r="G28" s="56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12"/>
      <c r="C29" s="12"/>
      <c r="D29" s="12"/>
      <c r="E29" s="12"/>
      <c r="F29" s="12"/>
      <c r="G29" s="56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12"/>
      <c r="C30" s="12"/>
      <c r="D30" s="12"/>
      <c r="E30" s="12"/>
      <c r="F30" s="12"/>
      <c r="G30" s="56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12"/>
      <c r="C31" s="12"/>
      <c r="D31" s="12"/>
      <c r="E31" s="12"/>
      <c r="F31" s="12"/>
      <c r="G31" s="56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12"/>
      <c r="C32" s="12"/>
      <c r="D32" s="12"/>
      <c r="E32" s="12"/>
      <c r="F32" s="12"/>
      <c r="G32" s="56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12"/>
      <c r="C33" s="12"/>
      <c r="D33" s="12"/>
      <c r="E33" s="12"/>
      <c r="F33" s="12"/>
      <c r="G33" s="56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12"/>
      <c r="C34" s="12"/>
      <c r="D34" s="12"/>
      <c r="E34" s="12"/>
      <c r="F34" s="12"/>
      <c r="G34" s="56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12"/>
      <c r="C35" s="12"/>
      <c r="D35" s="12"/>
      <c r="E35" s="12"/>
      <c r="F35" s="12"/>
      <c r="G35" s="56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12"/>
      <c r="C36" s="12"/>
      <c r="D36" s="12"/>
      <c r="E36" s="12"/>
      <c r="F36" s="12"/>
      <c r="G36" s="56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12"/>
      <c r="C37" s="12"/>
      <c r="D37" s="12"/>
      <c r="E37" s="12"/>
      <c r="F37" s="12"/>
      <c r="G37" s="56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12"/>
      <c r="C38" s="12"/>
      <c r="D38" s="12"/>
      <c r="E38" s="12"/>
      <c r="F38" s="12"/>
      <c r="G38" s="56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12"/>
      <c r="C39" s="12"/>
      <c r="D39" s="12"/>
      <c r="E39" s="12"/>
      <c r="F39" s="12"/>
      <c r="G39" s="56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12"/>
      <c r="C40" s="12"/>
      <c r="D40" s="12"/>
      <c r="E40" s="12"/>
      <c r="F40" s="12"/>
      <c r="G40" s="56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12"/>
      <c r="C41" s="12"/>
      <c r="D41" s="12"/>
      <c r="E41" s="12"/>
      <c r="F41" s="12"/>
      <c r="G41" s="56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12"/>
      <c r="C42" s="12"/>
      <c r="D42" s="12"/>
      <c r="E42" s="12"/>
      <c r="F42" s="12"/>
      <c r="G42" s="56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12"/>
      <c r="C43" s="12"/>
      <c r="D43" s="12"/>
      <c r="E43" s="12"/>
      <c r="F43" s="12"/>
      <c r="G43" s="56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12"/>
      <c r="C44" s="12"/>
      <c r="D44" s="12"/>
      <c r="E44" s="12"/>
      <c r="F44" s="12"/>
      <c r="G44" s="56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12"/>
      <c r="C45" s="12"/>
      <c r="D45" s="12"/>
      <c r="E45" s="12"/>
      <c r="F45" s="12"/>
      <c r="G45" s="56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12"/>
      <c r="C46" s="12"/>
      <c r="D46" s="12"/>
      <c r="E46" s="12"/>
      <c r="F46" s="12"/>
      <c r="G46" s="56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12"/>
      <c r="C47" s="12"/>
      <c r="D47" s="12"/>
      <c r="E47" s="12"/>
      <c r="F47" s="12"/>
      <c r="G47" s="56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12"/>
      <c r="C48" s="12"/>
      <c r="D48" s="12"/>
      <c r="E48" s="12"/>
      <c r="F48" s="12"/>
      <c r="G48" s="56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12"/>
      <c r="C49" s="12"/>
      <c r="D49" s="12"/>
      <c r="E49" s="12"/>
      <c r="F49" s="12"/>
      <c r="G49" s="56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12"/>
      <c r="C50" s="12"/>
      <c r="D50" s="12"/>
      <c r="E50" s="12"/>
      <c r="F50" s="12"/>
      <c r="G50" s="56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12"/>
      <c r="C51" s="12"/>
      <c r="D51" s="12"/>
      <c r="E51" s="12"/>
      <c r="F51" s="12"/>
      <c r="G51" s="56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12"/>
      <c r="C52" s="12"/>
      <c r="D52" s="12"/>
      <c r="E52" s="12"/>
      <c r="F52" s="12"/>
      <c r="G52" s="56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12"/>
      <c r="C53" s="12"/>
      <c r="D53" s="12"/>
      <c r="E53" s="12"/>
      <c r="F53" s="12"/>
      <c r="G53" s="56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12"/>
      <c r="C54" s="12"/>
      <c r="D54" s="12"/>
      <c r="E54" s="12"/>
      <c r="F54" s="12"/>
      <c r="G54" s="56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12"/>
      <c r="C55" s="12"/>
      <c r="D55" s="12"/>
      <c r="E55" s="12"/>
      <c r="F55" s="12"/>
      <c r="G55" s="56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12"/>
      <c r="C56" s="12"/>
      <c r="D56" s="12"/>
      <c r="E56" s="12"/>
      <c r="F56" s="12"/>
      <c r="G56" s="56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12"/>
      <c r="C57" s="12"/>
      <c r="D57" s="12"/>
      <c r="E57" s="12"/>
      <c r="F57" s="12"/>
      <c r="G57" s="56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12"/>
      <c r="C58" s="12"/>
      <c r="D58" s="12"/>
      <c r="E58" s="12"/>
      <c r="F58" s="12"/>
      <c r="G58" s="56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12"/>
      <c r="C59" s="12"/>
      <c r="D59" s="12"/>
      <c r="E59" s="12"/>
      <c r="F59" s="12"/>
      <c r="G59" s="56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12"/>
      <c r="C60" s="12"/>
      <c r="D60" s="12"/>
      <c r="E60" s="12"/>
      <c r="F60" s="12"/>
      <c r="G60" s="56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12"/>
      <c r="C61" s="12"/>
      <c r="D61" s="12"/>
      <c r="E61" s="12"/>
      <c r="F61" s="12"/>
      <c r="G61" s="56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12"/>
      <c r="C62" s="12"/>
      <c r="D62" s="12"/>
      <c r="E62" s="12"/>
      <c r="F62" s="12"/>
      <c r="G62" s="56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12"/>
      <c r="C63" s="12"/>
      <c r="D63" s="12"/>
      <c r="E63" s="12"/>
      <c r="F63" s="12"/>
      <c r="G63" s="56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12"/>
      <c r="C64" s="12"/>
      <c r="D64" s="12"/>
      <c r="E64" s="12"/>
      <c r="F64" s="12"/>
      <c r="G64" s="56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12"/>
      <c r="C65" s="12"/>
      <c r="D65" s="12"/>
      <c r="E65" s="12"/>
      <c r="F65" s="12"/>
      <c r="G65" s="56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12"/>
      <c r="C66" s="12"/>
      <c r="D66" s="12"/>
      <c r="E66" s="12"/>
      <c r="F66" s="12"/>
      <c r="G66" s="56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12"/>
      <c r="C67" s="12"/>
      <c r="D67" s="12"/>
      <c r="E67" s="12"/>
      <c r="F67" s="12"/>
      <c r="G67" s="56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12"/>
      <c r="C68" s="12"/>
      <c r="D68" s="12"/>
      <c r="E68" s="12"/>
      <c r="F68" s="12"/>
      <c r="G68" s="56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12"/>
      <c r="C69" s="12"/>
      <c r="D69" s="12"/>
      <c r="E69" s="12"/>
      <c r="F69" s="12"/>
      <c r="G69" s="56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12"/>
      <c r="C70" s="12"/>
      <c r="D70" s="12"/>
      <c r="E70" s="12"/>
      <c r="F70" s="12"/>
      <c r="G70" s="56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12"/>
      <c r="C71" s="12"/>
      <c r="D71" s="12"/>
      <c r="E71" s="12"/>
      <c r="F71" s="12"/>
      <c r="G71" s="56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12"/>
      <c r="C72" s="12"/>
      <c r="D72" s="12"/>
      <c r="E72" s="12"/>
      <c r="F72" s="12"/>
      <c r="G72" s="56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12"/>
      <c r="C73" s="12"/>
      <c r="D73" s="12"/>
      <c r="E73" s="12"/>
      <c r="F73" s="12"/>
      <c r="G73" s="56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12"/>
      <c r="C74" s="12"/>
      <c r="D74" s="12"/>
      <c r="E74" s="12"/>
      <c r="F74" s="12"/>
      <c r="G74" s="56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12"/>
      <c r="C75" s="12"/>
      <c r="D75" s="12"/>
      <c r="E75" s="12"/>
      <c r="F75" s="12"/>
      <c r="G75" s="56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12"/>
      <c r="C76" s="12"/>
      <c r="D76" s="12"/>
      <c r="E76" s="12"/>
      <c r="F76" s="12"/>
      <c r="G76" s="56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12"/>
      <c r="C77" s="12"/>
      <c r="D77" s="12"/>
      <c r="E77" s="12"/>
      <c r="F77" s="12"/>
      <c r="G77" s="56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12"/>
      <c r="C78" s="12"/>
      <c r="D78" s="12"/>
      <c r="E78" s="12"/>
      <c r="F78" s="12"/>
      <c r="G78" s="56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12"/>
      <c r="C79" s="12"/>
      <c r="D79" s="12"/>
      <c r="E79" s="12"/>
      <c r="F79" s="12"/>
      <c r="G79" s="56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12"/>
      <c r="C80" s="12"/>
      <c r="D80" s="12"/>
      <c r="E80" s="12"/>
      <c r="F80" s="12"/>
      <c r="G80" s="56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12"/>
      <c r="C81" s="12"/>
      <c r="D81" s="12"/>
      <c r="E81" s="12"/>
      <c r="F81" s="12"/>
      <c r="G81" s="56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12"/>
      <c r="C82" s="12"/>
      <c r="D82" s="12"/>
      <c r="E82" s="12"/>
      <c r="F82" s="12"/>
      <c r="G82" s="56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12"/>
      <c r="C83" s="12"/>
      <c r="D83" s="12"/>
      <c r="E83" s="12"/>
      <c r="F83" s="12"/>
      <c r="G83" s="56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12"/>
      <c r="C84" s="12"/>
      <c r="D84" s="12"/>
      <c r="E84" s="12"/>
      <c r="F84" s="12"/>
      <c r="G84" s="56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12"/>
      <c r="C85" s="12"/>
      <c r="D85" s="12"/>
      <c r="E85" s="12"/>
      <c r="F85" s="12"/>
      <c r="G85" s="56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12"/>
      <c r="C86" s="12"/>
      <c r="D86" s="12"/>
      <c r="E86" s="12"/>
      <c r="F86" s="12"/>
      <c r="G86" s="56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12"/>
      <c r="C87" s="12"/>
      <c r="D87" s="12"/>
      <c r="E87" s="12"/>
      <c r="F87" s="12"/>
      <c r="G87" s="56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12"/>
      <c r="C88" s="12"/>
      <c r="D88" s="12"/>
      <c r="E88" s="12"/>
      <c r="F88" s="12"/>
      <c r="G88" s="56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12"/>
      <c r="C89" s="12"/>
      <c r="D89" s="12"/>
      <c r="E89" s="12"/>
      <c r="F89" s="12"/>
      <c r="G89" s="56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12"/>
      <c r="C90" s="12"/>
      <c r="D90" s="12"/>
      <c r="E90" s="12"/>
      <c r="F90" s="12"/>
      <c r="G90" s="56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12"/>
      <c r="C91" s="12"/>
      <c r="D91" s="12"/>
      <c r="E91" s="12"/>
      <c r="F91" s="12"/>
      <c r="G91" s="56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12"/>
      <c r="C92" s="12"/>
      <c r="D92" s="12"/>
      <c r="E92" s="12"/>
      <c r="F92" s="12"/>
      <c r="G92" s="56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12"/>
      <c r="C93" s="12"/>
      <c r="D93" s="12"/>
      <c r="E93" s="12"/>
      <c r="F93" s="12"/>
      <c r="G93" s="56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12"/>
      <c r="C94" s="12"/>
      <c r="D94" s="12"/>
      <c r="E94" s="12"/>
      <c r="F94" s="12"/>
      <c r="G94" s="56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12"/>
      <c r="C95" s="12"/>
      <c r="D95" s="12"/>
      <c r="E95" s="12"/>
      <c r="F95" s="12"/>
      <c r="G95" s="56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12"/>
      <c r="C96" s="12"/>
      <c r="D96" s="12"/>
      <c r="E96" s="12"/>
      <c r="F96" s="12"/>
      <c r="G96" s="56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12"/>
      <c r="C97" s="12"/>
      <c r="D97" s="12"/>
      <c r="E97" s="12"/>
      <c r="F97" s="12"/>
      <c r="G97" s="56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12"/>
      <c r="C98" s="12"/>
      <c r="D98" s="12"/>
      <c r="E98" s="12"/>
      <c r="F98" s="12"/>
      <c r="G98" s="56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12"/>
      <c r="C99" s="12"/>
      <c r="D99" s="12"/>
      <c r="E99" s="12"/>
      <c r="F99" s="12"/>
      <c r="G99" s="56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12"/>
      <c r="C100" s="12"/>
      <c r="D100" s="12"/>
      <c r="E100" s="12"/>
      <c r="F100" s="12"/>
      <c r="G100" s="56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12"/>
      <c r="C101" s="12"/>
      <c r="D101" s="12"/>
      <c r="E101" s="12"/>
      <c r="F101" s="12"/>
      <c r="G101" s="56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12"/>
      <c r="C102" s="12"/>
      <c r="D102" s="12"/>
      <c r="E102" s="12"/>
      <c r="F102" s="12"/>
      <c r="G102" s="56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12"/>
      <c r="C103" s="12"/>
      <c r="D103" s="12"/>
      <c r="E103" s="12"/>
      <c r="F103" s="12"/>
      <c r="G103" s="56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12"/>
      <c r="C104" s="12"/>
      <c r="D104" s="12"/>
      <c r="E104" s="12"/>
      <c r="F104" s="12"/>
      <c r="G104" s="56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12"/>
      <c r="C105" s="12"/>
      <c r="D105" s="12"/>
      <c r="E105" s="12"/>
      <c r="F105" s="12"/>
      <c r="G105" s="56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12"/>
      <c r="C106" s="12"/>
      <c r="D106" s="12"/>
      <c r="E106" s="12"/>
      <c r="F106" s="12"/>
      <c r="G106" s="56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12"/>
      <c r="C107" s="12"/>
      <c r="D107" s="12"/>
      <c r="E107" s="12"/>
      <c r="F107" s="12"/>
      <c r="G107" s="56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12"/>
      <c r="C108" s="12"/>
      <c r="D108" s="12"/>
      <c r="E108" s="12"/>
      <c r="F108" s="12"/>
      <c r="G108" s="56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12"/>
      <c r="C109" s="12"/>
      <c r="D109" s="12"/>
      <c r="E109" s="12"/>
      <c r="F109" s="12"/>
      <c r="G109" s="56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12"/>
      <c r="C110" s="12"/>
      <c r="D110" s="12"/>
      <c r="E110" s="12"/>
      <c r="F110" s="12"/>
      <c r="G110" s="56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12"/>
      <c r="C111" s="12"/>
      <c r="D111" s="12"/>
      <c r="E111" s="12"/>
      <c r="F111" s="12"/>
      <c r="G111" s="56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12"/>
      <c r="C112" s="12"/>
      <c r="D112" s="12"/>
      <c r="E112" s="12"/>
      <c r="F112" s="12"/>
      <c r="G112" s="56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12"/>
      <c r="C113" s="12"/>
      <c r="D113" s="12"/>
      <c r="E113" s="12"/>
      <c r="F113" s="12"/>
      <c r="G113" s="56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12"/>
      <c r="C114" s="12"/>
      <c r="D114" s="12"/>
      <c r="E114" s="12"/>
      <c r="F114" s="12"/>
      <c r="G114" s="56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12"/>
      <c r="C115" s="12"/>
      <c r="D115" s="12"/>
      <c r="E115" s="12"/>
      <c r="F115" s="12"/>
      <c r="G115" s="56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12"/>
      <c r="C116" s="12"/>
      <c r="D116" s="12"/>
      <c r="E116" s="12"/>
      <c r="F116" s="12"/>
      <c r="G116" s="56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12"/>
      <c r="C117" s="12"/>
      <c r="D117" s="12"/>
      <c r="E117" s="12"/>
      <c r="F117" s="12"/>
      <c r="G117" s="56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12"/>
      <c r="C118" s="12"/>
      <c r="D118" s="12"/>
      <c r="E118" s="12"/>
      <c r="F118" s="12"/>
      <c r="G118" s="56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12"/>
      <c r="C119" s="12"/>
      <c r="D119" s="12"/>
      <c r="E119" s="12"/>
      <c r="F119" s="12"/>
      <c r="G119" s="56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12"/>
      <c r="C120" s="12"/>
      <c r="D120" s="12"/>
      <c r="E120" s="12"/>
      <c r="F120" s="12"/>
      <c r="G120" s="56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12"/>
      <c r="C121" s="12"/>
      <c r="D121" s="12"/>
      <c r="E121" s="12"/>
      <c r="F121" s="12"/>
      <c r="G121" s="56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12"/>
      <c r="C122" s="12"/>
      <c r="D122" s="12"/>
      <c r="E122" s="12"/>
      <c r="F122" s="12"/>
      <c r="G122" s="56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12"/>
      <c r="C123" s="12"/>
      <c r="D123" s="12"/>
      <c r="E123" s="12"/>
      <c r="F123" s="12"/>
      <c r="G123" s="56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12"/>
      <c r="C124" s="12"/>
      <c r="D124" s="12"/>
      <c r="E124" s="12"/>
      <c r="F124" s="12"/>
      <c r="G124" s="56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12"/>
      <c r="C125" s="12"/>
      <c r="D125" s="12"/>
      <c r="E125" s="12"/>
      <c r="F125" s="12"/>
      <c r="G125" s="56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12"/>
      <c r="C126" s="12"/>
      <c r="D126" s="12"/>
      <c r="E126" s="12"/>
      <c r="F126" s="12"/>
      <c r="G126" s="56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12"/>
      <c r="C127" s="12"/>
      <c r="D127" s="12"/>
      <c r="E127" s="12"/>
      <c r="F127" s="12"/>
      <c r="G127" s="56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12"/>
      <c r="C128" s="12"/>
      <c r="D128" s="12"/>
      <c r="E128" s="12"/>
      <c r="F128" s="12"/>
      <c r="G128" s="56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12"/>
      <c r="C129" s="12"/>
      <c r="D129" s="12"/>
      <c r="E129" s="12"/>
      <c r="F129" s="12"/>
      <c r="G129" s="56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12"/>
      <c r="C130" s="12"/>
      <c r="D130" s="12"/>
      <c r="E130" s="12"/>
      <c r="F130" s="12"/>
      <c r="G130" s="56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12"/>
      <c r="C131" s="12"/>
      <c r="D131" s="12"/>
      <c r="E131" s="12"/>
      <c r="F131" s="12"/>
      <c r="G131" s="56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12"/>
      <c r="C132" s="12"/>
      <c r="D132" s="12"/>
      <c r="E132" s="12"/>
      <c r="F132" s="12"/>
      <c r="G132" s="56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12"/>
      <c r="C133" s="12"/>
      <c r="D133" s="12"/>
      <c r="E133" s="12"/>
      <c r="F133" s="12"/>
      <c r="G133" s="56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12"/>
      <c r="C134" s="12"/>
      <c r="D134" s="12"/>
      <c r="E134" s="12"/>
      <c r="F134" s="12"/>
      <c r="G134" s="56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12"/>
      <c r="C135" s="12"/>
      <c r="D135" s="12"/>
      <c r="E135" s="12"/>
      <c r="F135" s="12"/>
      <c r="G135" s="56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12"/>
      <c r="C136" s="12"/>
      <c r="D136" s="12"/>
      <c r="E136" s="12"/>
      <c r="F136" s="12"/>
      <c r="G136" s="56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12"/>
      <c r="C137" s="12"/>
      <c r="D137" s="12"/>
      <c r="E137" s="12"/>
      <c r="F137" s="12"/>
      <c r="G137" s="56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56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56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56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56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56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56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56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56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56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56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56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56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56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56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56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56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56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56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56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56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56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56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56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56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56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56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56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56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56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56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56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56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56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56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56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56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56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56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56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56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56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56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56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56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56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56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56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56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56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56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56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56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56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56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56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56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56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56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56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56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56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56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56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56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56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56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56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56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56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56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56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56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56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56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56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56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56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56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56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56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56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56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56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56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56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56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56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56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56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56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56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56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56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56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56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56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56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56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56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56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56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56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56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56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56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56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56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56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56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56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56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56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56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56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56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56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56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56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56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56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56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56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56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56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56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56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56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56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56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56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56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56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56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56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56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56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56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56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56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56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56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56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56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56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56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56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56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56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56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56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56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56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56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56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56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56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56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56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56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56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56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56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56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56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56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56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56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56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56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56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56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56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56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56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56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56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56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56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56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56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56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56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56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56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56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56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56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56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56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56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56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56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56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56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56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56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56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56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56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56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56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56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56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56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56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56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56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56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56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56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56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56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56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56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56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56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56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56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56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56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56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56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56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56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56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56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56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56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56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56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56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56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56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56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56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56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56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56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56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56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56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56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56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56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56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56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56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56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56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56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56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56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56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56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56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56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56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56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56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56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56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56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56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56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56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56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56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56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56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56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56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56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56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56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56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56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56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56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56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56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56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56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56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56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56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56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56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56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56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56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56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56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56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56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56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56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56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56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56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56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56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56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56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56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56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56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56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56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56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56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56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56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56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56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56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56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56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56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56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56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56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56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56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56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56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56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56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56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56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56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56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56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56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56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56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56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56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56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56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56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56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56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56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56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56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56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56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56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56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56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56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56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56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56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56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56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56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56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56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56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56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56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56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56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56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56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56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56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56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56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56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56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56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56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56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56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56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56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56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56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56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56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56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56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56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56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56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56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56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56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56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56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56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56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56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56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56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56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56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56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56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56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56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56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56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56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56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56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56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56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56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56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56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56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56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56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56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56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56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56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56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56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56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56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56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56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56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56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56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56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56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56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56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56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56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56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56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56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56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56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56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56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56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56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56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56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56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56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56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56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56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56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56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56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56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56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56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56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56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56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56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56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56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56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56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56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56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56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56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56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56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56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56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56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56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56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56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56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56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56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56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56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56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56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56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56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56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56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56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56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56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56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56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56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56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56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56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56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56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56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56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56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56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56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56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56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56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56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56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56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56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56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56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56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56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56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56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56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56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56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56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56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56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56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56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56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56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56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56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56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56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56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56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56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56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56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56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56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56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56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56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56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56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56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56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56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56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56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56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56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56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56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56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56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56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56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56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56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56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56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56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56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56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56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56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56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56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56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56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56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56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56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56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56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56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56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56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56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56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56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56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56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56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56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56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56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56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56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56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56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56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56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56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56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56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56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56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56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56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56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56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56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56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56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56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56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56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56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56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56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56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56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56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56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56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56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56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56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56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56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56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56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56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56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56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56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56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56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56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56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56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56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56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56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56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56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56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56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56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56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56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56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56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56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56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56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56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56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56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56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56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56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56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56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56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56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56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56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56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56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56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56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56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56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56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56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56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56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56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56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56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56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56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56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56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56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56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56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56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56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56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56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56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56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56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56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56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56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56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56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56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56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56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56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56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56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56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56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56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56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56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56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56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56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56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56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56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56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56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56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56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56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56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56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56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56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56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56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56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56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56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56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56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56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56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56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56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56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56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56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56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56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56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56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56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56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56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56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56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56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56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56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56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56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56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56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56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56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56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56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56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56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56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56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56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56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56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56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56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56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56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56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56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56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56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56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56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56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56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56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56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56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56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56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56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56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56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56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56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56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56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56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56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56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56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56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56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56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56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56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56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56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56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56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56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56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56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56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56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56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56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56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56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56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56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56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56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56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56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56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56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56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56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56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56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56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56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56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56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56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56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56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56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56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56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56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56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56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56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56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56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56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56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56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56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56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56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56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56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56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56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56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56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56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56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56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56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56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56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56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56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56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56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56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12"/>
      <c r="C992" s="12"/>
      <c r="D992" s="12"/>
      <c r="E992" s="12"/>
      <c r="F992" s="12"/>
      <c r="G992" s="56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12"/>
      <c r="C993" s="12"/>
      <c r="D993" s="12"/>
      <c r="E993" s="12"/>
      <c r="F993" s="12"/>
      <c r="G993" s="56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12"/>
      <c r="C994" s="12"/>
      <c r="D994" s="12"/>
      <c r="E994" s="12"/>
      <c r="F994" s="12"/>
      <c r="G994" s="56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12"/>
      <c r="C995" s="12"/>
      <c r="D995" s="12"/>
      <c r="E995" s="12"/>
      <c r="F995" s="12"/>
      <c r="G995" s="56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12"/>
      <c r="C996" s="12"/>
      <c r="D996" s="12"/>
      <c r="E996" s="12"/>
      <c r="F996" s="12"/>
      <c r="G996" s="56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12"/>
      <c r="C997" s="12"/>
      <c r="D997" s="12"/>
      <c r="E997" s="12"/>
      <c r="F997" s="12"/>
      <c r="G997" s="56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12"/>
      <c r="C998" s="12"/>
      <c r="D998" s="12"/>
      <c r="E998" s="12"/>
      <c r="F998" s="12"/>
      <c r="G998" s="56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12"/>
      <c r="C999" s="12"/>
      <c r="D999" s="12"/>
      <c r="E999" s="12"/>
      <c r="F999" s="12"/>
      <c r="G999" s="56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12"/>
      <c r="B1000" s="12"/>
      <c r="C1000" s="12"/>
      <c r="D1000" s="12"/>
      <c r="E1000" s="12"/>
      <c r="F1000" s="12"/>
      <c r="G1000" s="56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</cols>
  <sheetData>
    <row r="1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9" t="s">
        <v>34</v>
      </c>
      <c r="G1" s="62" t="s">
        <v>114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21">
        <v>1.0</v>
      </c>
      <c r="B2" s="21" t="s">
        <v>19</v>
      </c>
      <c r="C2" s="21" t="s">
        <v>37</v>
      </c>
      <c r="D2" s="21" t="s">
        <v>37</v>
      </c>
      <c r="E2" s="22">
        <v>29372.0</v>
      </c>
      <c r="F2" s="23">
        <v>100000.0</v>
      </c>
      <c r="G2" s="24">
        <f t="array" ref="G2:G7">SORT(F2:F7)</f>
        <v>45000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21">
        <v>2.0</v>
      </c>
      <c r="B3" s="21" t="s">
        <v>20</v>
      </c>
      <c r="C3" s="21" t="s">
        <v>38</v>
      </c>
      <c r="D3" s="21" t="s">
        <v>39</v>
      </c>
      <c r="E3" s="22">
        <v>31121.0</v>
      </c>
      <c r="F3" s="23">
        <v>85000.0</v>
      </c>
      <c r="G3" s="24">
        <v>55000.0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21">
        <v>3.0</v>
      </c>
      <c r="B4" s="21" t="s">
        <v>40</v>
      </c>
      <c r="C4" s="21" t="s">
        <v>38</v>
      </c>
      <c r="D4" s="21" t="s">
        <v>41</v>
      </c>
      <c r="E4" s="22">
        <v>32932.0</v>
      </c>
      <c r="F4" s="23">
        <v>55000.0</v>
      </c>
      <c r="G4" s="63">
        <v>62000.0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21">
        <v>4.0</v>
      </c>
      <c r="B5" s="21" t="s">
        <v>21</v>
      </c>
      <c r="C5" s="21" t="s">
        <v>42</v>
      </c>
      <c r="D5" s="21" t="s">
        <v>39</v>
      </c>
      <c r="E5" s="22">
        <v>31771.0</v>
      </c>
      <c r="F5" s="23">
        <v>90000.0</v>
      </c>
      <c r="G5" s="63">
        <v>85000.0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21">
        <v>5.0</v>
      </c>
      <c r="B6" s="21" t="s">
        <v>43</v>
      </c>
      <c r="C6" s="21" t="s">
        <v>42</v>
      </c>
      <c r="D6" s="21" t="s">
        <v>41</v>
      </c>
      <c r="E6" s="22">
        <v>32395.0</v>
      </c>
      <c r="F6" s="23">
        <v>45000.0</v>
      </c>
      <c r="G6" s="24">
        <v>90000.0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21">
        <v>6.0</v>
      </c>
      <c r="B7" s="21" t="s">
        <v>115</v>
      </c>
      <c r="C7" s="21" t="s">
        <v>116</v>
      </c>
      <c r="D7" s="21" t="s">
        <v>41</v>
      </c>
      <c r="E7" s="22">
        <v>32447.0</v>
      </c>
      <c r="F7" s="23">
        <v>62000.0</v>
      </c>
      <c r="G7" s="24">
        <v>100000.0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14" t="s">
        <v>117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13" t="s">
        <v>118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39" t="s">
        <v>119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64" t="s">
        <v>120</v>
      </c>
      <c r="B11" s="12"/>
      <c r="C11" s="64" t="s">
        <v>121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65" t="s">
        <v>122</v>
      </c>
      <c r="B12" s="12"/>
      <c r="C12" s="65" t="s">
        <v>123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40" t="s">
        <v>124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4" t="s">
        <v>125</v>
      </c>
      <c r="B21" s="66">
        <f>SUM(F:F)</f>
        <v>437000</v>
      </c>
      <c r="C21" s="50" t="str">
        <f t="shared" ref="C21:C26" si="1">FORMULATEXT(B21)</f>
        <v>=SUM(F:F)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4" t="s">
        <v>126</v>
      </c>
      <c r="B22" s="67">
        <f>AVERAGE(F:F)</f>
        <v>72833.33333</v>
      </c>
      <c r="C22" s="50" t="str">
        <f t="shared" si="1"/>
        <v>=AVERAGE(F:F)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4" t="s">
        <v>127</v>
      </c>
      <c r="B23" s="67">
        <f>MIN(F:F)</f>
        <v>45000</v>
      </c>
      <c r="C23" s="50" t="str">
        <f t="shared" si="1"/>
        <v>=MIN(F:F)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4" t="s">
        <v>128</v>
      </c>
      <c r="B24" s="67">
        <f>MAX(F:F)</f>
        <v>100000</v>
      </c>
      <c r="C24" s="50" t="str">
        <f t="shared" si="1"/>
        <v>=MAX(F:F)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4" t="s">
        <v>129</v>
      </c>
      <c r="B25" s="12">
        <f>COUNTA(F:F)</f>
        <v>7</v>
      </c>
      <c r="C25" s="50" t="str">
        <f t="shared" si="1"/>
        <v>=COUNTA(F:F)</v>
      </c>
      <c r="D25" s="27" t="s">
        <v>130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4" t="s">
        <v>131</v>
      </c>
      <c r="B26" s="12">
        <f>COUNT(F:F)</f>
        <v>6</v>
      </c>
      <c r="C26" s="50" t="str">
        <f t="shared" si="1"/>
        <v>=COUNT(F:F)</v>
      </c>
      <c r="D26" s="27" t="s">
        <v>132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4" t="s">
        <v>133</v>
      </c>
      <c r="B28" s="68">
        <f>MEDIAN(G2:G7)</f>
        <v>73500</v>
      </c>
      <c r="C28" s="50" t="str">
        <f>FORMULATEXT(B28)</f>
        <v>=MEDIAN(G2:G7)</v>
      </c>
      <c r="D28" s="27" t="s">
        <v>134</v>
      </c>
      <c r="E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40" t="s">
        <v>135</v>
      </c>
      <c r="B29" s="61" t="s">
        <v>136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3" t="s">
        <v>133</v>
      </c>
      <c r="B30" s="24">
        <f>MEDIAN(F2:F7)</f>
        <v>73500</v>
      </c>
      <c r="C30" s="50" t="str">
        <f>FORMULATEXT(B30)</f>
        <v>=MEDIAN(F2:F7)</v>
      </c>
      <c r="D30" s="27" t="s">
        <v>137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9" t="s">
        <v>34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1">
        <v>1.0</v>
      </c>
      <c r="B2" s="21" t="s">
        <v>19</v>
      </c>
      <c r="C2" s="21" t="s">
        <v>37</v>
      </c>
      <c r="D2" s="21" t="s">
        <v>37</v>
      </c>
      <c r="E2" s="22">
        <v>29372.0</v>
      </c>
      <c r="F2" s="23">
        <v>100000.0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1">
        <v>2.0</v>
      </c>
      <c r="B3" s="21" t="s">
        <v>20</v>
      </c>
      <c r="C3" s="21" t="s">
        <v>38</v>
      </c>
      <c r="D3" s="21" t="s">
        <v>39</v>
      </c>
      <c r="E3" s="22">
        <v>31121.0</v>
      </c>
      <c r="F3" s="23">
        <v>85000.0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1">
        <v>3.0</v>
      </c>
      <c r="B4" s="21" t="s">
        <v>40</v>
      </c>
      <c r="C4" s="21" t="s">
        <v>38</v>
      </c>
      <c r="D4" s="21" t="s">
        <v>41</v>
      </c>
      <c r="E4" s="22">
        <v>32932.0</v>
      </c>
      <c r="F4" s="23">
        <v>55000.0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1">
        <v>4.0</v>
      </c>
      <c r="B5" s="21" t="s">
        <v>21</v>
      </c>
      <c r="C5" s="21" t="s">
        <v>42</v>
      </c>
      <c r="D5" s="21" t="s">
        <v>39</v>
      </c>
      <c r="E5" s="22">
        <v>31771.0</v>
      </c>
      <c r="F5" s="23">
        <v>90000.0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1">
        <v>5.0</v>
      </c>
      <c r="B6" s="21" t="s">
        <v>43</v>
      </c>
      <c r="C6" s="21" t="s">
        <v>42</v>
      </c>
      <c r="D6" s="21" t="s">
        <v>41</v>
      </c>
      <c r="E6" s="22">
        <v>32395.0</v>
      </c>
      <c r="F6" s="23">
        <v>45000.0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1" t="s">
        <v>138</v>
      </c>
      <c r="B8" s="19"/>
      <c r="C8" s="19"/>
      <c r="D8" s="1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1" t="s">
        <v>139</v>
      </c>
      <c r="B9" s="43"/>
      <c r="C9" s="69"/>
      <c r="D9" s="6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43"/>
      <c r="C10" s="69"/>
      <c r="D10" s="69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0" customHeight="1">
      <c r="A11" s="70" t="s">
        <v>140</v>
      </c>
      <c r="B11" s="71"/>
      <c r="C11" s="72"/>
      <c r="D11" s="70" t="s">
        <v>141</v>
      </c>
      <c r="E11" s="73"/>
      <c r="F11" s="7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0" customHeight="1">
      <c r="A12" s="75" t="s">
        <v>142</v>
      </c>
      <c r="B12" s="43"/>
      <c r="C12" s="76"/>
      <c r="D12" s="77"/>
      <c r="F12" s="7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0" customHeight="1">
      <c r="A13" s="79" t="str">
        <f>IFERROR(__xludf.DUMMYFUNCTION("UNIQUE(C2:C6)"),"CEO")</f>
        <v>CEO</v>
      </c>
      <c r="B13" s="29" t="str">
        <f>FORMULATEXT(A13)</f>
        <v>=UNIQUE(C2:C6)</v>
      </c>
      <c r="C13" s="76"/>
      <c r="D13" s="79" t="str">
        <f>IFERROR(__xludf.DUMMYFUNCTION("UNIQUE(D2:D6)"),"CEO")</f>
        <v>CEO</v>
      </c>
      <c r="E13" s="29" t="str">
        <f>FORMULATEXT(D13)</f>
        <v>=UNIQUE(D2:D6)</v>
      </c>
      <c r="F13" s="7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9" t="str">
        <f>IFERROR(__xludf.DUMMYFUNCTION("""COMPUTED_VALUE"""),"Marketing")</f>
        <v>Marketing</v>
      </c>
      <c r="C14" s="78"/>
      <c r="D14" s="79" t="str">
        <f>IFERROR(__xludf.DUMMYFUNCTION("""COMPUTED_VALUE"""),"VP")</f>
        <v>VP</v>
      </c>
      <c r="E14" s="12"/>
      <c r="F14" s="7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80" t="str">
        <f>IFERROR(__xludf.DUMMYFUNCTION("""COMPUTED_VALUE"""),"Sales")</f>
        <v>Sales</v>
      </c>
      <c r="B15" s="81"/>
      <c r="C15" s="82"/>
      <c r="D15" s="80" t="str">
        <f>IFERROR(__xludf.DUMMYFUNCTION("""COMPUTED_VALUE"""),"Manager")</f>
        <v>Manager</v>
      </c>
      <c r="E15" s="83"/>
      <c r="F15" s="8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B16" s="84" t="s">
        <v>143</v>
      </c>
      <c r="C16" s="85" t="s">
        <v>144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31" t="s">
        <v>145</v>
      </c>
      <c r="B17" s="19" t="s">
        <v>146</v>
      </c>
      <c r="C17" s="19" t="s">
        <v>147</v>
      </c>
      <c r="E17" s="12"/>
      <c r="G17" s="86" t="s">
        <v>148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87" t="str">
        <f>IFERROR(__xludf.DUMMYFUNCTION("UNIQUE(C2:C6)"),"CEO")</f>
        <v>CEO</v>
      </c>
      <c r="B18" s="28">
        <f t="shared" ref="B18:B20" si="1">COUNTIF($C$2:$C$6,A18)</f>
        <v>1</v>
      </c>
      <c r="C18" s="69">
        <f t="shared" ref="C18:C20" si="2">AVERAGEIF($C$2:$C$6, A18, $F$2:$F$6)</f>
        <v>100000</v>
      </c>
      <c r="D18" s="88" t="str">
        <f t="shared" ref="D18:D20" si="3">FORMULATEXT(C18)</f>
        <v>=AVERAGEIF($C$2:$C$6, A18, $F$2:$F$6)</v>
      </c>
      <c r="E18" s="12"/>
      <c r="F18" s="12"/>
      <c r="G18" s="86" t="s">
        <v>149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7" t="str">
        <f>IFERROR(__xludf.DUMMYFUNCTION("""COMPUTED_VALUE"""),"Marketing")</f>
        <v>Marketing</v>
      </c>
      <c r="B19" s="28">
        <f t="shared" si="1"/>
        <v>2</v>
      </c>
      <c r="C19" s="89">
        <f t="shared" si="2"/>
        <v>70000</v>
      </c>
      <c r="D19" s="88" t="str">
        <f t="shared" si="3"/>
        <v>=AVERAGEIF($C$2:$C$6, A19, $F$2:$F$6)</v>
      </c>
      <c r="E19" s="12"/>
      <c r="F19" s="12"/>
      <c r="G19" s="90" t="s">
        <v>150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 t="str">
        <f>IFERROR(__xludf.DUMMYFUNCTION("""COMPUTED_VALUE"""),"Sales")</f>
        <v>Sales</v>
      </c>
      <c r="B20" s="28">
        <f t="shared" si="1"/>
        <v>2</v>
      </c>
      <c r="C20" s="69">
        <f t="shared" si="2"/>
        <v>67500</v>
      </c>
      <c r="D20" s="88" t="str">
        <f t="shared" si="3"/>
        <v>=AVERAGEIF($C$2:$C$6, A20, $F$2:$F$6)</v>
      </c>
      <c r="E20" s="12"/>
      <c r="F20" s="12"/>
      <c r="G20" s="90" t="s">
        <v>151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42" t="s">
        <v>152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31" t="s">
        <v>153</v>
      </c>
      <c r="B22" s="19" t="s">
        <v>146</v>
      </c>
      <c r="C22" s="19" t="s">
        <v>154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87" t="str">
        <f>IFERROR(__xludf.DUMMYFUNCTION("UNIQUE(C2:C6)"),"CEO")</f>
        <v>CEO</v>
      </c>
      <c r="B23" s="28">
        <f t="shared" ref="B23:B25" si="4">COUNTIF($C$2:$C$6,A18)</f>
        <v>1</v>
      </c>
      <c r="C23" s="69">
        <f t="shared" ref="C23:C25" si="5">SUMIF($C$2:$C$6, A23, $F$2:$F$6)</f>
        <v>100000</v>
      </c>
      <c r="D23" s="88" t="str">
        <f t="shared" ref="D23:D25" si="6">FORMULATEXT(C23)</f>
        <v>=SUMIF($C$2:$C$6, A23, $F$2:$F$6)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37" t="str">
        <f>IFERROR(__xludf.DUMMYFUNCTION("""COMPUTED_VALUE"""),"Marketing")</f>
        <v>Marketing</v>
      </c>
      <c r="B24" s="28">
        <f t="shared" si="4"/>
        <v>2</v>
      </c>
      <c r="C24" s="69">
        <f t="shared" si="5"/>
        <v>140000</v>
      </c>
      <c r="D24" s="88" t="str">
        <f t="shared" si="6"/>
        <v>=SUMIF($C$2:$C$6, A24, $F$2:$F$6)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 t="str">
        <f>IFERROR(__xludf.DUMMYFUNCTION("""COMPUTED_VALUE"""),"Sales")</f>
        <v>Sales</v>
      </c>
      <c r="B25" s="28">
        <f t="shared" si="4"/>
        <v>2</v>
      </c>
      <c r="C25" s="89">
        <f t="shared" si="5"/>
        <v>135000</v>
      </c>
      <c r="D25" s="88" t="str">
        <f t="shared" si="6"/>
        <v>=SUMIF($C$2:$C$6, A25, $F$2:$F$6)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91" t="s">
        <v>155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</sheetData>
  <drawing r:id="rId1"/>
</worksheet>
</file>