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.cabrera-malik/Documents/Work/CodingProjects/VRPTW/VRPTW/"/>
    </mc:Choice>
  </mc:AlternateContent>
  <xr:revisionPtr revIDLastSave="0" documentId="13_ncr:1_{45F84087-9067-5845-85FA-3B8A6E6286A9}" xr6:coauthVersionLast="47" xr6:coauthVersionMax="47" xr10:uidLastSave="{00000000-0000-0000-0000-000000000000}"/>
  <bookViews>
    <workbookView xWindow="380" yWindow="500" windowWidth="28040" windowHeight="15240" activeTab="1" xr2:uid="{515CB4DF-9994-B243-AB3E-D0784F6D7368}"/>
  </bookViews>
  <sheets>
    <sheet name="Prueba" sheetId="5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6" l="1"/>
  <c r="L7" i="6"/>
  <c r="L10" i="6"/>
  <c r="L9" i="6"/>
  <c r="N7" i="6"/>
  <c r="N8" i="6" s="1"/>
  <c r="N9" i="6" s="1"/>
  <c r="N10" i="6" s="1"/>
  <c r="N17" i="6"/>
  <c r="L17" i="6"/>
  <c r="L6" i="6"/>
  <c r="N13" i="6"/>
  <c r="N14" i="6" s="1"/>
  <c r="N15" i="6" s="1"/>
  <c r="N16" i="6" s="1"/>
  <c r="L13" i="6"/>
  <c r="L14" i="6" s="1"/>
  <c r="L15" i="6" s="1"/>
  <c r="L16" i="6" s="1"/>
  <c r="N6" i="6"/>
  <c r="E7" i="6"/>
  <c r="E6" i="6"/>
  <c r="H65" i="6"/>
  <c r="H66" i="6"/>
  <c r="H67" i="6"/>
  <c r="H68" i="6"/>
  <c r="H69" i="6"/>
  <c r="H70" i="6"/>
  <c r="H71" i="6"/>
  <c r="H72" i="6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8" i="6"/>
  <c r="H9" i="6"/>
  <c r="H10" i="6"/>
  <c r="H11" i="6"/>
  <c r="H12" i="6"/>
  <c r="H13" i="6"/>
  <c r="H14" i="6"/>
  <c r="H15" i="6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7" i="6"/>
  <c r="AB29" i="5"/>
  <c r="AA27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3" i="5"/>
  <c r="AC7" i="5"/>
  <c r="T3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U27" i="5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Z16" i="5"/>
  <c r="Y16" i="5"/>
  <c r="U16" i="5"/>
  <c r="AA15" i="5"/>
  <c r="Z15" i="5"/>
  <c r="Y15" i="5"/>
  <c r="R15" i="5"/>
  <c r="Q15" i="5"/>
  <c r="P15" i="5"/>
  <c r="O15" i="5"/>
  <c r="S15" i="5" s="1"/>
  <c r="AA14" i="5"/>
  <c r="Z14" i="5"/>
  <c r="Y14" i="5"/>
  <c r="R14" i="5"/>
  <c r="Q14" i="5"/>
  <c r="P14" i="5"/>
  <c r="O14" i="5"/>
  <c r="U14" i="5" s="1"/>
  <c r="AA13" i="5"/>
  <c r="Z13" i="5"/>
  <c r="Y13" i="5"/>
  <c r="R13" i="5"/>
  <c r="Q13" i="5"/>
  <c r="U13" i="5" s="1"/>
  <c r="P13" i="5"/>
  <c r="O13" i="5"/>
  <c r="AA12" i="5"/>
  <c r="Z12" i="5"/>
  <c r="Y12" i="5"/>
  <c r="S12" i="5"/>
  <c r="R12" i="5"/>
  <c r="Q12" i="5"/>
  <c r="P12" i="5"/>
  <c r="O12" i="5"/>
  <c r="U12" i="5" s="1"/>
  <c r="AA11" i="5"/>
  <c r="Z11" i="5"/>
  <c r="Y11" i="5"/>
  <c r="R11" i="5"/>
  <c r="Q11" i="5"/>
  <c r="P11" i="5"/>
  <c r="S11" i="5" s="1"/>
  <c r="O11" i="5"/>
  <c r="U11" i="5" s="1"/>
  <c r="AA10" i="5"/>
  <c r="Z10" i="5"/>
  <c r="Y10" i="5"/>
  <c r="R10" i="5"/>
  <c r="Q10" i="5"/>
  <c r="P10" i="5"/>
  <c r="O10" i="5"/>
  <c r="U10" i="5" s="1"/>
  <c r="AA9" i="5"/>
  <c r="Z9" i="5"/>
  <c r="Y9" i="5"/>
  <c r="R9" i="5"/>
  <c r="Q9" i="5"/>
  <c r="P9" i="5"/>
  <c r="O9" i="5"/>
  <c r="AA8" i="5"/>
  <c r="Q8" i="5"/>
  <c r="O8" i="5"/>
  <c r="N8" i="5"/>
  <c r="P8" i="5" s="1"/>
  <c r="AA7" i="5"/>
  <c r="Q7" i="5"/>
  <c r="O7" i="5"/>
  <c r="AA6" i="5"/>
  <c r="Q6" i="5"/>
  <c r="O6" i="5"/>
  <c r="N6" i="5"/>
  <c r="Z6" i="5" s="1"/>
  <c r="AA5" i="5"/>
  <c r="Z5" i="5"/>
  <c r="Y5" i="5"/>
  <c r="T5" i="5"/>
  <c r="R5" i="5"/>
  <c r="Q5" i="5"/>
  <c r="S5" i="5" s="1"/>
  <c r="P5" i="5"/>
  <c r="O5" i="5"/>
  <c r="N5" i="5"/>
  <c r="AA4" i="5"/>
  <c r="Z4" i="5"/>
  <c r="Y4" i="5"/>
  <c r="R4" i="5"/>
  <c r="Q4" i="5"/>
  <c r="P4" i="5"/>
  <c r="O4" i="5"/>
  <c r="U4" i="5" s="1"/>
  <c r="N4" i="5"/>
  <c r="T4" i="5" s="1"/>
  <c r="AA3" i="5"/>
  <c r="Q3" i="5"/>
  <c r="O3" i="5"/>
  <c r="N3" i="5"/>
  <c r="R3" i="5" s="1"/>
  <c r="S10" i="5" l="1"/>
  <c r="R8" i="5"/>
  <c r="U9" i="5"/>
  <c r="Y8" i="5"/>
  <c r="Z8" i="5"/>
  <c r="U8" i="5"/>
  <c r="AA17" i="5"/>
  <c r="S9" i="5"/>
  <c r="U15" i="5"/>
  <c r="S14" i="5"/>
  <c r="P7" i="5"/>
  <c r="Y3" i="5"/>
  <c r="S4" i="5"/>
  <c r="U5" i="5"/>
  <c r="Z3" i="5"/>
  <c r="P6" i="5"/>
  <c r="R7" i="5"/>
  <c r="Z7" i="5"/>
  <c r="S13" i="5"/>
  <c r="P3" i="5"/>
  <c r="V3" i="5" s="1"/>
  <c r="W3" i="5" s="1"/>
  <c r="X3" i="5" s="1"/>
  <c r="V4" i="5" s="1"/>
  <c r="W4" i="5" s="1"/>
  <c r="X4" i="5" s="1"/>
  <c r="V5" i="5" s="1"/>
  <c r="W5" i="5" s="1"/>
  <c r="X5" i="5" s="1"/>
  <c r="Y7" i="5"/>
  <c r="S8" i="5"/>
  <c r="Y6" i="5"/>
  <c r="R6" i="5"/>
  <c r="U7" i="5" l="1"/>
  <c r="S6" i="5"/>
  <c r="U6" i="5"/>
  <c r="V6" i="5" s="1"/>
  <c r="W6" i="5" s="1"/>
  <c r="X6" i="5" s="1"/>
  <c r="S7" i="5"/>
  <c r="S3" i="5"/>
  <c r="S17" i="5" s="1"/>
  <c r="AB17" i="5" s="1"/>
  <c r="V7" i="5" l="1"/>
  <c r="W7" i="5" s="1"/>
  <c r="X7" i="5" s="1"/>
  <c r="V8" i="5" s="1"/>
  <c r="W8" i="5" s="1"/>
  <c r="X8" i="5" s="1"/>
  <c r="V9" i="5" s="1"/>
  <c r="W9" i="5" s="1"/>
  <c r="X9" i="5" s="1"/>
  <c r="V10" i="5" s="1"/>
  <c r="W10" i="5" s="1"/>
  <c r="X10" i="5" s="1"/>
  <c r="V11" i="5" s="1"/>
  <c r="W11" i="5" s="1"/>
  <c r="X11" i="5" s="1"/>
  <c r="V12" i="5" s="1"/>
  <c r="W12" i="5" s="1"/>
  <c r="X12" i="5" s="1"/>
  <c r="V13" i="5" s="1"/>
  <c r="W13" i="5" s="1"/>
  <c r="X13" i="5" s="1"/>
  <c r="V14" i="5" s="1"/>
  <c r="W14" i="5" s="1"/>
  <c r="X14" i="5" s="1"/>
  <c r="V15" i="5" s="1"/>
  <c r="W15" i="5" s="1"/>
  <c r="X15" i="5" s="1"/>
  <c r="V16" i="5" s="1"/>
  <c r="W16" i="5" s="1"/>
  <c r="X16" i="5" s="1"/>
  <c r="U18" i="5"/>
</calcChain>
</file>

<file path=xl/sharedStrings.xml><?xml version="1.0" encoding="utf-8"?>
<sst xmlns="http://schemas.openxmlformats.org/spreadsheetml/2006/main" count="542" uniqueCount="40">
  <si>
    <t>x</t>
  </si>
  <si>
    <t>y</t>
  </si>
  <si>
    <t>s</t>
  </si>
  <si>
    <t>l</t>
  </si>
  <si>
    <t>u</t>
  </si>
  <si>
    <t>q</t>
  </si>
  <si>
    <t>id</t>
  </si>
  <si>
    <t>Route</t>
  </si>
  <si>
    <t>x1</t>
  </si>
  <si>
    <t>x2</t>
  </si>
  <si>
    <t>y1</t>
  </si>
  <si>
    <t>y2</t>
  </si>
  <si>
    <t>dist</t>
  </si>
  <si>
    <t>actual route: (0-5)(5-3)(3-7)(7-8)(8-9)(9-6)(6-4)(4-1)(1-75) cost: 49.099999999999994 reduced cost (When created): -264.5 creator: NewPatternPulse</t>
  </si>
  <si>
    <t>18:24:34.463 [main] DEBUG o.j.f.c.io.SimpleDebugger - 200 - with value: 0.0 Route pattern: [0,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0] actual route: (0-20)(20-21) cost: 22.1 reduced cost (When created): -18.1 creator: NewPatternPulse</t>
  </si>
  <si>
    <t>customer</t>
  </si>
  <si>
    <t>Dual</t>
  </si>
  <si>
    <t>is</t>
  </si>
  <si>
    <t>equal</t>
  </si>
  <si>
    <t>to:</t>
  </si>
  <si>
    <t>dual</t>
  </si>
  <si>
    <t xml:space="preserve"> actual route: (0-63)(63-70)(70-73)(73-77)(77-79)(79-80) cost: 124.79999999999998 reduced cost (When created): -3.3499999999999774 creator: NewPatternPulse</t>
  </si>
  <si>
    <t>lower</t>
  </si>
  <si>
    <t>upper</t>
  </si>
  <si>
    <t>time x</t>
  </si>
  <si>
    <t>time start y</t>
  </si>
  <si>
    <t>time finish</t>
  </si>
  <si>
    <t>time arrival y</t>
  </si>
  <si>
    <t>(0-81)(81-70)(70-80)</t>
  </si>
  <si>
    <t>0, 43, 42, 41, 62, 74, 101]</t>
  </si>
  <si>
    <t>load</t>
  </si>
  <si>
    <t>red cost</t>
  </si>
  <si>
    <t>T</t>
  </si>
  <si>
    <t>Delta</t>
  </si>
  <si>
    <t>T / Delta</t>
  </si>
  <si>
    <t>Ceil T / Delta</t>
  </si>
  <si>
    <t>Indice</t>
  </si>
  <si>
    <t>Example 1</t>
  </si>
  <si>
    <t>Example 2</t>
  </si>
  <si>
    <t>Floor t /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</si>
</sst>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24F8-AE64-0645-9212-864F445DA0B6}">
  <dimension ref="B2:AC126"/>
  <sheetViews>
    <sheetView topLeftCell="I1" workbookViewId="0">
      <selection activeCell="AB29" sqref="AB29"/>
    </sheetView>
  </sheetViews>
  <sheetFormatPr baseColWidth="10" defaultRowHeight="16" x14ac:dyDescent="0.2"/>
  <sheetData>
    <row r="2" spans="2:29" x14ac:dyDescent="0.2">
      <c r="B2" t="s">
        <v>15</v>
      </c>
      <c r="C2" t="s">
        <v>6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M2" t="s">
        <v>7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30</v>
      </c>
      <c r="U2" t="s">
        <v>24</v>
      </c>
      <c r="V2" t="s">
        <v>27</v>
      </c>
      <c r="W2" t="s">
        <v>25</v>
      </c>
      <c r="X2" t="s">
        <v>26</v>
      </c>
      <c r="Y2" t="s">
        <v>22</v>
      </c>
      <c r="Z2" t="s">
        <v>23</v>
      </c>
      <c r="AA2" t="s">
        <v>20</v>
      </c>
      <c r="AB2" t="s">
        <v>31</v>
      </c>
    </row>
    <row r="3" spans="2:29" x14ac:dyDescent="0.2">
      <c r="B3">
        <v>0</v>
      </c>
      <c r="C3" s="1">
        <v>1</v>
      </c>
      <c r="D3">
        <v>40</v>
      </c>
      <c r="E3">
        <v>50</v>
      </c>
      <c r="F3">
        <v>0</v>
      </c>
      <c r="G3">
        <v>0</v>
      </c>
      <c r="H3">
        <v>1236</v>
      </c>
      <c r="I3">
        <v>0</v>
      </c>
      <c r="M3">
        <v>0</v>
      </c>
      <c r="N3">
        <f>M4</f>
        <v>43</v>
      </c>
      <c r="O3">
        <f>VLOOKUP($M3+1,$C$3:$I$103,2,FALSE)</f>
        <v>40</v>
      </c>
      <c r="P3">
        <f>VLOOKUP($N3+1,$C$3:$I$103,2,FALSE)</f>
        <v>33</v>
      </c>
      <c r="Q3">
        <f>VLOOKUP($M3+1,$C$3:$I$103,3,FALSE)</f>
        <v>50</v>
      </c>
      <c r="R3">
        <f>VLOOKUP($N3+1,$C$3:$I$103,3,FALSE)</f>
        <v>35</v>
      </c>
      <c r="S3">
        <f>_xlfn.FLOOR.MATH(SQRT((O3-P3)^2+(Q3-R3)^2)*10)/10</f>
        <v>16.5</v>
      </c>
      <c r="T3">
        <f>VLOOKUP(N3+1,$C$3:$I$103,4,FALSE)</f>
        <v>10</v>
      </c>
      <c r="U3">
        <v>0</v>
      </c>
      <c r="V3">
        <f>_xlfn.FLOOR.MATH(SQRT((O3-P3)^2+(Q3-R3)^2)*10)/10+VLOOKUP($M3+1,$C$3:$I$103,4,FALSE)</f>
        <v>16.5</v>
      </c>
      <c r="W3">
        <f>MAX(V3,Y3)</f>
        <v>16.5</v>
      </c>
      <c r="X3">
        <f>W3+VLOOKUP($N3+1,$C$3:$I$103,7,FALSE)</f>
        <v>106.5</v>
      </c>
      <c r="Y3">
        <f>VLOOKUP($N3+1,$C$3:$I$103,5,FALSE)</f>
        <v>16</v>
      </c>
      <c r="Z3">
        <f>VLOOKUP($N3+1,$C$3:$I$103,6,FALSE)</f>
        <v>80</v>
      </c>
      <c r="AA3">
        <f t="shared" ref="AA3:AA15" si="0">VLOOKUP(M3,$N$26:$R$126,5,FALSE)</f>
        <v>0</v>
      </c>
      <c r="AB3">
        <f>S3-AA3</f>
        <v>16.5</v>
      </c>
    </row>
    <row r="4" spans="2:29" x14ac:dyDescent="0.2">
      <c r="B4">
        <v>1</v>
      </c>
      <c r="C4" s="1">
        <v>2</v>
      </c>
      <c r="D4">
        <v>45</v>
      </c>
      <c r="E4">
        <v>68</v>
      </c>
      <c r="F4">
        <v>10</v>
      </c>
      <c r="G4">
        <v>912</v>
      </c>
      <c r="H4">
        <v>967</v>
      </c>
      <c r="I4">
        <v>90</v>
      </c>
      <c r="M4">
        <v>43</v>
      </c>
      <c r="N4">
        <f>M5</f>
        <v>42</v>
      </c>
      <c r="O4">
        <f t="shared" ref="O4:O15" si="1">VLOOKUP($M4+1,$C$3:$I$103,2,FALSE)</f>
        <v>33</v>
      </c>
      <c r="P4">
        <f t="shared" ref="P4:P15" si="2">VLOOKUP($N4+1,$C$3:$I$103,2,FALSE)</f>
        <v>33</v>
      </c>
      <c r="Q4">
        <f t="shared" ref="Q4:Q15" si="3">VLOOKUP($M4+1,$C$3:$I$103,3,FALSE)</f>
        <v>35</v>
      </c>
      <c r="R4">
        <f t="shared" ref="R4:R15" si="4">VLOOKUP($N4+1,$C$3:$I$103,3,FALSE)</f>
        <v>32</v>
      </c>
      <c r="S4">
        <f t="shared" ref="S4:S15" si="5">_xlfn.FLOOR.MATH(SQRT((O4-P4)^2+(Q4-R4)^2)*10)/10</f>
        <v>3</v>
      </c>
      <c r="T4">
        <f t="shared" ref="T4:T18" si="6">VLOOKUP(N4+1,$C$3:$I$103,4,FALSE)</f>
        <v>20</v>
      </c>
      <c r="U4">
        <f>_xlfn.FLOOR.MATH(SQRT((O4-P4)^2+(Q4-R4)^2)*10)/10</f>
        <v>3</v>
      </c>
      <c r="V4">
        <f>X3+U4</f>
        <v>109.5</v>
      </c>
      <c r="W4">
        <f>MAX(V4,Y4)</f>
        <v>109.5</v>
      </c>
      <c r="X4">
        <f t="shared" ref="X4:X16" si="7">W4+VLOOKUP($N4+1,$C$3:$I$103,7,FALSE)</f>
        <v>199.5</v>
      </c>
      <c r="Y4">
        <f t="shared" ref="Y4:Y16" si="8">VLOOKUP($N4+1,$C$3:$I$103,5,FALSE)</f>
        <v>68</v>
      </c>
      <c r="Z4">
        <f t="shared" ref="Z4:Z16" si="9">VLOOKUP($N4+1,$C$3:$I$103,6,FALSE)</f>
        <v>149</v>
      </c>
      <c r="AA4">
        <f t="shared" si="0"/>
        <v>16.099999999999898</v>
      </c>
      <c r="AB4">
        <f t="shared" ref="AB4:AB16" si="10">S4-AA4</f>
        <v>-13.099999999999898</v>
      </c>
    </row>
    <row r="5" spans="2:29" x14ac:dyDescent="0.2">
      <c r="B5">
        <v>2</v>
      </c>
      <c r="C5" s="1">
        <v>3</v>
      </c>
      <c r="D5">
        <v>45</v>
      </c>
      <c r="E5">
        <v>70</v>
      </c>
      <c r="F5">
        <v>30</v>
      </c>
      <c r="G5">
        <v>825</v>
      </c>
      <c r="H5">
        <v>870</v>
      </c>
      <c r="I5">
        <v>90</v>
      </c>
      <c r="M5">
        <v>42</v>
      </c>
      <c r="N5">
        <f>M6</f>
        <v>41</v>
      </c>
      <c r="O5">
        <f t="shared" si="1"/>
        <v>33</v>
      </c>
      <c r="P5">
        <f t="shared" si="2"/>
        <v>35</v>
      </c>
      <c r="Q5">
        <f t="shared" si="3"/>
        <v>32</v>
      </c>
      <c r="R5">
        <f t="shared" si="4"/>
        <v>32</v>
      </c>
      <c r="S5">
        <f t="shared" si="5"/>
        <v>2</v>
      </c>
      <c r="T5">
        <f t="shared" si="6"/>
        <v>10</v>
      </c>
      <c r="U5">
        <f t="shared" ref="U5:U16" si="11">_xlfn.FLOOR.MATH(SQRT((O5-P5)^2+(Q5-R5)^2)*10)/10</f>
        <v>2</v>
      </c>
      <c r="V5">
        <f t="shared" ref="V5:V16" si="12">X4+U5</f>
        <v>201.5</v>
      </c>
      <c r="W5">
        <f t="shared" ref="W5:W16" si="13">MAX(V5,Y5)</f>
        <v>201.5</v>
      </c>
      <c r="X5">
        <f t="shared" si="7"/>
        <v>291.5</v>
      </c>
      <c r="Y5">
        <f t="shared" si="8"/>
        <v>166</v>
      </c>
      <c r="Z5">
        <f t="shared" si="9"/>
        <v>235</v>
      </c>
      <c r="AA5">
        <f t="shared" si="0"/>
        <v>17.899999999999999</v>
      </c>
      <c r="AB5">
        <f t="shared" si="10"/>
        <v>-15.899999999999999</v>
      </c>
    </row>
    <row r="6" spans="2:29" x14ac:dyDescent="0.2">
      <c r="B6">
        <v>3</v>
      </c>
      <c r="C6" s="1">
        <v>4</v>
      </c>
      <c r="D6">
        <v>42</v>
      </c>
      <c r="E6">
        <v>66</v>
      </c>
      <c r="F6">
        <v>10</v>
      </c>
      <c r="G6">
        <v>65</v>
      </c>
      <c r="H6">
        <v>146</v>
      </c>
      <c r="I6">
        <v>90</v>
      </c>
      <c r="M6">
        <v>41</v>
      </c>
      <c r="N6">
        <f>M7</f>
        <v>62</v>
      </c>
      <c r="O6">
        <f t="shared" si="1"/>
        <v>35</v>
      </c>
      <c r="P6">
        <f t="shared" si="2"/>
        <v>50</v>
      </c>
      <c r="Q6">
        <f t="shared" si="3"/>
        <v>32</v>
      </c>
      <c r="R6">
        <f t="shared" si="4"/>
        <v>35</v>
      </c>
      <c r="S6">
        <f t="shared" si="5"/>
        <v>15.2</v>
      </c>
      <c r="T6">
        <f t="shared" si="6"/>
        <v>20</v>
      </c>
      <c r="U6">
        <f t="shared" si="11"/>
        <v>15.2</v>
      </c>
      <c r="V6">
        <f t="shared" si="12"/>
        <v>306.7</v>
      </c>
      <c r="W6">
        <f t="shared" si="13"/>
        <v>306.7</v>
      </c>
      <c r="X6">
        <f t="shared" si="7"/>
        <v>396.7</v>
      </c>
      <c r="Y6">
        <f t="shared" si="8"/>
        <v>262</v>
      </c>
      <c r="Z6">
        <f t="shared" si="9"/>
        <v>317</v>
      </c>
      <c r="AA6">
        <f t="shared" si="0"/>
        <v>1.19999999999998</v>
      </c>
      <c r="AB6">
        <f t="shared" si="10"/>
        <v>14.00000000000002</v>
      </c>
    </row>
    <row r="7" spans="2:29" x14ac:dyDescent="0.2">
      <c r="B7">
        <v>4</v>
      </c>
      <c r="C7" s="1">
        <v>5</v>
      </c>
      <c r="D7">
        <v>42</v>
      </c>
      <c r="E7">
        <v>68</v>
      </c>
      <c r="F7">
        <v>10</v>
      </c>
      <c r="G7">
        <v>727</v>
      </c>
      <c r="H7">
        <v>782</v>
      </c>
      <c r="I7">
        <v>90</v>
      </c>
      <c r="M7">
        <v>62</v>
      </c>
      <c r="N7">
        <v>66</v>
      </c>
      <c r="O7">
        <f t="shared" si="1"/>
        <v>50</v>
      </c>
      <c r="P7">
        <f t="shared" si="2"/>
        <v>47</v>
      </c>
      <c r="Q7">
        <f t="shared" si="3"/>
        <v>35</v>
      </c>
      <c r="R7">
        <f t="shared" si="4"/>
        <v>35</v>
      </c>
      <c r="S7">
        <f t="shared" si="5"/>
        <v>3</v>
      </c>
      <c r="T7">
        <f t="shared" si="6"/>
        <v>10</v>
      </c>
      <c r="U7">
        <f t="shared" si="11"/>
        <v>3</v>
      </c>
      <c r="V7">
        <f t="shared" si="12"/>
        <v>399.7</v>
      </c>
      <c r="W7">
        <f t="shared" si="13"/>
        <v>826</v>
      </c>
      <c r="X7">
        <f t="shared" si="7"/>
        <v>916</v>
      </c>
      <c r="Y7">
        <f t="shared" si="8"/>
        <v>826</v>
      </c>
      <c r="Z7">
        <f t="shared" si="9"/>
        <v>875</v>
      </c>
      <c r="AA7">
        <f t="shared" si="0"/>
        <v>34.6</v>
      </c>
      <c r="AB7">
        <f t="shared" si="10"/>
        <v>-31.6</v>
      </c>
      <c r="AC7">
        <f>36.7</f>
        <v>36.700000000000003</v>
      </c>
    </row>
    <row r="8" spans="2:29" x14ac:dyDescent="0.2">
      <c r="B8">
        <v>5</v>
      </c>
      <c r="C8" s="1">
        <v>6</v>
      </c>
      <c r="D8">
        <v>42</v>
      </c>
      <c r="E8">
        <v>65</v>
      </c>
      <c r="F8">
        <v>10</v>
      </c>
      <c r="G8">
        <v>15</v>
      </c>
      <c r="H8">
        <v>67</v>
      </c>
      <c r="I8">
        <v>90</v>
      </c>
      <c r="M8">
        <v>66</v>
      </c>
      <c r="N8">
        <f t="shared" ref="N8" si="14">M9</f>
        <v>0</v>
      </c>
      <c r="O8">
        <f t="shared" si="1"/>
        <v>47</v>
      </c>
      <c r="P8">
        <f t="shared" si="2"/>
        <v>40</v>
      </c>
      <c r="Q8">
        <f t="shared" si="3"/>
        <v>35</v>
      </c>
      <c r="R8">
        <f t="shared" si="4"/>
        <v>50</v>
      </c>
      <c r="S8">
        <f t="shared" si="5"/>
        <v>16.5</v>
      </c>
      <c r="T8">
        <f t="shared" si="6"/>
        <v>0</v>
      </c>
      <c r="U8">
        <f t="shared" si="11"/>
        <v>16.5</v>
      </c>
      <c r="V8">
        <f t="shared" si="12"/>
        <v>932.5</v>
      </c>
      <c r="W8">
        <f t="shared" si="13"/>
        <v>932.5</v>
      </c>
      <c r="X8">
        <f t="shared" si="7"/>
        <v>932.5</v>
      </c>
      <c r="Y8">
        <f t="shared" si="8"/>
        <v>0</v>
      </c>
      <c r="Z8">
        <f t="shared" si="9"/>
        <v>1236</v>
      </c>
      <c r="AA8">
        <f t="shared" si="0"/>
        <v>2.2999999999999901</v>
      </c>
      <c r="AB8">
        <f t="shared" si="10"/>
        <v>14.20000000000001</v>
      </c>
    </row>
    <row r="9" spans="2:29" x14ac:dyDescent="0.2">
      <c r="B9">
        <v>6</v>
      </c>
      <c r="C9" s="1">
        <v>7</v>
      </c>
      <c r="D9">
        <v>40</v>
      </c>
      <c r="E9">
        <v>69</v>
      </c>
      <c r="F9">
        <v>20</v>
      </c>
      <c r="G9">
        <v>621</v>
      </c>
      <c r="H9">
        <v>702</v>
      </c>
      <c r="I9">
        <v>90</v>
      </c>
      <c r="M9">
        <v>0</v>
      </c>
      <c r="O9">
        <f t="shared" si="1"/>
        <v>40</v>
      </c>
      <c r="P9">
        <f t="shared" si="2"/>
        <v>40</v>
      </c>
      <c r="Q9">
        <f t="shared" si="3"/>
        <v>50</v>
      </c>
      <c r="R9">
        <f t="shared" si="4"/>
        <v>50</v>
      </c>
      <c r="S9">
        <f t="shared" si="5"/>
        <v>0</v>
      </c>
      <c r="T9">
        <f t="shared" si="6"/>
        <v>0</v>
      </c>
      <c r="U9">
        <f t="shared" si="11"/>
        <v>0</v>
      </c>
      <c r="V9">
        <f t="shared" si="12"/>
        <v>932.5</v>
      </c>
      <c r="W9">
        <f t="shared" si="13"/>
        <v>932.5</v>
      </c>
      <c r="X9">
        <f t="shared" si="7"/>
        <v>932.5</v>
      </c>
      <c r="Y9">
        <f t="shared" si="8"/>
        <v>0</v>
      </c>
      <c r="Z9">
        <f t="shared" si="9"/>
        <v>1236</v>
      </c>
      <c r="AA9">
        <f t="shared" si="0"/>
        <v>0</v>
      </c>
      <c r="AB9">
        <f t="shared" si="10"/>
        <v>0</v>
      </c>
    </row>
    <row r="10" spans="2:29" x14ac:dyDescent="0.2">
      <c r="B10">
        <v>7</v>
      </c>
      <c r="C10" s="1">
        <v>8</v>
      </c>
      <c r="D10">
        <v>40</v>
      </c>
      <c r="E10">
        <v>66</v>
      </c>
      <c r="F10">
        <v>20</v>
      </c>
      <c r="G10">
        <v>170</v>
      </c>
      <c r="H10">
        <v>225</v>
      </c>
      <c r="I10">
        <v>90</v>
      </c>
      <c r="O10">
        <f t="shared" si="1"/>
        <v>40</v>
      </c>
      <c r="P10">
        <f t="shared" si="2"/>
        <v>40</v>
      </c>
      <c r="Q10">
        <f t="shared" si="3"/>
        <v>50</v>
      </c>
      <c r="R10">
        <f t="shared" si="4"/>
        <v>50</v>
      </c>
      <c r="S10">
        <f t="shared" si="5"/>
        <v>0</v>
      </c>
      <c r="T10">
        <f t="shared" si="6"/>
        <v>0</v>
      </c>
      <c r="U10">
        <f t="shared" si="11"/>
        <v>0</v>
      </c>
      <c r="V10">
        <f t="shared" si="12"/>
        <v>932.5</v>
      </c>
      <c r="W10">
        <f t="shared" si="13"/>
        <v>932.5</v>
      </c>
      <c r="X10">
        <f t="shared" si="7"/>
        <v>932.5</v>
      </c>
      <c r="Y10">
        <f t="shared" si="8"/>
        <v>0</v>
      </c>
      <c r="Z10">
        <f t="shared" si="9"/>
        <v>1236</v>
      </c>
      <c r="AA10">
        <f t="shared" si="0"/>
        <v>0</v>
      </c>
      <c r="AB10">
        <f t="shared" si="10"/>
        <v>0</v>
      </c>
    </row>
    <row r="11" spans="2:29" x14ac:dyDescent="0.2">
      <c r="B11">
        <v>8</v>
      </c>
      <c r="C11" s="1">
        <v>9</v>
      </c>
      <c r="D11">
        <v>38</v>
      </c>
      <c r="E11">
        <v>68</v>
      </c>
      <c r="F11">
        <v>20</v>
      </c>
      <c r="G11">
        <v>255</v>
      </c>
      <c r="H11">
        <v>324</v>
      </c>
      <c r="I11">
        <v>90</v>
      </c>
      <c r="O11">
        <f t="shared" si="1"/>
        <v>40</v>
      </c>
      <c r="P11">
        <f t="shared" si="2"/>
        <v>40</v>
      </c>
      <c r="Q11">
        <f t="shared" si="3"/>
        <v>50</v>
      </c>
      <c r="R11">
        <f t="shared" si="4"/>
        <v>50</v>
      </c>
      <c r="S11">
        <f t="shared" si="5"/>
        <v>0</v>
      </c>
      <c r="T11">
        <f t="shared" si="6"/>
        <v>0</v>
      </c>
      <c r="U11">
        <f t="shared" si="11"/>
        <v>0</v>
      </c>
      <c r="V11">
        <f t="shared" si="12"/>
        <v>932.5</v>
      </c>
      <c r="W11">
        <f t="shared" si="13"/>
        <v>932.5</v>
      </c>
      <c r="X11">
        <f t="shared" si="7"/>
        <v>932.5</v>
      </c>
      <c r="Y11">
        <f t="shared" si="8"/>
        <v>0</v>
      </c>
      <c r="Z11">
        <f t="shared" si="9"/>
        <v>1236</v>
      </c>
      <c r="AA11">
        <f t="shared" si="0"/>
        <v>0</v>
      </c>
      <c r="AB11">
        <f t="shared" si="10"/>
        <v>0</v>
      </c>
    </row>
    <row r="12" spans="2:29" x14ac:dyDescent="0.2">
      <c r="B12">
        <v>9</v>
      </c>
      <c r="C12" s="1">
        <v>10</v>
      </c>
      <c r="D12">
        <v>38</v>
      </c>
      <c r="E12">
        <v>70</v>
      </c>
      <c r="F12">
        <v>10</v>
      </c>
      <c r="G12">
        <v>534</v>
      </c>
      <c r="H12">
        <v>605</v>
      </c>
      <c r="I12">
        <v>90</v>
      </c>
      <c r="O12">
        <f t="shared" si="1"/>
        <v>40</v>
      </c>
      <c r="P12">
        <f t="shared" si="2"/>
        <v>40</v>
      </c>
      <c r="Q12">
        <f t="shared" si="3"/>
        <v>50</v>
      </c>
      <c r="R12">
        <f t="shared" si="4"/>
        <v>50</v>
      </c>
      <c r="S12">
        <f t="shared" si="5"/>
        <v>0</v>
      </c>
      <c r="T12">
        <f t="shared" si="6"/>
        <v>0</v>
      </c>
      <c r="U12">
        <f t="shared" si="11"/>
        <v>0</v>
      </c>
      <c r="V12">
        <f t="shared" si="12"/>
        <v>932.5</v>
      </c>
      <c r="W12">
        <f t="shared" si="13"/>
        <v>932.5</v>
      </c>
      <c r="X12">
        <f t="shared" si="7"/>
        <v>932.5</v>
      </c>
      <c r="Y12">
        <f t="shared" si="8"/>
        <v>0</v>
      </c>
      <c r="Z12">
        <f t="shared" si="9"/>
        <v>1236</v>
      </c>
      <c r="AA12">
        <f t="shared" si="0"/>
        <v>0</v>
      </c>
      <c r="AB12">
        <f t="shared" si="10"/>
        <v>0</v>
      </c>
    </row>
    <row r="13" spans="2:29" x14ac:dyDescent="0.2">
      <c r="B13">
        <v>10</v>
      </c>
      <c r="C13" s="1">
        <v>11</v>
      </c>
      <c r="D13">
        <v>35</v>
      </c>
      <c r="E13">
        <v>66</v>
      </c>
      <c r="F13">
        <v>10</v>
      </c>
      <c r="G13">
        <v>357</v>
      </c>
      <c r="H13">
        <v>410</v>
      </c>
      <c r="I13">
        <v>90</v>
      </c>
      <c r="O13">
        <f t="shared" si="1"/>
        <v>40</v>
      </c>
      <c r="P13">
        <f t="shared" si="2"/>
        <v>40</v>
      </c>
      <c r="Q13">
        <f t="shared" si="3"/>
        <v>50</v>
      </c>
      <c r="R13">
        <f t="shared" si="4"/>
        <v>50</v>
      </c>
      <c r="S13">
        <f t="shared" si="5"/>
        <v>0</v>
      </c>
      <c r="T13">
        <f t="shared" si="6"/>
        <v>0</v>
      </c>
      <c r="U13">
        <f t="shared" si="11"/>
        <v>0</v>
      </c>
      <c r="V13">
        <f t="shared" si="12"/>
        <v>932.5</v>
      </c>
      <c r="W13">
        <f t="shared" si="13"/>
        <v>932.5</v>
      </c>
      <c r="X13">
        <f t="shared" si="7"/>
        <v>932.5</v>
      </c>
      <c r="Y13">
        <f t="shared" si="8"/>
        <v>0</v>
      </c>
      <c r="Z13">
        <f t="shared" si="9"/>
        <v>1236</v>
      </c>
      <c r="AA13">
        <f t="shared" si="0"/>
        <v>0</v>
      </c>
      <c r="AB13">
        <f t="shared" si="10"/>
        <v>0</v>
      </c>
    </row>
    <row r="14" spans="2:29" x14ac:dyDescent="0.2">
      <c r="B14">
        <v>11</v>
      </c>
      <c r="C14" s="1">
        <v>12</v>
      </c>
      <c r="D14">
        <v>35</v>
      </c>
      <c r="E14">
        <v>69</v>
      </c>
      <c r="F14">
        <v>10</v>
      </c>
      <c r="G14">
        <v>448</v>
      </c>
      <c r="H14">
        <v>505</v>
      </c>
      <c r="I14">
        <v>90</v>
      </c>
      <c r="O14">
        <f t="shared" si="1"/>
        <v>40</v>
      </c>
      <c r="P14">
        <f t="shared" si="2"/>
        <v>40</v>
      </c>
      <c r="Q14">
        <f t="shared" si="3"/>
        <v>50</v>
      </c>
      <c r="R14">
        <f t="shared" si="4"/>
        <v>50</v>
      </c>
      <c r="S14">
        <f t="shared" si="5"/>
        <v>0</v>
      </c>
      <c r="T14">
        <f t="shared" si="6"/>
        <v>0</v>
      </c>
      <c r="U14">
        <f t="shared" si="11"/>
        <v>0</v>
      </c>
      <c r="V14">
        <f t="shared" si="12"/>
        <v>932.5</v>
      </c>
      <c r="W14">
        <f t="shared" si="13"/>
        <v>932.5</v>
      </c>
      <c r="X14">
        <f t="shared" si="7"/>
        <v>932.5</v>
      </c>
      <c r="Y14">
        <f t="shared" si="8"/>
        <v>0</v>
      </c>
      <c r="Z14">
        <f t="shared" si="9"/>
        <v>1236</v>
      </c>
      <c r="AA14">
        <f t="shared" si="0"/>
        <v>0</v>
      </c>
      <c r="AB14">
        <f t="shared" si="10"/>
        <v>0</v>
      </c>
    </row>
    <row r="15" spans="2:29" x14ac:dyDescent="0.2">
      <c r="B15">
        <v>12</v>
      </c>
      <c r="C15" s="1">
        <v>13</v>
      </c>
      <c r="D15">
        <v>25</v>
      </c>
      <c r="E15">
        <v>85</v>
      </c>
      <c r="F15">
        <v>20</v>
      </c>
      <c r="G15">
        <v>652</v>
      </c>
      <c r="H15">
        <v>721</v>
      </c>
      <c r="I15">
        <v>90</v>
      </c>
      <c r="O15">
        <f t="shared" si="1"/>
        <v>40</v>
      </c>
      <c r="P15">
        <f t="shared" si="2"/>
        <v>40</v>
      </c>
      <c r="Q15">
        <f t="shared" si="3"/>
        <v>50</v>
      </c>
      <c r="R15">
        <f t="shared" si="4"/>
        <v>50</v>
      </c>
      <c r="S15">
        <f t="shared" si="5"/>
        <v>0</v>
      </c>
      <c r="T15">
        <f t="shared" si="6"/>
        <v>0</v>
      </c>
      <c r="U15">
        <f t="shared" si="11"/>
        <v>0</v>
      </c>
      <c r="V15">
        <f t="shared" si="12"/>
        <v>932.5</v>
      </c>
      <c r="W15">
        <f t="shared" si="13"/>
        <v>932.5</v>
      </c>
      <c r="X15">
        <f t="shared" si="7"/>
        <v>932.5</v>
      </c>
      <c r="Y15">
        <f t="shared" si="8"/>
        <v>0</v>
      </c>
      <c r="Z15">
        <f t="shared" si="9"/>
        <v>1236</v>
      </c>
      <c r="AA15">
        <f t="shared" si="0"/>
        <v>0</v>
      </c>
      <c r="AB15">
        <f t="shared" si="10"/>
        <v>0</v>
      </c>
    </row>
    <row r="16" spans="2:29" x14ac:dyDescent="0.2">
      <c r="B16">
        <v>13</v>
      </c>
      <c r="C16" s="1">
        <v>14</v>
      </c>
      <c r="D16">
        <v>22</v>
      </c>
      <c r="E16">
        <v>75</v>
      </c>
      <c r="F16">
        <v>30</v>
      </c>
      <c r="G16">
        <v>30</v>
      </c>
      <c r="H16">
        <v>92</v>
      </c>
      <c r="I16">
        <v>90</v>
      </c>
      <c r="L16" s="1" t="s">
        <v>29</v>
      </c>
      <c r="T16">
        <f t="shared" si="6"/>
        <v>0</v>
      </c>
      <c r="U16">
        <f t="shared" si="11"/>
        <v>0</v>
      </c>
      <c r="V16">
        <f t="shared" si="12"/>
        <v>932.5</v>
      </c>
      <c r="W16">
        <f t="shared" si="13"/>
        <v>932.5</v>
      </c>
      <c r="X16">
        <f t="shared" si="7"/>
        <v>932.5</v>
      </c>
      <c r="Y16">
        <f t="shared" si="8"/>
        <v>0</v>
      </c>
      <c r="Z16">
        <f t="shared" si="9"/>
        <v>1236</v>
      </c>
      <c r="AB16">
        <f t="shared" si="10"/>
        <v>0</v>
      </c>
    </row>
    <row r="17" spans="2:28" x14ac:dyDescent="0.2">
      <c r="B17">
        <v>14</v>
      </c>
      <c r="C17" s="1">
        <v>15</v>
      </c>
      <c r="D17">
        <v>22</v>
      </c>
      <c r="E17">
        <v>85</v>
      </c>
      <c r="F17">
        <v>10</v>
      </c>
      <c r="G17">
        <v>567</v>
      </c>
      <c r="H17">
        <v>620</v>
      </c>
      <c r="I17">
        <v>90</v>
      </c>
      <c r="S17">
        <f>SUM(S3:S12)</f>
        <v>56.2</v>
      </c>
      <c r="T17">
        <f t="shared" si="6"/>
        <v>0</v>
      </c>
      <c r="AA17">
        <f>SUM(AA3:AA15)</f>
        <v>72.099999999999881</v>
      </c>
      <c r="AB17">
        <f>S17-AA17</f>
        <v>-15.899999999999878</v>
      </c>
    </row>
    <row r="18" spans="2:28" x14ac:dyDescent="0.2">
      <c r="B18">
        <v>15</v>
      </c>
      <c r="C18" s="1">
        <v>16</v>
      </c>
      <c r="D18">
        <v>20</v>
      </c>
      <c r="E18">
        <v>80</v>
      </c>
      <c r="F18">
        <v>40</v>
      </c>
      <c r="G18">
        <v>384</v>
      </c>
      <c r="H18">
        <v>429</v>
      </c>
      <c r="I18">
        <v>90</v>
      </c>
      <c r="P18" s="1" t="s">
        <v>28</v>
      </c>
      <c r="T18">
        <f t="shared" si="6"/>
        <v>0</v>
      </c>
      <c r="U18">
        <f>S17-AA17</f>
        <v>-15.899999999999878</v>
      </c>
    </row>
    <row r="19" spans="2:28" x14ac:dyDescent="0.2">
      <c r="B19">
        <v>16</v>
      </c>
      <c r="C19" s="1">
        <v>17</v>
      </c>
      <c r="D19">
        <v>20</v>
      </c>
      <c r="E19">
        <v>85</v>
      </c>
      <c r="F19">
        <v>40</v>
      </c>
      <c r="G19">
        <v>475</v>
      </c>
      <c r="H19">
        <v>528</v>
      </c>
      <c r="I19">
        <v>90</v>
      </c>
    </row>
    <row r="20" spans="2:28" x14ac:dyDescent="0.2">
      <c r="B20">
        <v>17</v>
      </c>
      <c r="C20" s="1">
        <v>18</v>
      </c>
      <c r="D20">
        <v>18</v>
      </c>
      <c r="E20">
        <v>75</v>
      </c>
      <c r="F20">
        <v>20</v>
      </c>
      <c r="G20">
        <v>99</v>
      </c>
      <c r="H20">
        <v>148</v>
      </c>
      <c r="I20">
        <v>90</v>
      </c>
      <c r="L20" s="1" t="s">
        <v>14</v>
      </c>
    </row>
    <row r="21" spans="2:28" x14ac:dyDescent="0.2">
      <c r="B21">
        <v>18</v>
      </c>
      <c r="C21" s="1">
        <v>19</v>
      </c>
      <c r="D21">
        <v>15</v>
      </c>
      <c r="E21">
        <v>75</v>
      </c>
      <c r="F21">
        <v>20</v>
      </c>
      <c r="G21">
        <v>179</v>
      </c>
      <c r="H21">
        <v>254</v>
      </c>
      <c r="I21">
        <v>90</v>
      </c>
    </row>
    <row r="22" spans="2:28" x14ac:dyDescent="0.2">
      <c r="B22">
        <v>19</v>
      </c>
      <c r="C22" s="1">
        <v>20</v>
      </c>
      <c r="D22">
        <v>15</v>
      </c>
      <c r="E22">
        <v>80</v>
      </c>
      <c r="F22">
        <v>10</v>
      </c>
      <c r="G22">
        <v>278</v>
      </c>
      <c r="H22">
        <v>345</v>
      </c>
      <c r="I22">
        <v>90</v>
      </c>
    </row>
    <row r="23" spans="2:28" x14ac:dyDescent="0.2">
      <c r="B23">
        <v>20</v>
      </c>
      <c r="C23" s="1">
        <v>21</v>
      </c>
      <c r="D23">
        <v>30</v>
      </c>
      <c r="E23">
        <v>50</v>
      </c>
      <c r="F23">
        <v>10</v>
      </c>
      <c r="G23">
        <v>10</v>
      </c>
      <c r="H23">
        <v>73</v>
      </c>
      <c r="I23">
        <v>90</v>
      </c>
      <c r="L23" s="1" t="s">
        <v>13</v>
      </c>
    </row>
    <row r="24" spans="2:28" x14ac:dyDescent="0.2">
      <c r="B24">
        <v>21</v>
      </c>
      <c r="C24" s="1">
        <v>22</v>
      </c>
      <c r="D24">
        <v>30</v>
      </c>
      <c r="E24">
        <v>52</v>
      </c>
      <c r="F24">
        <v>20</v>
      </c>
      <c r="G24">
        <v>914</v>
      </c>
      <c r="H24">
        <v>965</v>
      </c>
      <c r="I24">
        <v>90</v>
      </c>
      <c r="L24" s="1" t="s">
        <v>21</v>
      </c>
    </row>
    <row r="25" spans="2:28" x14ac:dyDescent="0.2">
      <c r="B25">
        <v>22</v>
      </c>
      <c r="C25" s="1">
        <v>23</v>
      </c>
      <c r="D25">
        <v>28</v>
      </c>
      <c r="E25">
        <v>52</v>
      </c>
      <c r="F25">
        <v>20</v>
      </c>
      <c r="G25">
        <v>812</v>
      </c>
      <c r="H25">
        <v>883</v>
      </c>
      <c r="I25">
        <v>90</v>
      </c>
    </row>
    <row r="26" spans="2:28" x14ac:dyDescent="0.2">
      <c r="B26">
        <v>23</v>
      </c>
      <c r="C26" s="1">
        <v>24</v>
      </c>
      <c r="D26">
        <v>28</v>
      </c>
      <c r="E26">
        <v>55</v>
      </c>
      <c r="F26">
        <v>10</v>
      </c>
      <c r="G26">
        <v>732</v>
      </c>
      <c r="H26">
        <v>777</v>
      </c>
      <c r="I26">
        <v>90</v>
      </c>
      <c r="N26">
        <v>0</v>
      </c>
      <c r="R26">
        <v>0</v>
      </c>
    </row>
    <row r="27" spans="2:28" x14ac:dyDescent="0.2">
      <c r="B27">
        <v>24</v>
      </c>
      <c r="C27" s="1">
        <v>25</v>
      </c>
      <c r="D27">
        <v>25</v>
      </c>
      <c r="E27">
        <v>50</v>
      </c>
      <c r="F27">
        <v>10</v>
      </c>
      <c r="G27">
        <v>65</v>
      </c>
      <c r="H27">
        <v>144</v>
      </c>
      <c r="I27">
        <v>90</v>
      </c>
      <c r="L27" s="1" t="s">
        <v>16</v>
      </c>
      <c r="M27" t="s">
        <v>15</v>
      </c>
      <c r="N27">
        <v>1</v>
      </c>
      <c r="O27" t="s">
        <v>17</v>
      </c>
      <c r="P27" t="s">
        <v>18</v>
      </c>
      <c r="Q27" t="s">
        <v>19</v>
      </c>
      <c r="R27">
        <v>0.69999999999999496</v>
      </c>
      <c r="U27" t="str">
        <f>CONCATENATE(R27,",",R28)</f>
        <v>0.699999999999995,9.29999999999999</v>
      </c>
      <c r="AA27">
        <f>230*0.2</f>
        <v>46</v>
      </c>
    </row>
    <row r="28" spans="2:28" x14ac:dyDescent="0.2">
      <c r="B28">
        <v>25</v>
      </c>
      <c r="C28" s="1">
        <v>26</v>
      </c>
      <c r="D28">
        <v>25</v>
      </c>
      <c r="E28">
        <v>52</v>
      </c>
      <c r="F28">
        <v>40</v>
      </c>
      <c r="G28">
        <v>169</v>
      </c>
      <c r="H28">
        <v>224</v>
      </c>
      <c r="I28">
        <v>90</v>
      </c>
      <c r="L28" s="1" t="s">
        <v>16</v>
      </c>
      <c r="M28" t="s">
        <v>15</v>
      </c>
      <c r="N28">
        <v>2</v>
      </c>
      <c r="O28" t="s">
        <v>17</v>
      </c>
      <c r="P28" t="s">
        <v>18</v>
      </c>
      <c r="Q28" t="s">
        <v>19</v>
      </c>
      <c r="R28">
        <v>9.2999999999999901</v>
      </c>
      <c r="U28" t="str">
        <f>_xlfn.CONCAT(U27,",",R29)</f>
        <v>0.699999999999995,9.29999999999999,12.3999999999999</v>
      </c>
    </row>
    <row r="29" spans="2:28" x14ac:dyDescent="0.2">
      <c r="B29">
        <v>26</v>
      </c>
      <c r="C29" s="1">
        <v>27</v>
      </c>
      <c r="D29">
        <v>25</v>
      </c>
      <c r="E29">
        <v>55</v>
      </c>
      <c r="F29">
        <v>10</v>
      </c>
      <c r="G29">
        <v>622</v>
      </c>
      <c r="H29">
        <v>701</v>
      </c>
      <c r="I29">
        <v>90</v>
      </c>
      <c r="L29" s="1" t="s">
        <v>16</v>
      </c>
      <c r="M29" t="s">
        <v>15</v>
      </c>
      <c r="N29">
        <v>3</v>
      </c>
      <c r="O29" t="s">
        <v>17</v>
      </c>
      <c r="P29" t="s">
        <v>18</v>
      </c>
      <c r="Q29" t="s">
        <v>19</v>
      </c>
      <c r="R29">
        <v>12.399999999999901</v>
      </c>
      <c r="U29" t="str">
        <f t="shared" ref="U29:U92" si="15">_xlfn.CONCAT(U28,",",R30)</f>
        <v>0.699999999999995,9.29999999999999,12.3999999999999,4.1</v>
      </c>
      <c r="AB29">
        <f>1236*0.2</f>
        <v>247.20000000000002</v>
      </c>
    </row>
    <row r="30" spans="2:28" x14ac:dyDescent="0.2">
      <c r="B30">
        <v>27</v>
      </c>
      <c r="C30" s="1">
        <v>28</v>
      </c>
      <c r="D30">
        <v>23</v>
      </c>
      <c r="E30">
        <v>52</v>
      </c>
      <c r="F30">
        <v>10</v>
      </c>
      <c r="G30">
        <v>261</v>
      </c>
      <c r="H30">
        <v>316</v>
      </c>
      <c r="I30">
        <v>90</v>
      </c>
      <c r="L30" s="1" t="s">
        <v>16</v>
      </c>
      <c r="M30" t="s">
        <v>15</v>
      </c>
      <c r="N30">
        <v>4</v>
      </c>
      <c r="O30" t="s">
        <v>17</v>
      </c>
      <c r="P30" t="s">
        <v>18</v>
      </c>
      <c r="Q30" t="s">
        <v>19</v>
      </c>
      <c r="R30">
        <v>4.0999999999999996</v>
      </c>
      <c r="U30" t="str">
        <f t="shared" si="15"/>
        <v>0.699999999999995,9.29999999999999,12.3999999999999,4.1,11.6</v>
      </c>
    </row>
    <row r="31" spans="2:28" x14ac:dyDescent="0.2">
      <c r="B31">
        <v>28</v>
      </c>
      <c r="C31" s="1">
        <v>29</v>
      </c>
      <c r="D31">
        <v>23</v>
      </c>
      <c r="E31">
        <v>55</v>
      </c>
      <c r="F31">
        <v>20</v>
      </c>
      <c r="G31">
        <v>546</v>
      </c>
      <c r="H31">
        <v>593</v>
      </c>
      <c r="I31">
        <v>90</v>
      </c>
      <c r="L31" s="1" t="s">
        <v>16</v>
      </c>
      <c r="M31" t="s">
        <v>15</v>
      </c>
      <c r="N31">
        <v>5</v>
      </c>
      <c r="O31" t="s">
        <v>17</v>
      </c>
      <c r="P31" t="s">
        <v>18</v>
      </c>
      <c r="Q31" t="s">
        <v>19</v>
      </c>
      <c r="R31">
        <v>11.6</v>
      </c>
      <c r="U31" t="str">
        <f t="shared" si="15"/>
        <v>0.699999999999995,9.29999999999999,12.3999999999999,4.1,11.6,1.19999999999999</v>
      </c>
    </row>
    <row r="32" spans="2:28" x14ac:dyDescent="0.2">
      <c r="B32">
        <v>29</v>
      </c>
      <c r="C32" s="1">
        <v>30</v>
      </c>
      <c r="D32">
        <v>20</v>
      </c>
      <c r="E32">
        <v>50</v>
      </c>
      <c r="F32">
        <v>10</v>
      </c>
      <c r="G32">
        <v>358</v>
      </c>
      <c r="H32">
        <v>405</v>
      </c>
      <c r="I32">
        <v>90</v>
      </c>
      <c r="L32" s="1" t="s">
        <v>16</v>
      </c>
      <c r="M32" t="s">
        <v>15</v>
      </c>
      <c r="N32">
        <v>6</v>
      </c>
      <c r="O32" t="s">
        <v>17</v>
      </c>
      <c r="P32" t="s">
        <v>18</v>
      </c>
      <c r="Q32" t="s">
        <v>19</v>
      </c>
      <c r="R32">
        <v>1.19999999999999</v>
      </c>
      <c r="U32" t="str">
        <f t="shared" si="15"/>
        <v>0.699999999999995,9.29999999999999,12.3999999999999,4.1,11.6,1.19999999999999,10.1</v>
      </c>
    </row>
    <row r="33" spans="2:21" x14ac:dyDescent="0.2">
      <c r="B33">
        <v>30</v>
      </c>
      <c r="C33" s="1">
        <v>31</v>
      </c>
      <c r="D33">
        <v>20</v>
      </c>
      <c r="E33">
        <v>55</v>
      </c>
      <c r="F33">
        <v>10</v>
      </c>
      <c r="G33">
        <v>449</v>
      </c>
      <c r="H33">
        <v>504</v>
      </c>
      <c r="I33">
        <v>90</v>
      </c>
      <c r="L33" s="1" t="s">
        <v>16</v>
      </c>
      <c r="M33" t="s">
        <v>15</v>
      </c>
      <c r="N33">
        <v>7</v>
      </c>
      <c r="O33" t="s">
        <v>17</v>
      </c>
      <c r="P33" t="s">
        <v>18</v>
      </c>
      <c r="Q33" t="s">
        <v>19</v>
      </c>
      <c r="R33">
        <v>10.1</v>
      </c>
      <c r="U33" t="str">
        <f t="shared" si="15"/>
        <v>0.699999999999995,9.29999999999999,12.3999999999999,4.1,11.6,1.19999999999999,10.1,3.40000000000001</v>
      </c>
    </row>
    <row r="34" spans="2:21" x14ac:dyDescent="0.2">
      <c r="B34">
        <v>31</v>
      </c>
      <c r="C34" s="1">
        <v>32</v>
      </c>
      <c r="D34">
        <v>10</v>
      </c>
      <c r="E34">
        <v>35</v>
      </c>
      <c r="F34">
        <v>20</v>
      </c>
      <c r="G34">
        <v>200</v>
      </c>
      <c r="H34">
        <v>237</v>
      </c>
      <c r="I34">
        <v>90</v>
      </c>
      <c r="L34" s="1" t="s">
        <v>16</v>
      </c>
      <c r="M34" t="s">
        <v>15</v>
      </c>
      <c r="N34">
        <v>8</v>
      </c>
      <c r="O34" t="s">
        <v>17</v>
      </c>
      <c r="P34" t="s">
        <v>18</v>
      </c>
      <c r="Q34" t="s">
        <v>19</v>
      </c>
      <c r="R34">
        <v>3.4000000000000101</v>
      </c>
      <c r="U34" t="str">
        <f t="shared" si="15"/>
        <v>0.699999999999995,9.29999999999999,12.3999999999999,4.1,11.6,1.19999999999999,10.1,3.40000000000001,3.69999999999999</v>
      </c>
    </row>
    <row r="35" spans="2:21" x14ac:dyDescent="0.2">
      <c r="B35">
        <v>32</v>
      </c>
      <c r="C35" s="1">
        <v>33</v>
      </c>
      <c r="D35">
        <v>10</v>
      </c>
      <c r="E35">
        <v>40</v>
      </c>
      <c r="F35">
        <v>30</v>
      </c>
      <c r="G35">
        <v>31</v>
      </c>
      <c r="H35">
        <v>100</v>
      </c>
      <c r="I35">
        <v>90</v>
      </c>
      <c r="L35" s="1" t="s">
        <v>16</v>
      </c>
      <c r="M35" t="s">
        <v>15</v>
      </c>
      <c r="N35">
        <v>9</v>
      </c>
      <c r="O35" t="s">
        <v>17</v>
      </c>
      <c r="P35" t="s">
        <v>18</v>
      </c>
      <c r="Q35" t="s">
        <v>19</v>
      </c>
      <c r="R35">
        <v>3.69999999999999</v>
      </c>
      <c r="U35" t="str">
        <f t="shared" si="15"/>
        <v>0.699999999999995,9.29999999999999,12.3999999999999,4.1,11.6,1.19999999999999,10.1,3.40000000000001,3.69999999999999,3.5</v>
      </c>
    </row>
    <row r="36" spans="2:21" x14ac:dyDescent="0.2">
      <c r="B36">
        <v>33</v>
      </c>
      <c r="C36" s="1">
        <v>34</v>
      </c>
      <c r="D36">
        <v>8</v>
      </c>
      <c r="E36">
        <v>40</v>
      </c>
      <c r="F36">
        <v>40</v>
      </c>
      <c r="G36">
        <v>87</v>
      </c>
      <c r="H36">
        <v>158</v>
      </c>
      <c r="I36">
        <v>90</v>
      </c>
      <c r="L36" s="1" t="s">
        <v>16</v>
      </c>
      <c r="M36" t="s">
        <v>15</v>
      </c>
      <c r="N36">
        <v>10</v>
      </c>
      <c r="O36" t="s">
        <v>17</v>
      </c>
      <c r="P36" t="s">
        <v>18</v>
      </c>
      <c r="Q36" t="s">
        <v>19</v>
      </c>
      <c r="R36">
        <v>3.5</v>
      </c>
      <c r="U36" t="str">
        <f t="shared" si="15"/>
        <v>0.699999999999995,9.29999999999999,12.3999999999999,4.1,11.6,1.19999999999999,10.1,3.40000000000001,3.69999999999999,3.5,5.89999999999999</v>
      </c>
    </row>
    <row r="37" spans="2:21" x14ac:dyDescent="0.2">
      <c r="B37">
        <v>34</v>
      </c>
      <c r="C37" s="1">
        <v>35</v>
      </c>
      <c r="D37">
        <v>8</v>
      </c>
      <c r="E37">
        <v>45</v>
      </c>
      <c r="F37">
        <v>20</v>
      </c>
      <c r="G37">
        <v>751</v>
      </c>
      <c r="H37">
        <v>816</v>
      </c>
      <c r="I37">
        <v>90</v>
      </c>
      <c r="L37" s="1" t="s">
        <v>16</v>
      </c>
      <c r="M37" t="s">
        <v>15</v>
      </c>
      <c r="N37">
        <v>11</v>
      </c>
      <c r="O37" t="s">
        <v>17</v>
      </c>
      <c r="P37" t="s">
        <v>18</v>
      </c>
      <c r="Q37" t="s">
        <v>19</v>
      </c>
      <c r="R37">
        <v>5.8999999999999897</v>
      </c>
      <c r="U37" t="str">
        <f t="shared" si="15"/>
        <v>0.699999999999995,9.29999999999999,12.3999999999999,4.1,11.6,1.19999999999999,10.1,3.40000000000001,3.69999999999999,3.5,5.89999999999999,6.69999999999996</v>
      </c>
    </row>
    <row r="38" spans="2:21" x14ac:dyDescent="0.2">
      <c r="B38">
        <v>35</v>
      </c>
      <c r="C38" s="1">
        <v>36</v>
      </c>
      <c r="D38">
        <v>5</v>
      </c>
      <c r="E38">
        <v>35</v>
      </c>
      <c r="F38">
        <v>10</v>
      </c>
      <c r="G38">
        <v>283</v>
      </c>
      <c r="H38">
        <v>344</v>
      </c>
      <c r="I38">
        <v>90</v>
      </c>
      <c r="L38" s="1" t="s">
        <v>16</v>
      </c>
      <c r="M38" t="s">
        <v>15</v>
      </c>
      <c r="N38">
        <v>12</v>
      </c>
      <c r="O38" t="s">
        <v>17</v>
      </c>
      <c r="P38" t="s">
        <v>18</v>
      </c>
      <c r="Q38" t="s">
        <v>19</v>
      </c>
      <c r="R38">
        <v>6.6999999999999602</v>
      </c>
      <c r="U38" t="str">
        <f t="shared" si="15"/>
        <v>0.699999999999995,9.29999999999999,12.3999999999999,4.1,11.6,1.19999999999999,10.1,3.40000000000001,3.69999999999999,3.5,5.89999999999999,6.69999999999996,18.7</v>
      </c>
    </row>
    <row r="39" spans="2:21" x14ac:dyDescent="0.2">
      <c r="B39">
        <v>36</v>
      </c>
      <c r="C39" s="1">
        <v>37</v>
      </c>
      <c r="D39">
        <v>5</v>
      </c>
      <c r="E39">
        <v>45</v>
      </c>
      <c r="F39">
        <v>10</v>
      </c>
      <c r="G39">
        <v>665</v>
      </c>
      <c r="H39">
        <v>716</v>
      </c>
      <c r="I39">
        <v>90</v>
      </c>
      <c r="L39" s="1" t="s">
        <v>16</v>
      </c>
      <c r="M39" t="s">
        <v>15</v>
      </c>
      <c r="N39">
        <v>13</v>
      </c>
      <c r="O39" t="s">
        <v>17</v>
      </c>
      <c r="P39" t="s">
        <v>18</v>
      </c>
      <c r="Q39" t="s">
        <v>19</v>
      </c>
      <c r="R39">
        <v>18.7</v>
      </c>
      <c r="U39" t="str">
        <f t="shared" si="15"/>
        <v>0.699999999999995,9.29999999999999,12.3999999999999,4.1,11.6,1.19999999999999,10.1,3.40000000000001,3.69999999999999,3.5,5.89999999999999,6.69999999999996,18.7,0</v>
      </c>
    </row>
    <row r="40" spans="2:21" x14ac:dyDescent="0.2">
      <c r="B40">
        <v>37</v>
      </c>
      <c r="C40" s="1">
        <v>38</v>
      </c>
      <c r="D40">
        <v>2</v>
      </c>
      <c r="E40">
        <v>40</v>
      </c>
      <c r="F40">
        <v>20</v>
      </c>
      <c r="G40">
        <v>383</v>
      </c>
      <c r="H40">
        <v>434</v>
      </c>
      <c r="I40">
        <v>90</v>
      </c>
      <c r="L40" s="1" t="s">
        <v>16</v>
      </c>
      <c r="M40" t="s">
        <v>15</v>
      </c>
      <c r="N40">
        <v>14</v>
      </c>
      <c r="O40" t="s">
        <v>17</v>
      </c>
      <c r="P40" t="s">
        <v>18</v>
      </c>
      <c r="Q40" t="s">
        <v>19</v>
      </c>
      <c r="R40">
        <v>0</v>
      </c>
      <c r="U40" t="str">
        <f t="shared" si="15"/>
        <v>0.699999999999995,9.29999999999999,12.3999999999999,4.1,11.6,1.19999999999999,10.1,3.40000000000001,3.69999999999999,3.5,5.89999999999999,6.69999999999996,18.7,0,29.0111111111111</v>
      </c>
    </row>
    <row r="41" spans="2:21" x14ac:dyDescent="0.2">
      <c r="B41">
        <v>38</v>
      </c>
      <c r="C41" s="1">
        <v>39</v>
      </c>
      <c r="D41">
        <v>0</v>
      </c>
      <c r="E41">
        <v>40</v>
      </c>
      <c r="F41">
        <v>30</v>
      </c>
      <c r="G41">
        <v>479</v>
      </c>
      <c r="H41">
        <v>522</v>
      </c>
      <c r="I41">
        <v>90</v>
      </c>
      <c r="L41" s="1" t="s">
        <v>16</v>
      </c>
      <c r="M41" t="s">
        <v>15</v>
      </c>
      <c r="N41">
        <v>15</v>
      </c>
      <c r="O41" t="s">
        <v>17</v>
      </c>
      <c r="P41" t="s">
        <v>18</v>
      </c>
      <c r="Q41" t="s">
        <v>19</v>
      </c>
      <c r="R41">
        <v>29.011111111111099</v>
      </c>
      <c r="U41" t="str">
        <f t="shared" si="15"/>
        <v>0.699999999999995,9.29999999999999,12.3999999999999,4.1,11.6,1.19999999999999,10.1,3.40000000000001,3.69999999999999,3.5,5.89999999999999,6.69999999999996,18.7,0,29.0111111111111,16.9</v>
      </c>
    </row>
    <row r="42" spans="2:21" x14ac:dyDescent="0.2">
      <c r="B42">
        <v>39</v>
      </c>
      <c r="C42" s="1">
        <v>40</v>
      </c>
      <c r="D42">
        <v>0</v>
      </c>
      <c r="E42">
        <v>45</v>
      </c>
      <c r="F42">
        <v>20</v>
      </c>
      <c r="G42">
        <v>567</v>
      </c>
      <c r="H42">
        <v>624</v>
      </c>
      <c r="I42">
        <v>90</v>
      </c>
      <c r="L42" s="1" t="s">
        <v>16</v>
      </c>
      <c r="M42" t="s">
        <v>15</v>
      </c>
      <c r="N42">
        <v>16</v>
      </c>
      <c r="O42" t="s">
        <v>17</v>
      </c>
      <c r="P42" t="s">
        <v>18</v>
      </c>
      <c r="Q42" t="s">
        <v>19</v>
      </c>
      <c r="R42">
        <v>16.899999999999999</v>
      </c>
      <c r="U42" t="str">
        <f t="shared" si="15"/>
        <v>0.699999999999995,9.29999999999999,12.3999999999999,4.1,11.6,1.19999999999999,10.1,3.40000000000001,3.69999999999999,3.5,5.89999999999999,6.69999999999996,18.7,0,29.0111111111111,16.9,6.09999999999998</v>
      </c>
    </row>
    <row r="43" spans="2:21" x14ac:dyDescent="0.2">
      <c r="B43">
        <v>40</v>
      </c>
      <c r="C43" s="1">
        <v>41</v>
      </c>
      <c r="D43">
        <v>35</v>
      </c>
      <c r="E43">
        <v>30</v>
      </c>
      <c r="F43">
        <v>10</v>
      </c>
      <c r="G43">
        <v>264</v>
      </c>
      <c r="H43">
        <v>321</v>
      </c>
      <c r="I43">
        <v>90</v>
      </c>
      <c r="L43" s="1" t="s">
        <v>16</v>
      </c>
      <c r="M43" t="s">
        <v>15</v>
      </c>
      <c r="N43">
        <v>17</v>
      </c>
      <c r="O43" t="s">
        <v>17</v>
      </c>
      <c r="P43" t="s">
        <v>18</v>
      </c>
      <c r="Q43" t="s">
        <v>19</v>
      </c>
      <c r="R43">
        <v>6.0999999999999801</v>
      </c>
      <c r="U43" t="str">
        <f t="shared" si="15"/>
        <v>0.699999999999995,9.29999999999999,12.3999999999999,4.1,11.6,1.19999999999999,10.1,3.40000000000001,3.69999999999999,3.5,5.89999999999999,6.69999999999996,18.7,0,29.0111111111111,16.9,6.09999999999998,5.4</v>
      </c>
    </row>
    <row r="44" spans="2:21" x14ac:dyDescent="0.2">
      <c r="B44">
        <v>41</v>
      </c>
      <c r="C44" s="1">
        <v>42</v>
      </c>
      <c r="D44">
        <v>35</v>
      </c>
      <c r="E44">
        <v>32</v>
      </c>
      <c r="F44">
        <v>10</v>
      </c>
      <c r="G44">
        <v>166</v>
      </c>
      <c r="H44">
        <v>235</v>
      </c>
      <c r="I44">
        <v>90</v>
      </c>
      <c r="L44" s="1" t="s">
        <v>16</v>
      </c>
      <c r="M44" t="s">
        <v>15</v>
      </c>
      <c r="N44">
        <v>18</v>
      </c>
      <c r="O44" t="s">
        <v>17</v>
      </c>
      <c r="P44" t="s">
        <v>18</v>
      </c>
      <c r="Q44" t="s">
        <v>19</v>
      </c>
      <c r="R44">
        <v>5.4</v>
      </c>
      <c r="U44" t="str">
        <f t="shared" si="15"/>
        <v>0.699999999999995,9.29999999999999,12.3999999999999,4.1,11.6,1.19999999999999,10.1,3.40000000000001,3.69999999999999,3.5,5.89999999999999,6.69999999999996,18.7,0,29.0111111111111,16.9,6.09999999999998,5.4,12.9888888888888</v>
      </c>
    </row>
    <row r="45" spans="2:21" x14ac:dyDescent="0.2">
      <c r="B45">
        <v>42</v>
      </c>
      <c r="C45" s="1">
        <v>43</v>
      </c>
      <c r="D45">
        <v>33</v>
      </c>
      <c r="E45">
        <v>32</v>
      </c>
      <c r="F45">
        <v>20</v>
      </c>
      <c r="G45">
        <v>68</v>
      </c>
      <c r="H45">
        <v>149</v>
      </c>
      <c r="I45">
        <v>90</v>
      </c>
      <c r="L45" s="1" t="s">
        <v>16</v>
      </c>
      <c r="M45" t="s">
        <v>15</v>
      </c>
      <c r="N45">
        <v>19</v>
      </c>
      <c r="O45" t="s">
        <v>17</v>
      </c>
      <c r="P45" t="s">
        <v>18</v>
      </c>
      <c r="Q45" t="s">
        <v>19</v>
      </c>
      <c r="R45">
        <v>12.9888888888888</v>
      </c>
      <c r="U45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</v>
      </c>
    </row>
    <row r="46" spans="2:21" x14ac:dyDescent="0.2">
      <c r="B46">
        <v>43</v>
      </c>
      <c r="C46" s="1">
        <v>44</v>
      </c>
      <c r="D46">
        <v>33</v>
      </c>
      <c r="E46">
        <v>35</v>
      </c>
      <c r="F46">
        <v>10</v>
      </c>
      <c r="G46">
        <v>16</v>
      </c>
      <c r="H46">
        <v>80</v>
      </c>
      <c r="I46">
        <v>90</v>
      </c>
      <c r="L46" s="1" t="s">
        <v>16</v>
      </c>
      <c r="M46" t="s">
        <v>15</v>
      </c>
      <c r="N46">
        <v>20</v>
      </c>
      <c r="O46" t="s">
        <v>17</v>
      </c>
      <c r="P46" t="s">
        <v>18</v>
      </c>
      <c r="Q46" t="s">
        <v>19</v>
      </c>
      <c r="R46" s="2">
        <v>2.3684757858670001E-15</v>
      </c>
      <c r="U46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</v>
      </c>
    </row>
    <row r="47" spans="2:21" x14ac:dyDescent="0.2">
      <c r="B47">
        <v>44</v>
      </c>
      <c r="C47" s="1">
        <v>45</v>
      </c>
      <c r="D47">
        <v>32</v>
      </c>
      <c r="E47">
        <v>30</v>
      </c>
      <c r="F47">
        <v>10</v>
      </c>
      <c r="G47">
        <v>359</v>
      </c>
      <c r="H47">
        <v>412</v>
      </c>
      <c r="I47">
        <v>90</v>
      </c>
      <c r="L47" s="1" t="s">
        <v>16</v>
      </c>
      <c r="M47" t="s">
        <v>15</v>
      </c>
      <c r="N47">
        <v>21</v>
      </c>
      <c r="O47" t="s">
        <v>17</v>
      </c>
      <c r="P47" t="s">
        <v>18</v>
      </c>
      <c r="Q47" t="s">
        <v>19</v>
      </c>
      <c r="R47">
        <v>0</v>
      </c>
      <c r="U47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</v>
      </c>
    </row>
    <row r="48" spans="2:21" x14ac:dyDescent="0.2">
      <c r="B48">
        <v>45</v>
      </c>
      <c r="C48" s="1">
        <v>46</v>
      </c>
      <c r="D48">
        <v>30</v>
      </c>
      <c r="E48">
        <v>30</v>
      </c>
      <c r="F48">
        <v>10</v>
      </c>
      <c r="G48">
        <v>541</v>
      </c>
      <c r="H48">
        <v>600</v>
      </c>
      <c r="I48">
        <v>90</v>
      </c>
      <c r="L48" s="1" t="s">
        <v>16</v>
      </c>
      <c r="M48" t="s">
        <v>15</v>
      </c>
      <c r="N48">
        <v>22</v>
      </c>
      <c r="O48" t="s">
        <v>17</v>
      </c>
      <c r="P48" t="s">
        <v>18</v>
      </c>
      <c r="Q48" t="s">
        <v>19</v>
      </c>
      <c r="R48">
        <v>2.0999999999999899</v>
      </c>
      <c r="U48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</v>
      </c>
    </row>
    <row r="49" spans="2:21" x14ac:dyDescent="0.2">
      <c r="B49">
        <v>46</v>
      </c>
      <c r="C49" s="1">
        <v>47</v>
      </c>
      <c r="D49">
        <v>30</v>
      </c>
      <c r="E49">
        <v>32</v>
      </c>
      <c r="F49">
        <v>30</v>
      </c>
      <c r="G49">
        <v>448</v>
      </c>
      <c r="H49">
        <v>509</v>
      </c>
      <c r="I49">
        <v>90</v>
      </c>
      <c r="L49" s="1" t="s">
        <v>16</v>
      </c>
      <c r="M49" t="s">
        <v>15</v>
      </c>
      <c r="N49">
        <v>23</v>
      </c>
      <c r="O49" t="s">
        <v>17</v>
      </c>
      <c r="P49" t="s">
        <v>18</v>
      </c>
      <c r="Q49" t="s">
        <v>19</v>
      </c>
      <c r="R49">
        <v>1.7999999999999901</v>
      </c>
      <c r="U49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</v>
      </c>
    </row>
    <row r="50" spans="2:21" x14ac:dyDescent="0.2">
      <c r="B50">
        <v>47</v>
      </c>
      <c r="C50" s="1">
        <v>48</v>
      </c>
      <c r="D50">
        <v>30</v>
      </c>
      <c r="E50">
        <v>35</v>
      </c>
      <c r="F50">
        <v>10</v>
      </c>
      <c r="G50">
        <v>1054</v>
      </c>
      <c r="H50">
        <v>1127</v>
      </c>
      <c r="I50">
        <v>90</v>
      </c>
      <c r="L50" s="1" t="s">
        <v>16</v>
      </c>
      <c r="M50" t="s">
        <v>15</v>
      </c>
      <c r="N50">
        <v>24</v>
      </c>
      <c r="O50" t="s">
        <v>17</v>
      </c>
      <c r="P50" t="s">
        <v>18</v>
      </c>
      <c r="Q50" t="s">
        <v>19</v>
      </c>
      <c r="R50">
        <v>1.8999999999999899</v>
      </c>
      <c r="U50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</v>
      </c>
    </row>
    <row r="51" spans="2:21" x14ac:dyDescent="0.2">
      <c r="B51">
        <v>48</v>
      </c>
      <c r="C51" s="1">
        <v>49</v>
      </c>
      <c r="D51">
        <v>28</v>
      </c>
      <c r="E51">
        <v>30</v>
      </c>
      <c r="F51">
        <v>10</v>
      </c>
      <c r="G51">
        <v>632</v>
      </c>
      <c r="H51">
        <v>693</v>
      </c>
      <c r="I51">
        <v>90</v>
      </c>
      <c r="L51" s="1" t="s">
        <v>16</v>
      </c>
      <c r="M51" t="s">
        <v>15</v>
      </c>
      <c r="N51">
        <v>25</v>
      </c>
      <c r="O51" t="s">
        <v>17</v>
      </c>
      <c r="P51" t="s">
        <v>18</v>
      </c>
      <c r="Q51" t="s">
        <v>19</v>
      </c>
      <c r="R51">
        <v>1.2</v>
      </c>
      <c r="U51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</v>
      </c>
    </row>
    <row r="52" spans="2:21" x14ac:dyDescent="0.2">
      <c r="B52">
        <v>49</v>
      </c>
      <c r="C52" s="1">
        <v>50</v>
      </c>
      <c r="D52">
        <v>28</v>
      </c>
      <c r="E52">
        <v>35</v>
      </c>
      <c r="F52">
        <v>10</v>
      </c>
      <c r="G52">
        <v>1001</v>
      </c>
      <c r="H52">
        <v>1066</v>
      </c>
      <c r="I52">
        <v>90</v>
      </c>
      <c r="L52" s="1" t="s">
        <v>16</v>
      </c>
      <c r="M52" t="s">
        <v>15</v>
      </c>
      <c r="N52">
        <v>26</v>
      </c>
      <c r="O52" t="s">
        <v>17</v>
      </c>
      <c r="P52" t="s">
        <v>18</v>
      </c>
      <c r="Q52" t="s">
        <v>19</v>
      </c>
      <c r="R52">
        <v>0.39999999999999902</v>
      </c>
      <c r="U52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</v>
      </c>
    </row>
    <row r="53" spans="2:21" x14ac:dyDescent="0.2">
      <c r="B53">
        <v>50</v>
      </c>
      <c r="C53" s="1">
        <v>51</v>
      </c>
      <c r="D53">
        <v>26</v>
      </c>
      <c r="E53">
        <v>32</v>
      </c>
      <c r="F53">
        <v>10</v>
      </c>
      <c r="G53">
        <v>815</v>
      </c>
      <c r="H53">
        <v>880</v>
      </c>
      <c r="I53">
        <v>90</v>
      </c>
      <c r="L53" s="1" t="s">
        <v>16</v>
      </c>
      <c r="M53" t="s">
        <v>15</v>
      </c>
      <c r="N53">
        <v>27</v>
      </c>
      <c r="O53" t="s">
        <v>17</v>
      </c>
      <c r="P53" t="s">
        <v>18</v>
      </c>
      <c r="Q53" t="s">
        <v>19</v>
      </c>
      <c r="R53">
        <v>30.588888888888899</v>
      </c>
      <c r="U53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</v>
      </c>
    </row>
    <row r="54" spans="2:21" x14ac:dyDescent="0.2">
      <c r="B54">
        <v>51</v>
      </c>
      <c r="C54" s="1">
        <v>52</v>
      </c>
      <c r="D54">
        <v>25</v>
      </c>
      <c r="E54">
        <v>30</v>
      </c>
      <c r="F54">
        <v>10</v>
      </c>
      <c r="G54">
        <v>725</v>
      </c>
      <c r="H54">
        <v>786</v>
      </c>
      <c r="I54">
        <v>90</v>
      </c>
      <c r="L54" s="1" t="s">
        <v>16</v>
      </c>
      <c r="M54" t="s">
        <v>15</v>
      </c>
      <c r="N54">
        <v>28</v>
      </c>
      <c r="O54" t="s">
        <v>17</v>
      </c>
      <c r="P54" t="s">
        <v>18</v>
      </c>
      <c r="Q54" t="s">
        <v>19</v>
      </c>
      <c r="R54" s="2">
        <v>4.1111111111111001</v>
      </c>
      <c r="U54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</v>
      </c>
    </row>
    <row r="55" spans="2:21" x14ac:dyDescent="0.2">
      <c r="B55">
        <v>52</v>
      </c>
      <c r="C55" s="1">
        <v>53</v>
      </c>
      <c r="D55">
        <v>25</v>
      </c>
      <c r="E55">
        <v>35</v>
      </c>
      <c r="F55">
        <v>10</v>
      </c>
      <c r="G55">
        <v>912</v>
      </c>
      <c r="H55">
        <v>969</v>
      </c>
      <c r="I55">
        <v>90</v>
      </c>
      <c r="L55" s="1" t="s">
        <v>16</v>
      </c>
      <c r="M55" t="s">
        <v>15</v>
      </c>
      <c r="N55">
        <v>29</v>
      </c>
      <c r="O55" t="s">
        <v>17</v>
      </c>
      <c r="P55" t="s">
        <v>18</v>
      </c>
      <c r="Q55" t="s">
        <v>19</v>
      </c>
      <c r="R55">
        <v>6.3999999999999897</v>
      </c>
      <c r="U55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</v>
      </c>
    </row>
    <row r="56" spans="2:21" x14ac:dyDescent="0.2">
      <c r="B56">
        <v>53</v>
      </c>
      <c r="C56" s="1">
        <v>54</v>
      </c>
      <c r="D56">
        <v>44</v>
      </c>
      <c r="E56">
        <v>5</v>
      </c>
      <c r="F56">
        <v>20</v>
      </c>
      <c r="G56">
        <v>286</v>
      </c>
      <c r="H56">
        <v>347</v>
      </c>
      <c r="I56">
        <v>90</v>
      </c>
      <c r="L56" s="1" t="s">
        <v>16</v>
      </c>
      <c r="M56" t="s">
        <v>15</v>
      </c>
      <c r="N56">
        <v>30</v>
      </c>
      <c r="O56" t="s">
        <v>17</v>
      </c>
      <c r="P56" t="s">
        <v>18</v>
      </c>
      <c r="Q56" t="s">
        <v>19</v>
      </c>
      <c r="R56">
        <v>2.2000000000000002</v>
      </c>
      <c r="U56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</v>
      </c>
    </row>
    <row r="57" spans="2:21" x14ac:dyDescent="0.2">
      <c r="B57">
        <v>54</v>
      </c>
      <c r="C57" s="1">
        <v>55</v>
      </c>
      <c r="D57">
        <v>42</v>
      </c>
      <c r="E57">
        <v>10</v>
      </c>
      <c r="F57">
        <v>40</v>
      </c>
      <c r="G57">
        <v>186</v>
      </c>
      <c r="H57">
        <v>257</v>
      </c>
      <c r="I57">
        <v>90</v>
      </c>
      <c r="L57" s="1" t="s">
        <v>16</v>
      </c>
      <c r="M57" t="s">
        <v>15</v>
      </c>
      <c r="N57">
        <v>31</v>
      </c>
      <c r="O57" t="s">
        <v>17</v>
      </c>
      <c r="P57" t="s">
        <v>18</v>
      </c>
      <c r="Q57" t="s">
        <v>19</v>
      </c>
      <c r="R57">
        <v>15.6</v>
      </c>
      <c r="U57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</v>
      </c>
    </row>
    <row r="58" spans="2:21" x14ac:dyDescent="0.2">
      <c r="B58">
        <v>55</v>
      </c>
      <c r="C58" s="1">
        <v>56</v>
      </c>
      <c r="D58">
        <v>42</v>
      </c>
      <c r="E58">
        <v>15</v>
      </c>
      <c r="F58">
        <v>10</v>
      </c>
      <c r="G58">
        <v>95</v>
      </c>
      <c r="H58">
        <v>158</v>
      </c>
      <c r="I58">
        <v>90</v>
      </c>
      <c r="L58" s="1" t="s">
        <v>16</v>
      </c>
      <c r="M58" t="s">
        <v>15</v>
      </c>
      <c r="N58">
        <v>32</v>
      </c>
      <c r="O58" t="s">
        <v>17</v>
      </c>
      <c r="P58" t="s">
        <v>18</v>
      </c>
      <c r="Q58" t="s">
        <v>19</v>
      </c>
      <c r="R58">
        <v>15.711111111111</v>
      </c>
      <c r="U58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</v>
      </c>
    </row>
    <row r="59" spans="2:21" x14ac:dyDescent="0.2">
      <c r="B59">
        <v>56</v>
      </c>
      <c r="C59" s="1">
        <v>57</v>
      </c>
      <c r="D59">
        <v>40</v>
      </c>
      <c r="E59">
        <v>5</v>
      </c>
      <c r="F59">
        <v>30</v>
      </c>
      <c r="G59">
        <v>385</v>
      </c>
      <c r="H59">
        <v>436</v>
      </c>
      <c r="I59">
        <v>90</v>
      </c>
      <c r="L59" s="1" t="s">
        <v>16</v>
      </c>
      <c r="M59" t="s">
        <v>15</v>
      </c>
      <c r="N59">
        <v>33</v>
      </c>
      <c r="O59" t="s">
        <v>17</v>
      </c>
      <c r="P59" t="s">
        <v>18</v>
      </c>
      <c r="Q59" t="s">
        <v>19</v>
      </c>
      <c r="R59">
        <v>14.477777777777799</v>
      </c>
      <c r="U59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</v>
      </c>
    </row>
    <row r="60" spans="2:21" x14ac:dyDescent="0.2">
      <c r="B60">
        <v>57</v>
      </c>
      <c r="C60" s="1">
        <v>58</v>
      </c>
      <c r="D60">
        <v>40</v>
      </c>
      <c r="E60">
        <v>15</v>
      </c>
      <c r="F60">
        <v>40</v>
      </c>
      <c r="G60">
        <v>35</v>
      </c>
      <c r="H60">
        <v>87</v>
      </c>
      <c r="I60">
        <v>90</v>
      </c>
      <c r="L60" s="1" t="s">
        <v>16</v>
      </c>
      <c r="M60" t="s">
        <v>15</v>
      </c>
      <c r="N60">
        <v>34</v>
      </c>
      <c r="O60" t="s">
        <v>17</v>
      </c>
      <c r="P60" t="s">
        <v>18</v>
      </c>
      <c r="Q60" t="s">
        <v>19</v>
      </c>
      <c r="R60">
        <v>8.3111111111110798</v>
      </c>
      <c r="U60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</v>
      </c>
    </row>
    <row r="61" spans="2:21" x14ac:dyDescent="0.2">
      <c r="B61">
        <v>58</v>
      </c>
      <c r="C61" s="1">
        <v>59</v>
      </c>
      <c r="D61">
        <v>38</v>
      </c>
      <c r="E61">
        <v>5</v>
      </c>
      <c r="F61">
        <v>30</v>
      </c>
      <c r="G61">
        <v>471</v>
      </c>
      <c r="H61">
        <v>534</v>
      </c>
      <c r="I61">
        <v>90</v>
      </c>
      <c r="L61" s="1" t="s">
        <v>16</v>
      </c>
      <c r="M61" t="s">
        <v>15</v>
      </c>
      <c r="N61">
        <v>35</v>
      </c>
      <c r="O61" t="s">
        <v>17</v>
      </c>
      <c r="P61" t="s">
        <v>18</v>
      </c>
      <c r="Q61" t="s">
        <v>19</v>
      </c>
      <c r="R61">
        <v>5.4111111111110697</v>
      </c>
      <c r="U61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</v>
      </c>
    </row>
    <row r="62" spans="2:21" x14ac:dyDescent="0.2">
      <c r="B62">
        <v>59</v>
      </c>
      <c r="C62" s="1">
        <v>60</v>
      </c>
      <c r="D62">
        <v>38</v>
      </c>
      <c r="E62">
        <v>15</v>
      </c>
      <c r="F62">
        <v>10</v>
      </c>
      <c r="G62">
        <v>651</v>
      </c>
      <c r="H62">
        <v>740</v>
      </c>
      <c r="I62">
        <v>90</v>
      </c>
      <c r="L62" s="1" t="s">
        <v>16</v>
      </c>
      <c r="M62" t="s">
        <v>15</v>
      </c>
      <c r="N62">
        <v>36</v>
      </c>
      <c r="O62" t="s">
        <v>17</v>
      </c>
      <c r="P62" t="s">
        <v>18</v>
      </c>
      <c r="Q62" t="s">
        <v>19</v>
      </c>
      <c r="R62">
        <v>4.0111111111110898</v>
      </c>
      <c r="U62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</v>
      </c>
    </row>
    <row r="63" spans="2:21" x14ac:dyDescent="0.2">
      <c r="B63">
        <v>60</v>
      </c>
      <c r="C63" s="1">
        <v>61</v>
      </c>
      <c r="D63">
        <v>35</v>
      </c>
      <c r="E63">
        <v>5</v>
      </c>
      <c r="F63">
        <v>20</v>
      </c>
      <c r="G63">
        <v>562</v>
      </c>
      <c r="H63">
        <v>629</v>
      </c>
      <c r="I63">
        <v>90</v>
      </c>
      <c r="L63" s="1" t="s">
        <v>16</v>
      </c>
      <c r="M63" t="s">
        <v>15</v>
      </c>
      <c r="N63">
        <v>37</v>
      </c>
      <c r="O63" t="s">
        <v>17</v>
      </c>
      <c r="P63" t="s">
        <v>18</v>
      </c>
      <c r="Q63" t="s">
        <v>19</v>
      </c>
      <c r="R63">
        <v>8.7111111111110908</v>
      </c>
      <c r="U63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</v>
      </c>
    </row>
    <row r="64" spans="2:21" x14ac:dyDescent="0.2">
      <c r="B64">
        <v>61</v>
      </c>
      <c r="C64" s="1">
        <v>62</v>
      </c>
      <c r="D64">
        <v>50</v>
      </c>
      <c r="E64">
        <v>30</v>
      </c>
      <c r="F64">
        <v>10</v>
      </c>
      <c r="G64">
        <v>531</v>
      </c>
      <c r="H64">
        <v>610</v>
      </c>
      <c r="I64">
        <v>90</v>
      </c>
      <c r="L64" s="1" t="s">
        <v>16</v>
      </c>
      <c r="M64" t="s">
        <v>15</v>
      </c>
      <c r="N64">
        <v>38</v>
      </c>
      <c r="O64" t="s">
        <v>17</v>
      </c>
      <c r="P64" t="s">
        <v>18</v>
      </c>
      <c r="Q64" t="s">
        <v>19</v>
      </c>
      <c r="R64">
        <v>13.8555555555556</v>
      </c>
      <c r="U64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</v>
      </c>
    </row>
    <row r="65" spans="2:21" x14ac:dyDescent="0.2">
      <c r="B65">
        <v>62</v>
      </c>
      <c r="C65" s="1">
        <v>63</v>
      </c>
      <c r="D65">
        <v>50</v>
      </c>
      <c r="E65">
        <v>35</v>
      </c>
      <c r="F65">
        <v>20</v>
      </c>
      <c r="G65">
        <v>262</v>
      </c>
      <c r="H65">
        <v>317</v>
      </c>
      <c r="I65">
        <v>90</v>
      </c>
      <c r="L65" s="1" t="s">
        <v>16</v>
      </c>
      <c r="M65" t="s">
        <v>15</v>
      </c>
      <c r="N65">
        <v>39</v>
      </c>
      <c r="O65" t="s">
        <v>17</v>
      </c>
      <c r="P65" t="s">
        <v>18</v>
      </c>
      <c r="Q65" t="s">
        <v>19</v>
      </c>
      <c r="R65">
        <v>10.911111111111</v>
      </c>
      <c r="U65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</v>
      </c>
    </row>
    <row r="66" spans="2:21" x14ac:dyDescent="0.2">
      <c r="B66">
        <v>63</v>
      </c>
      <c r="C66" s="1">
        <v>64</v>
      </c>
      <c r="D66">
        <v>50</v>
      </c>
      <c r="E66">
        <v>40</v>
      </c>
      <c r="F66">
        <v>50</v>
      </c>
      <c r="G66">
        <v>171</v>
      </c>
      <c r="H66">
        <v>218</v>
      </c>
      <c r="I66">
        <v>90</v>
      </c>
      <c r="L66" s="1" t="s">
        <v>16</v>
      </c>
      <c r="M66" t="s">
        <v>15</v>
      </c>
      <c r="N66">
        <v>40</v>
      </c>
      <c r="O66" t="s">
        <v>17</v>
      </c>
      <c r="P66" t="s">
        <v>18</v>
      </c>
      <c r="Q66" t="s">
        <v>19</v>
      </c>
      <c r="R66">
        <v>6.5000000000000204</v>
      </c>
      <c r="U66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</v>
      </c>
    </row>
    <row r="67" spans="2:21" x14ac:dyDescent="0.2">
      <c r="B67">
        <v>64</v>
      </c>
      <c r="C67" s="1">
        <v>65</v>
      </c>
      <c r="D67">
        <v>48</v>
      </c>
      <c r="E67">
        <v>30</v>
      </c>
      <c r="F67">
        <v>10</v>
      </c>
      <c r="G67">
        <v>632</v>
      </c>
      <c r="H67">
        <v>693</v>
      </c>
      <c r="I67">
        <v>90</v>
      </c>
      <c r="L67" s="1" t="s">
        <v>16</v>
      </c>
      <c r="M67" t="s">
        <v>15</v>
      </c>
      <c r="N67">
        <v>41</v>
      </c>
      <c r="O67" t="s">
        <v>17</v>
      </c>
      <c r="P67" t="s">
        <v>18</v>
      </c>
      <c r="Q67" t="s">
        <v>19</v>
      </c>
      <c r="R67">
        <v>1.19999999999998</v>
      </c>
      <c r="U67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</v>
      </c>
    </row>
    <row r="68" spans="2:21" x14ac:dyDescent="0.2">
      <c r="B68">
        <v>65</v>
      </c>
      <c r="C68" s="1">
        <v>66</v>
      </c>
      <c r="D68">
        <v>48</v>
      </c>
      <c r="E68">
        <v>40</v>
      </c>
      <c r="F68">
        <v>10</v>
      </c>
      <c r="G68">
        <v>76</v>
      </c>
      <c r="H68">
        <v>129</v>
      </c>
      <c r="I68">
        <v>90</v>
      </c>
      <c r="L68" s="1" t="s">
        <v>16</v>
      </c>
      <c r="M68" t="s">
        <v>15</v>
      </c>
      <c r="N68">
        <v>42</v>
      </c>
      <c r="O68" t="s">
        <v>17</v>
      </c>
      <c r="P68" t="s">
        <v>18</v>
      </c>
      <c r="Q68" t="s">
        <v>19</v>
      </c>
      <c r="R68">
        <v>17.899999999999999</v>
      </c>
      <c r="U68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</v>
      </c>
    </row>
    <row r="69" spans="2:21" x14ac:dyDescent="0.2">
      <c r="B69">
        <v>66</v>
      </c>
      <c r="C69" s="1">
        <v>67</v>
      </c>
      <c r="D69">
        <v>47</v>
      </c>
      <c r="E69">
        <v>35</v>
      </c>
      <c r="F69">
        <v>10</v>
      </c>
      <c r="G69">
        <v>826</v>
      </c>
      <c r="H69">
        <v>875</v>
      </c>
      <c r="I69">
        <v>90</v>
      </c>
      <c r="L69" s="1" t="s">
        <v>16</v>
      </c>
      <c r="M69" t="s">
        <v>15</v>
      </c>
      <c r="N69">
        <v>43</v>
      </c>
      <c r="O69" t="s">
        <v>17</v>
      </c>
      <c r="P69" t="s">
        <v>18</v>
      </c>
      <c r="Q69" t="s">
        <v>19</v>
      </c>
      <c r="R69">
        <v>16.099999999999898</v>
      </c>
      <c r="U69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</v>
      </c>
    </row>
    <row r="70" spans="2:21" x14ac:dyDescent="0.2">
      <c r="B70">
        <v>67</v>
      </c>
      <c r="C70" s="1">
        <v>68</v>
      </c>
      <c r="D70">
        <v>47</v>
      </c>
      <c r="E70">
        <v>40</v>
      </c>
      <c r="F70">
        <v>10</v>
      </c>
      <c r="G70">
        <v>12</v>
      </c>
      <c r="H70">
        <v>77</v>
      </c>
      <c r="I70">
        <v>90</v>
      </c>
      <c r="L70" s="1" t="s">
        <v>16</v>
      </c>
      <c r="M70" t="s">
        <v>15</v>
      </c>
      <c r="N70">
        <v>44</v>
      </c>
      <c r="O70" t="s">
        <v>17</v>
      </c>
      <c r="P70" t="s">
        <v>18</v>
      </c>
      <c r="Q70" t="s">
        <v>19</v>
      </c>
      <c r="R70">
        <v>0.49999999999999201</v>
      </c>
      <c r="U70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</v>
      </c>
    </row>
    <row r="71" spans="2:21" x14ac:dyDescent="0.2">
      <c r="B71">
        <v>68</v>
      </c>
      <c r="C71" s="1">
        <v>69</v>
      </c>
      <c r="D71">
        <v>45</v>
      </c>
      <c r="E71">
        <v>30</v>
      </c>
      <c r="F71">
        <v>10</v>
      </c>
      <c r="G71">
        <v>734</v>
      </c>
      <c r="H71">
        <v>777</v>
      </c>
      <c r="I71">
        <v>90</v>
      </c>
      <c r="L71" s="1" t="s">
        <v>16</v>
      </c>
      <c r="M71" t="s">
        <v>15</v>
      </c>
      <c r="N71">
        <v>45</v>
      </c>
      <c r="O71" t="s">
        <v>17</v>
      </c>
      <c r="P71" t="s">
        <v>18</v>
      </c>
      <c r="Q71" t="s">
        <v>19</v>
      </c>
      <c r="R71">
        <v>3.69999999999999</v>
      </c>
      <c r="U71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</v>
      </c>
    </row>
    <row r="72" spans="2:21" x14ac:dyDescent="0.2">
      <c r="B72">
        <v>69</v>
      </c>
      <c r="C72" s="1">
        <v>70</v>
      </c>
      <c r="D72">
        <v>45</v>
      </c>
      <c r="E72">
        <v>35</v>
      </c>
      <c r="F72">
        <v>10</v>
      </c>
      <c r="G72">
        <v>916</v>
      </c>
      <c r="H72">
        <v>969</v>
      </c>
      <c r="I72">
        <v>90</v>
      </c>
      <c r="L72" s="1" t="s">
        <v>16</v>
      </c>
      <c r="M72" t="s">
        <v>15</v>
      </c>
      <c r="N72">
        <v>46</v>
      </c>
      <c r="O72" t="s">
        <v>17</v>
      </c>
      <c r="P72" t="s">
        <v>18</v>
      </c>
      <c r="Q72" t="s">
        <v>19</v>
      </c>
      <c r="R72">
        <v>9.7888888888888896</v>
      </c>
      <c r="U72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</v>
      </c>
    </row>
    <row r="73" spans="2:21" x14ac:dyDescent="0.2">
      <c r="B73">
        <v>70</v>
      </c>
      <c r="C73" s="1">
        <v>71</v>
      </c>
      <c r="D73">
        <v>95</v>
      </c>
      <c r="E73">
        <v>30</v>
      </c>
      <c r="F73">
        <v>30</v>
      </c>
      <c r="G73">
        <v>387</v>
      </c>
      <c r="H73">
        <v>456</v>
      </c>
      <c r="I73">
        <v>90</v>
      </c>
      <c r="L73" s="1" t="s">
        <v>16</v>
      </c>
      <c r="M73" t="s">
        <v>15</v>
      </c>
      <c r="N73">
        <v>47</v>
      </c>
      <c r="O73" t="s">
        <v>17</v>
      </c>
      <c r="P73" t="s">
        <v>18</v>
      </c>
      <c r="Q73" t="s">
        <v>19</v>
      </c>
      <c r="R73">
        <v>13.811111111111</v>
      </c>
      <c r="U73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</v>
      </c>
    </row>
    <row r="74" spans="2:21" x14ac:dyDescent="0.2">
      <c r="B74">
        <v>71</v>
      </c>
      <c r="C74" s="1">
        <v>72</v>
      </c>
      <c r="D74">
        <v>95</v>
      </c>
      <c r="E74">
        <v>35</v>
      </c>
      <c r="F74">
        <v>20</v>
      </c>
      <c r="G74">
        <v>293</v>
      </c>
      <c r="H74">
        <v>360</v>
      </c>
      <c r="I74">
        <v>90</v>
      </c>
      <c r="L74" s="1" t="s">
        <v>16</v>
      </c>
      <c r="M74" t="s">
        <v>15</v>
      </c>
      <c r="N74">
        <v>48</v>
      </c>
      <c r="O74" t="s">
        <v>17</v>
      </c>
      <c r="P74" t="s">
        <v>18</v>
      </c>
      <c r="Q74" t="s">
        <v>19</v>
      </c>
      <c r="R74">
        <v>0.99999999999998501</v>
      </c>
      <c r="U74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</v>
      </c>
    </row>
    <row r="75" spans="2:21" x14ac:dyDescent="0.2">
      <c r="B75">
        <v>72</v>
      </c>
      <c r="C75" s="1">
        <v>73</v>
      </c>
      <c r="D75">
        <v>53</v>
      </c>
      <c r="E75">
        <v>30</v>
      </c>
      <c r="F75">
        <v>10</v>
      </c>
      <c r="G75">
        <v>450</v>
      </c>
      <c r="H75">
        <v>505</v>
      </c>
      <c r="I75">
        <v>90</v>
      </c>
      <c r="L75" s="1" t="s">
        <v>16</v>
      </c>
      <c r="M75" t="s">
        <v>15</v>
      </c>
      <c r="N75">
        <v>49</v>
      </c>
      <c r="O75" t="s">
        <v>17</v>
      </c>
      <c r="P75" t="s">
        <v>18</v>
      </c>
      <c r="Q75" t="s">
        <v>19</v>
      </c>
      <c r="R75">
        <v>3</v>
      </c>
      <c r="U75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</v>
      </c>
    </row>
    <row r="76" spans="2:21" x14ac:dyDescent="0.2">
      <c r="B76">
        <v>73</v>
      </c>
      <c r="C76" s="1">
        <v>74</v>
      </c>
      <c r="D76">
        <v>92</v>
      </c>
      <c r="E76">
        <v>30</v>
      </c>
      <c r="F76">
        <v>10</v>
      </c>
      <c r="G76">
        <v>478</v>
      </c>
      <c r="H76">
        <v>551</v>
      </c>
      <c r="I76">
        <v>90</v>
      </c>
      <c r="L76" s="1" t="s">
        <v>16</v>
      </c>
      <c r="M76" t="s">
        <v>15</v>
      </c>
      <c r="N76">
        <v>50</v>
      </c>
      <c r="O76" t="s">
        <v>17</v>
      </c>
      <c r="P76" t="s">
        <v>18</v>
      </c>
      <c r="Q76" t="s">
        <v>19</v>
      </c>
      <c r="R76">
        <v>0.100000000000008</v>
      </c>
      <c r="U76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</v>
      </c>
    </row>
    <row r="77" spans="2:21" x14ac:dyDescent="0.2">
      <c r="B77">
        <v>74</v>
      </c>
      <c r="C77" s="1">
        <v>75</v>
      </c>
      <c r="D77">
        <v>53</v>
      </c>
      <c r="E77">
        <v>35</v>
      </c>
      <c r="F77">
        <v>50</v>
      </c>
      <c r="G77">
        <v>353</v>
      </c>
      <c r="H77">
        <v>412</v>
      </c>
      <c r="I77">
        <v>90</v>
      </c>
      <c r="L77" s="1" t="s">
        <v>16</v>
      </c>
      <c r="M77" t="s">
        <v>15</v>
      </c>
      <c r="N77">
        <v>51</v>
      </c>
      <c r="O77" t="s">
        <v>17</v>
      </c>
      <c r="P77" t="s">
        <v>18</v>
      </c>
      <c r="Q77" t="s">
        <v>19</v>
      </c>
      <c r="R77">
        <v>1.5111111111111</v>
      </c>
      <c r="U77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</v>
      </c>
    </row>
    <row r="78" spans="2:21" x14ac:dyDescent="0.2">
      <c r="B78">
        <v>75</v>
      </c>
      <c r="C78" s="1">
        <v>76</v>
      </c>
      <c r="D78">
        <v>45</v>
      </c>
      <c r="E78">
        <v>65</v>
      </c>
      <c r="F78">
        <v>20</v>
      </c>
      <c r="G78">
        <v>997</v>
      </c>
      <c r="H78">
        <v>1068</v>
      </c>
      <c r="I78">
        <v>90</v>
      </c>
      <c r="L78" s="1" t="s">
        <v>16</v>
      </c>
      <c r="M78" t="s">
        <v>15</v>
      </c>
      <c r="N78">
        <v>52</v>
      </c>
      <c r="O78" t="s">
        <v>17</v>
      </c>
      <c r="P78" t="s">
        <v>18</v>
      </c>
      <c r="Q78" t="s">
        <v>19</v>
      </c>
      <c r="R78">
        <v>4.5</v>
      </c>
      <c r="U78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</v>
      </c>
    </row>
    <row r="79" spans="2:21" x14ac:dyDescent="0.2">
      <c r="B79">
        <v>76</v>
      </c>
      <c r="C79" s="1">
        <v>77</v>
      </c>
      <c r="D79">
        <v>90</v>
      </c>
      <c r="E79">
        <v>35</v>
      </c>
      <c r="F79">
        <v>10</v>
      </c>
      <c r="G79">
        <v>203</v>
      </c>
      <c r="H79">
        <v>260</v>
      </c>
      <c r="I79">
        <v>90</v>
      </c>
      <c r="L79" s="1" t="s">
        <v>16</v>
      </c>
      <c r="M79" t="s">
        <v>15</v>
      </c>
      <c r="N79">
        <v>53</v>
      </c>
      <c r="O79" t="s">
        <v>17</v>
      </c>
      <c r="P79" t="s">
        <v>18</v>
      </c>
      <c r="Q79" t="s">
        <v>19</v>
      </c>
      <c r="R79">
        <v>13.5111111111111</v>
      </c>
      <c r="U79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</v>
      </c>
    </row>
    <row r="80" spans="2:21" x14ac:dyDescent="0.2">
      <c r="B80">
        <v>77</v>
      </c>
      <c r="C80" s="1">
        <v>78</v>
      </c>
      <c r="D80">
        <v>88</v>
      </c>
      <c r="E80">
        <v>30</v>
      </c>
      <c r="F80">
        <v>10</v>
      </c>
      <c r="G80">
        <v>574</v>
      </c>
      <c r="H80">
        <v>643</v>
      </c>
      <c r="I80">
        <v>90</v>
      </c>
      <c r="L80" s="1" t="s">
        <v>16</v>
      </c>
      <c r="M80" t="s">
        <v>15</v>
      </c>
      <c r="N80">
        <v>54</v>
      </c>
      <c r="O80" t="s">
        <v>17</v>
      </c>
      <c r="P80" t="s">
        <v>18</v>
      </c>
      <c r="Q80" t="s">
        <v>19</v>
      </c>
      <c r="R80">
        <v>10.2222222222222</v>
      </c>
      <c r="U80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</v>
      </c>
    </row>
    <row r="81" spans="2:21" x14ac:dyDescent="0.2">
      <c r="B81">
        <v>78</v>
      </c>
      <c r="C81" s="1">
        <v>79</v>
      </c>
      <c r="D81">
        <v>88</v>
      </c>
      <c r="E81">
        <v>35</v>
      </c>
      <c r="F81">
        <v>20</v>
      </c>
      <c r="G81">
        <v>109</v>
      </c>
      <c r="H81">
        <v>170</v>
      </c>
      <c r="I81">
        <v>90</v>
      </c>
      <c r="L81" s="1" t="s">
        <v>16</v>
      </c>
      <c r="M81" t="s">
        <v>15</v>
      </c>
      <c r="N81">
        <v>55</v>
      </c>
      <c r="O81" t="s">
        <v>17</v>
      </c>
      <c r="P81" t="s">
        <v>18</v>
      </c>
      <c r="Q81" t="s">
        <v>19</v>
      </c>
      <c r="R81">
        <v>11.011111111110999</v>
      </c>
      <c r="U81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</v>
      </c>
    </row>
    <row r="82" spans="2:21" x14ac:dyDescent="0.2">
      <c r="B82">
        <v>79</v>
      </c>
      <c r="C82" s="1">
        <v>80</v>
      </c>
      <c r="D82">
        <v>87</v>
      </c>
      <c r="E82">
        <v>30</v>
      </c>
      <c r="F82">
        <v>10</v>
      </c>
      <c r="G82">
        <v>668</v>
      </c>
      <c r="H82">
        <v>731</v>
      </c>
      <c r="I82">
        <v>90</v>
      </c>
      <c r="L82" s="1" t="s">
        <v>16</v>
      </c>
      <c r="M82" t="s">
        <v>15</v>
      </c>
      <c r="N82">
        <v>56</v>
      </c>
      <c r="O82" t="s">
        <v>17</v>
      </c>
      <c r="P82" t="s">
        <v>18</v>
      </c>
      <c r="Q82" t="s">
        <v>19</v>
      </c>
      <c r="R82">
        <v>9.5111111111111093</v>
      </c>
      <c r="U82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</v>
      </c>
    </row>
    <row r="83" spans="2:21" x14ac:dyDescent="0.2">
      <c r="B83">
        <v>80</v>
      </c>
      <c r="C83" s="1">
        <v>81</v>
      </c>
      <c r="D83">
        <v>85</v>
      </c>
      <c r="E83">
        <v>25</v>
      </c>
      <c r="F83">
        <v>10</v>
      </c>
      <c r="G83">
        <v>769</v>
      </c>
      <c r="H83">
        <v>820</v>
      </c>
      <c r="I83">
        <v>90</v>
      </c>
      <c r="L83" s="1" t="s">
        <v>16</v>
      </c>
      <c r="M83" t="s">
        <v>15</v>
      </c>
      <c r="N83">
        <v>57</v>
      </c>
      <c r="O83" t="s">
        <v>17</v>
      </c>
      <c r="P83" t="s">
        <v>18</v>
      </c>
      <c r="Q83" t="s">
        <v>19</v>
      </c>
      <c r="R83">
        <v>24.211111111111101</v>
      </c>
      <c r="U83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</v>
      </c>
    </row>
    <row r="84" spans="2:21" x14ac:dyDescent="0.2">
      <c r="B84">
        <v>81</v>
      </c>
      <c r="C84" s="1">
        <v>82</v>
      </c>
      <c r="D84">
        <v>85</v>
      </c>
      <c r="E84">
        <v>35</v>
      </c>
      <c r="F84">
        <v>30</v>
      </c>
      <c r="G84">
        <v>47</v>
      </c>
      <c r="H84">
        <v>124</v>
      </c>
      <c r="I84">
        <v>90</v>
      </c>
      <c r="L84" s="1" t="s">
        <v>16</v>
      </c>
      <c r="M84" t="s">
        <v>15</v>
      </c>
      <c r="N84">
        <v>58</v>
      </c>
      <c r="O84" t="s">
        <v>17</v>
      </c>
      <c r="P84" t="s">
        <v>18</v>
      </c>
      <c r="Q84" t="s">
        <v>19</v>
      </c>
      <c r="R84">
        <v>9.5111111111111306</v>
      </c>
      <c r="U84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</v>
      </c>
    </row>
    <row r="85" spans="2:21" x14ac:dyDescent="0.2">
      <c r="B85">
        <v>82</v>
      </c>
      <c r="C85" s="1">
        <v>83</v>
      </c>
      <c r="D85">
        <v>75</v>
      </c>
      <c r="E85">
        <v>55</v>
      </c>
      <c r="F85">
        <v>20</v>
      </c>
      <c r="G85">
        <v>369</v>
      </c>
      <c r="H85">
        <v>420</v>
      </c>
      <c r="I85">
        <v>90</v>
      </c>
      <c r="L85" s="1" t="s">
        <v>16</v>
      </c>
      <c r="M85" t="s">
        <v>15</v>
      </c>
      <c r="N85">
        <v>59</v>
      </c>
      <c r="O85" t="s">
        <v>17</v>
      </c>
      <c r="P85" t="s">
        <v>18</v>
      </c>
      <c r="Q85" t="s">
        <v>19</v>
      </c>
      <c r="R85">
        <v>10.811111111111099</v>
      </c>
      <c r="U85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</v>
      </c>
    </row>
    <row r="86" spans="2:21" x14ac:dyDescent="0.2">
      <c r="B86">
        <v>83</v>
      </c>
      <c r="C86" s="1">
        <v>84</v>
      </c>
      <c r="D86">
        <v>72</v>
      </c>
      <c r="E86">
        <v>55</v>
      </c>
      <c r="F86">
        <v>10</v>
      </c>
      <c r="G86">
        <v>265</v>
      </c>
      <c r="H86">
        <v>338</v>
      </c>
      <c r="I86">
        <v>90</v>
      </c>
      <c r="L86" s="1" t="s">
        <v>16</v>
      </c>
      <c r="M86" t="s">
        <v>15</v>
      </c>
      <c r="N86">
        <v>60</v>
      </c>
      <c r="O86" t="s">
        <v>17</v>
      </c>
      <c r="P86" t="s">
        <v>18</v>
      </c>
      <c r="Q86" t="s">
        <v>19</v>
      </c>
      <c r="R86">
        <v>12.911111111111101</v>
      </c>
      <c r="U86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</v>
      </c>
    </row>
    <row r="87" spans="2:21" x14ac:dyDescent="0.2">
      <c r="B87">
        <v>84</v>
      </c>
      <c r="C87" s="1">
        <v>85</v>
      </c>
      <c r="D87">
        <v>70</v>
      </c>
      <c r="E87">
        <v>58</v>
      </c>
      <c r="F87">
        <v>20</v>
      </c>
      <c r="G87">
        <v>458</v>
      </c>
      <c r="H87">
        <v>523</v>
      </c>
      <c r="I87">
        <v>90</v>
      </c>
      <c r="L87" s="1" t="s">
        <v>16</v>
      </c>
      <c r="M87" t="s">
        <v>15</v>
      </c>
      <c r="N87">
        <v>61</v>
      </c>
      <c r="O87" t="s">
        <v>17</v>
      </c>
      <c r="P87" t="s">
        <v>18</v>
      </c>
      <c r="Q87" t="s">
        <v>19</v>
      </c>
      <c r="R87">
        <v>0</v>
      </c>
      <c r="U87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</v>
      </c>
    </row>
    <row r="88" spans="2:21" x14ac:dyDescent="0.2">
      <c r="B88">
        <v>85</v>
      </c>
      <c r="C88" s="1">
        <v>86</v>
      </c>
      <c r="D88">
        <v>68</v>
      </c>
      <c r="E88">
        <v>60</v>
      </c>
      <c r="F88">
        <v>30</v>
      </c>
      <c r="G88">
        <v>555</v>
      </c>
      <c r="H88">
        <v>612</v>
      </c>
      <c r="I88">
        <v>90</v>
      </c>
      <c r="L88" s="1" t="s">
        <v>16</v>
      </c>
      <c r="M88" t="s">
        <v>15</v>
      </c>
      <c r="N88">
        <v>62</v>
      </c>
      <c r="O88" t="s">
        <v>17</v>
      </c>
      <c r="P88" t="s">
        <v>18</v>
      </c>
      <c r="Q88" t="s">
        <v>19</v>
      </c>
      <c r="R88">
        <v>34.6</v>
      </c>
      <c r="U88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</v>
      </c>
    </row>
    <row r="89" spans="2:21" x14ac:dyDescent="0.2">
      <c r="B89">
        <v>86</v>
      </c>
      <c r="C89" s="1">
        <v>87</v>
      </c>
      <c r="D89">
        <v>66</v>
      </c>
      <c r="E89">
        <v>55</v>
      </c>
      <c r="F89">
        <v>10</v>
      </c>
      <c r="G89">
        <v>173</v>
      </c>
      <c r="H89">
        <v>238</v>
      </c>
      <c r="I89">
        <v>90</v>
      </c>
      <c r="L89" s="1" t="s">
        <v>16</v>
      </c>
      <c r="M89" t="s">
        <v>15</v>
      </c>
      <c r="N89">
        <v>63</v>
      </c>
      <c r="O89" t="s">
        <v>17</v>
      </c>
      <c r="P89" t="s">
        <v>18</v>
      </c>
      <c r="Q89" t="s">
        <v>19</v>
      </c>
      <c r="R89">
        <v>1.7</v>
      </c>
      <c r="U89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</v>
      </c>
    </row>
    <row r="90" spans="2:21" x14ac:dyDescent="0.2">
      <c r="B90">
        <v>87</v>
      </c>
      <c r="C90" s="1">
        <v>88</v>
      </c>
      <c r="D90">
        <v>65</v>
      </c>
      <c r="E90">
        <v>55</v>
      </c>
      <c r="F90">
        <v>20</v>
      </c>
      <c r="G90">
        <v>85</v>
      </c>
      <c r="H90">
        <v>144</v>
      </c>
      <c r="I90">
        <v>90</v>
      </c>
      <c r="L90" s="1" t="s">
        <v>16</v>
      </c>
      <c r="M90" t="s">
        <v>15</v>
      </c>
      <c r="N90">
        <v>64</v>
      </c>
      <c r="O90" t="s">
        <v>17</v>
      </c>
      <c r="P90" t="s">
        <v>18</v>
      </c>
      <c r="Q90" t="s">
        <v>19</v>
      </c>
      <c r="R90">
        <v>6.4</v>
      </c>
      <c r="U90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</v>
      </c>
    </row>
    <row r="91" spans="2:21" x14ac:dyDescent="0.2">
      <c r="B91">
        <v>88</v>
      </c>
      <c r="C91" s="1">
        <v>89</v>
      </c>
      <c r="D91">
        <v>65</v>
      </c>
      <c r="E91">
        <v>60</v>
      </c>
      <c r="F91">
        <v>30</v>
      </c>
      <c r="G91">
        <v>645</v>
      </c>
      <c r="H91">
        <v>708</v>
      </c>
      <c r="I91">
        <v>90</v>
      </c>
      <c r="L91" s="1" t="s">
        <v>16</v>
      </c>
      <c r="M91" t="s">
        <v>15</v>
      </c>
      <c r="N91">
        <v>65</v>
      </c>
      <c r="O91" t="s">
        <v>17</v>
      </c>
      <c r="P91" t="s">
        <v>18</v>
      </c>
      <c r="Q91" t="s">
        <v>19</v>
      </c>
      <c r="R91">
        <v>0.5</v>
      </c>
      <c r="U91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</v>
      </c>
    </row>
    <row r="92" spans="2:21" x14ac:dyDescent="0.2">
      <c r="B92">
        <v>89</v>
      </c>
      <c r="C92" s="1">
        <v>90</v>
      </c>
      <c r="D92">
        <v>63</v>
      </c>
      <c r="E92">
        <v>58</v>
      </c>
      <c r="F92">
        <v>10</v>
      </c>
      <c r="G92">
        <v>737</v>
      </c>
      <c r="H92">
        <v>802</v>
      </c>
      <c r="I92">
        <v>90</v>
      </c>
      <c r="L92" s="1" t="s">
        <v>16</v>
      </c>
      <c r="M92" t="s">
        <v>15</v>
      </c>
      <c r="N92">
        <v>66</v>
      </c>
      <c r="O92" t="s">
        <v>17</v>
      </c>
      <c r="P92" t="s">
        <v>18</v>
      </c>
      <c r="Q92" t="s">
        <v>19</v>
      </c>
      <c r="R92">
        <v>2.2999999999999901</v>
      </c>
      <c r="U92" t="str">
        <f t="shared" si="15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</v>
      </c>
    </row>
    <row r="93" spans="2:21" x14ac:dyDescent="0.2">
      <c r="B93">
        <v>90</v>
      </c>
      <c r="C93" s="1">
        <v>91</v>
      </c>
      <c r="D93">
        <v>60</v>
      </c>
      <c r="E93">
        <v>55</v>
      </c>
      <c r="F93">
        <v>10</v>
      </c>
      <c r="G93">
        <v>20</v>
      </c>
      <c r="H93">
        <v>84</v>
      </c>
      <c r="I93">
        <v>90</v>
      </c>
      <c r="L93" s="1" t="s">
        <v>16</v>
      </c>
      <c r="M93" t="s">
        <v>15</v>
      </c>
      <c r="N93">
        <v>67</v>
      </c>
      <c r="O93" t="s">
        <v>17</v>
      </c>
      <c r="P93" t="s">
        <v>18</v>
      </c>
      <c r="Q93" t="s">
        <v>19</v>
      </c>
      <c r="R93">
        <v>0.59999999999999398</v>
      </c>
      <c r="U93" t="str">
        <f t="shared" ref="U93:U125" si="16">_xlfn.CONCAT(U92,",",R94)</f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</v>
      </c>
    </row>
    <row r="94" spans="2:21" x14ac:dyDescent="0.2">
      <c r="B94">
        <v>91</v>
      </c>
      <c r="C94" s="1">
        <v>92</v>
      </c>
      <c r="D94">
        <v>60</v>
      </c>
      <c r="E94">
        <v>60</v>
      </c>
      <c r="F94">
        <v>10</v>
      </c>
      <c r="G94">
        <v>836</v>
      </c>
      <c r="H94">
        <v>889</v>
      </c>
      <c r="I94">
        <v>90</v>
      </c>
      <c r="L94" s="1" t="s">
        <v>16</v>
      </c>
      <c r="M94" t="s">
        <v>15</v>
      </c>
      <c r="N94">
        <v>68</v>
      </c>
      <c r="O94" t="s">
        <v>17</v>
      </c>
      <c r="P94" t="s">
        <v>18</v>
      </c>
      <c r="Q94" t="s">
        <v>19</v>
      </c>
      <c r="R94">
        <v>3.2999999999999901</v>
      </c>
      <c r="U94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</v>
      </c>
    </row>
    <row r="95" spans="2:21" x14ac:dyDescent="0.2">
      <c r="B95">
        <v>92</v>
      </c>
      <c r="C95" s="1">
        <v>93</v>
      </c>
      <c r="D95">
        <v>67</v>
      </c>
      <c r="E95">
        <v>85</v>
      </c>
      <c r="F95">
        <v>20</v>
      </c>
      <c r="G95">
        <v>368</v>
      </c>
      <c r="H95">
        <v>441</v>
      </c>
      <c r="I95">
        <v>90</v>
      </c>
      <c r="L95" s="1" t="s">
        <v>16</v>
      </c>
      <c r="M95" t="s">
        <v>15</v>
      </c>
      <c r="N95">
        <v>69</v>
      </c>
      <c r="O95" t="s">
        <v>17</v>
      </c>
      <c r="P95" t="s">
        <v>18</v>
      </c>
      <c r="Q95" t="s">
        <v>19</v>
      </c>
      <c r="R95">
        <v>1.2999999999999901</v>
      </c>
      <c r="U95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</v>
      </c>
    </row>
    <row r="96" spans="2:21" x14ac:dyDescent="0.2">
      <c r="B96">
        <v>93</v>
      </c>
      <c r="C96" s="1">
        <v>94</v>
      </c>
      <c r="D96">
        <v>65</v>
      </c>
      <c r="E96">
        <v>85</v>
      </c>
      <c r="F96">
        <v>40</v>
      </c>
      <c r="G96">
        <v>475</v>
      </c>
      <c r="H96">
        <v>518</v>
      </c>
      <c r="I96">
        <v>90</v>
      </c>
      <c r="L96" s="1" t="s">
        <v>16</v>
      </c>
      <c r="M96" t="s">
        <v>15</v>
      </c>
      <c r="N96">
        <v>70</v>
      </c>
      <c r="O96" t="s">
        <v>17</v>
      </c>
      <c r="P96" t="s">
        <v>18</v>
      </c>
      <c r="Q96" t="s">
        <v>19</v>
      </c>
      <c r="R96">
        <v>60.4</v>
      </c>
      <c r="U96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</v>
      </c>
    </row>
    <row r="97" spans="2:21" x14ac:dyDescent="0.2">
      <c r="B97">
        <v>94</v>
      </c>
      <c r="C97" s="1">
        <v>95</v>
      </c>
      <c r="D97">
        <v>65</v>
      </c>
      <c r="E97">
        <v>82</v>
      </c>
      <c r="F97">
        <v>10</v>
      </c>
      <c r="G97">
        <v>285</v>
      </c>
      <c r="H97">
        <v>336</v>
      </c>
      <c r="I97">
        <v>90</v>
      </c>
      <c r="L97" s="1" t="s">
        <v>16</v>
      </c>
      <c r="M97" t="s">
        <v>15</v>
      </c>
      <c r="N97">
        <v>71</v>
      </c>
      <c r="O97" t="s">
        <v>17</v>
      </c>
      <c r="P97" t="s">
        <v>18</v>
      </c>
      <c r="Q97" t="s">
        <v>19</v>
      </c>
      <c r="R97">
        <v>3.4</v>
      </c>
      <c r="U97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</v>
      </c>
    </row>
    <row r="98" spans="2:21" x14ac:dyDescent="0.2">
      <c r="B98">
        <v>95</v>
      </c>
      <c r="C98" s="1">
        <v>96</v>
      </c>
      <c r="D98">
        <v>62</v>
      </c>
      <c r="E98">
        <v>80</v>
      </c>
      <c r="F98">
        <v>30</v>
      </c>
      <c r="G98">
        <v>196</v>
      </c>
      <c r="H98">
        <v>239</v>
      </c>
      <c r="I98">
        <v>90</v>
      </c>
      <c r="L98" s="1" t="s">
        <v>16</v>
      </c>
      <c r="M98" t="s">
        <v>15</v>
      </c>
      <c r="N98">
        <v>72</v>
      </c>
      <c r="O98" t="s">
        <v>17</v>
      </c>
      <c r="P98" t="s">
        <v>18</v>
      </c>
      <c r="Q98" t="s">
        <v>19</v>
      </c>
      <c r="R98">
        <v>3</v>
      </c>
      <c r="U98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</v>
      </c>
    </row>
    <row r="99" spans="2:21" x14ac:dyDescent="0.2">
      <c r="B99">
        <v>96</v>
      </c>
      <c r="C99" s="1">
        <v>97</v>
      </c>
      <c r="D99">
        <v>60</v>
      </c>
      <c r="E99">
        <v>80</v>
      </c>
      <c r="F99">
        <v>10</v>
      </c>
      <c r="G99">
        <v>95</v>
      </c>
      <c r="H99">
        <v>156</v>
      </c>
      <c r="I99">
        <v>90</v>
      </c>
      <c r="L99" s="1" t="s">
        <v>16</v>
      </c>
      <c r="M99" t="s">
        <v>15</v>
      </c>
      <c r="N99">
        <v>73</v>
      </c>
      <c r="O99" t="s">
        <v>17</v>
      </c>
      <c r="P99" t="s">
        <v>18</v>
      </c>
      <c r="Q99" t="s">
        <v>19</v>
      </c>
      <c r="R99">
        <v>0</v>
      </c>
      <c r="U99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</v>
      </c>
    </row>
    <row r="100" spans="2:21" x14ac:dyDescent="0.2">
      <c r="B100">
        <v>97</v>
      </c>
      <c r="C100" s="1">
        <v>98</v>
      </c>
      <c r="D100">
        <v>60</v>
      </c>
      <c r="E100">
        <v>85</v>
      </c>
      <c r="F100">
        <v>30</v>
      </c>
      <c r="G100">
        <v>561</v>
      </c>
      <c r="H100">
        <v>622</v>
      </c>
      <c r="I100">
        <v>90</v>
      </c>
      <c r="L100" s="1" t="s">
        <v>16</v>
      </c>
      <c r="M100" t="s">
        <v>15</v>
      </c>
      <c r="N100">
        <v>74</v>
      </c>
      <c r="O100" t="s">
        <v>17</v>
      </c>
      <c r="P100" t="s">
        <v>18</v>
      </c>
      <c r="Q100" t="s">
        <v>19</v>
      </c>
      <c r="R100">
        <v>5.5999999999999899</v>
      </c>
      <c r="U100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</v>
      </c>
    </row>
    <row r="101" spans="2:21" x14ac:dyDescent="0.2">
      <c r="B101">
        <v>98</v>
      </c>
      <c r="C101" s="1">
        <v>99</v>
      </c>
      <c r="D101">
        <v>58</v>
      </c>
      <c r="E101">
        <v>75</v>
      </c>
      <c r="F101">
        <v>20</v>
      </c>
      <c r="G101">
        <v>30</v>
      </c>
      <c r="H101">
        <v>84</v>
      </c>
      <c r="I101">
        <v>90</v>
      </c>
      <c r="L101" s="1" t="s">
        <v>16</v>
      </c>
      <c r="M101" t="s">
        <v>15</v>
      </c>
      <c r="N101">
        <v>75</v>
      </c>
      <c r="O101" t="s">
        <v>17</v>
      </c>
      <c r="P101" t="s">
        <v>18</v>
      </c>
      <c r="Q101" t="s">
        <v>19</v>
      </c>
      <c r="R101">
        <v>5.0999999999999996</v>
      </c>
      <c r="U101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</v>
      </c>
    </row>
    <row r="102" spans="2:21" x14ac:dyDescent="0.2">
      <c r="B102">
        <v>99</v>
      </c>
      <c r="C102" s="1">
        <v>100</v>
      </c>
      <c r="D102">
        <v>55</v>
      </c>
      <c r="E102">
        <v>80</v>
      </c>
      <c r="F102">
        <v>10</v>
      </c>
      <c r="G102">
        <v>743</v>
      </c>
      <c r="H102">
        <v>820</v>
      </c>
      <c r="I102">
        <v>90</v>
      </c>
      <c r="L102" s="1" t="s">
        <v>16</v>
      </c>
      <c r="M102" t="s">
        <v>15</v>
      </c>
      <c r="N102">
        <v>76</v>
      </c>
      <c r="O102" t="s">
        <v>17</v>
      </c>
      <c r="P102" t="s">
        <v>18</v>
      </c>
      <c r="Q102" t="s">
        <v>19</v>
      </c>
      <c r="R102">
        <v>0</v>
      </c>
      <c r="U102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</v>
      </c>
    </row>
    <row r="103" spans="2:21" x14ac:dyDescent="0.2">
      <c r="B103">
        <v>100</v>
      </c>
      <c r="C103" s="1">
        <v>101</v>
      </c>
      <c r="D103">
        <v>55</v>
      </c>
      <c r="E103">
        <v>85</v>
      </c>
      <c r="F103">
        <v>20</v>
      </c>
      <c r="G103">
        <v>647</v>
      </c>
      <c r="H103">
        <v>726</v>
      </c>
      <c r="I103">
        <v>90</v>
      </c>
      <c r="L103" s="1" t="s">
        <v>16</v>
      </c>
      <c r="M103" t="s">
        <v>15</v>
      </c>
      <c r="N103">
        <v>77</v>
      </c>
      <c r="O103" t="s">
        <v>17</v>
      </c>
      <c r="P103" t="s">
        <v>18</v>
      </c>
      <c r="Q103" t="s">
        <v>19</v>
      </c>
      <c r="R103">
        <v>1.69999999999998</v>
      </c>
      <c r="U103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</v>
      </c>
    </row>
    <row r="104" spans="2:21" x14ac:dyDescent="0.2">
      <c r="L104" s="1" t="s">
        <v>16</v>
      </c>
      <c r="M104" t="s">
        <v>15</v>
      </c>
      <c r="N104">
        <v>78</v>
      </c>
      <c r="O104" t="s">
        <v>17</v>
      </c>
      <c r="P104" t="s">
        <v>18</v>
      </c>
      <c r="Q104" t="s">
        <v>19</v>
      </c>
      <c r="R104">
        <v>0.5</v>
      </c>
      <c r="U104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,0.5</v>
      </c>
    </row>
    <row r="105" spans="2:21" x14ac:dyDescent="0.2">
      <c r="L105" s="1" t="s">
        <v>16</v>
      </c>
      <c r="M105" t="s">
        <v>15</v>
      </c>
      <c r="N105">
        <v>79</v>
      </c>
      <c r="O105" t="s">
        <v>17</v>
      </c>
      <c r="P105" t="s">
        <v>18</v>
      </c>
      <c r="Q105" t="s">
        <v>19</v>
      </c>
      <c r="R105">
        <v>0.5</v>
      </c>
      <c r="U105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,0.5,5.69999999999998</v>
      </c>
    </row>
    <row r="106" spans="2:21" x14ac:dyDescent="0.2">
      <c r="L106" s="1" t="s">
        <v>16</v>
      </c>
      <c r="M106" t="s">
        <v>15</v>
      </c>
      <c r="N106">
        <v>80</v>
      </c>
      <c r="O106" t="s">
        <v>17</v>
      </c>
      <c r="P106" t="s">
        <v>18</v>
      </c>
      <c r="Q106" t="s">
        <v>19</v>
      </c>
      <c r="R106">
        <v>5.6999999999999797</v>
      </c>
      <c r="U106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,0.5,5.69999999999998,54.9</v>
      </c>
    </row>
    <row r="107" spans="2:21" x14ac:dyDescent="0.2">
      <c r="L107" s="1" t="s">
        <v>16</v>
      </c>
      <c r="M107" t="s">
        <v>15</v>
      </c>
      <c r="N107">
        <v>81</v>
      </c>
      <c r="O107" t="s">
        <v>17</v>
      </c>
      <c r="P107" t="s">
        <v>18</v>
      </c>
      <c r="Q107" t="s">
        <v>19</v>
      </c>
      <c r="R107">
        <v>54.9</v>
      </c>
      <c r="U107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,0.5,5.69999999999998,54.9,41.4</v>
      </c>
    </row>
    <row r="108" spans="2:21" x14ac:dyDescent="0.2">
      <c r="L108" s="1" t="s">
        <v>16</v>
      </c>
      <c r="M108" t="s">
        <v>15</v>
      </c>
      <c r="N108">
        <v>82</v>
      </c>
      <c r="O108" t="s">
        <v>17</v>
      </c>
      <c r="P108" t="s">
        <v>18</v>
      </c>
      <c r="Q108" t="s">
        <v>19</v>
      </c>
      <c r="R108">
        <v>41.4</v>
      </c>
      <c r="U108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,0.5,5.69999999999998,54.9,41.4,0</v>
      </c>
    </row>
    <row r="109" spans="2:21" x14ac:dyDescent="0.2">
      <c r="L109" s="1" t="s">
        <v>16</v>
      </c>
      <c r="M109" t="s">
        <v>15</v>
      </c>
      <c r="N109">
        <v>83</v>
      </c>
      <c r="O109" t="s">
        <v>17</v>
      </c>
      <c r="P109" t="s">
        <v>18</v>
      </c>
      <c r="Q109" t="s">
        <v>19</v>
      </c>
      <c r="R109">
        <v>0</v>
      </c>
      <c r="U109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,0.5,5.69999999999998,54.9,41.4,0,0</v>
      </c>
    </row>
    <row r="110" spans="2:21" x14ac:dyDescent="0.2">
      <c r="L110" s="1" t="s">
        <v>16</v>
      </c>
      <c r="M110" t="s">
        <v>15</v>
      </c>
      <c r="N110">
        <v>84</v>
      </c>
      <c r="O110" t="s">
        <v>17</v>
      </c>
      <c r="P110" t="s">
        <v>18</v>
      </c>
      <c r="Q110" t="s">
        <v>19</v>
      </c>
      <c r="R110">
        <v>0</v>
      </c>
      <c r="U110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,0.5,5.69999999999998,54.9,41.4,0,0,0.5</v>
      </c>
    </row>
    <row r="111" spans="2:21" x14ac:dyDescent="0.2">
      <c r="L111" s="1" t="s">
        <v>16</v>
      </c>
      <c r="M111" t="s">
        <v>15</v>
      </c>
      <c r="N111">
        <v>85</v>
      </c>
      <c r="O111" t="s">
        <v>17</v>
      </c>
      <c r="P111" t="s">
        <v>18</v>
      </c>
      <c r="Q111" t="s">
        <v>19</v>
      </c>
      <c r="R111">
        <v>0.5</v>
      </c>
      <c r="U111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,0.5,5.69999999999998,54.9,41.4,0,0,0.5,0</v>
      </c>
    </row>
    <row r="112" spans="2:21" x14ac:dyDescent="0.2">
      <c r="L112" s="1" t="s">
        <v>16</v>
      </c>
      <c r="M112" t="s">
        <v>15</v>
      </c>
      <c r="N112">
        <v>86</v>
      </c>
      <c r="O112" t="s">
        <v>17</v>
      </c>
      <c r="P112" t="s">
        <v>18</v>
      </c>
      <c r="Q112" t="s">
        <v>19</v>
      </c>
      <c r="R112">
        <v>0</v>
      </c>
      <c r="U112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,0.5,5.69999999999998,54.9,41.4,0,0,0.5,0,20.6</v>
      </c>
    </row>
    <row r="113" spans="12:21" x14ac:dyDescent="0.2">
      <c r="L113" s="1" t="s">
        <v>16</v>
      </c>
      <c r="M113" t="s">
        <v>15</v>
      </c>
      <c r="N113">
        <v>87</v>
      </c>
      <c r="O113" t="s">
        <v>17</v>
      </c>
      <c r="P113" t="s">
        <v>18</v>
      </c>
      <c r="Q113" t="s">
        <v>19</v>
      </c>
      <c r="R113">
        <v>20.6</v>
      </c>
      <c r="U113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,0.5,5.69999999999998,54.9,41.4,0,0,0.5,0,20.6,1.59999999999997</v>
      </c>
    </row>
    <row r="114" spans="12:21" x14ac:dyDescent="0.2">
      <c r="L114" s="1" t="s">
        <v>16</v>
      </c>
      <c r="M114" t="s">
        <v>15</v>
      </c>
      <c r="N114">
        <v>88</v>
      </c>
      <c r="O114" t="s">
        <v>17</v>
      </c>
      <c r="P114" t="s">
        <v>18</v>
      </c>
      <c r="Q114" t="s">
        <v>19</v>
      </c>
      <c r="R114">
        <v>1.5999999999999699</v>
      </c>
      <c r="U114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,0.5,5.69999999999998,54.9,41.4,0,0,0.5,0,20.6,1.59999999999997,10</v>
      </c>
    </row>
    <row r="115" spans="12:21" x14ac:dyDescent="0.2">
      <c r="L115" s="1" t="s">
        <v>16</v>
      </c>
      <c r="M115" t="s">
        <v>15</v>
      </c>
      <c r="N115">
        <v>89</v>
      </c>
      <c r="O115" t="s">
        <v>17</v>
      </c>
      <c r="P115" t="s">
        <v>18</v>
      </c>
      <c r="Q115" t="s">
        <v>19</v>
      </c>
      <c r="R115">
        <v>10</v>
      </c>
      <c r="U115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,0.5,5.69999999999998,54.9,41.4,0,0,0.5,0,20.6,1.59999999999997,10,0.200000000000002</v>
      </c>
    </row>
    <row r="116" spans="12:21" x14ac:dyDescent="0.2">
      <c r="L116" s="1" t="s">
        <v>16</v>
      </c>
      <c r="M116" t="s">
        <v>15</v>
      </c>
      <c r="N116">
        <v>90</v>
      </c>
      <c r="O116" t="s">
        <v>17</v>
      </c>
      <c r="P116" t="s">
        <v>18</v>
      </c>
      <c r="Q116" t="s">
        <v>19</v>
      </c>
      <c r="R116">
        <v>0.20000000000000201</v>
      </c>
      <c r="U116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,0.5,5.69999999999998,54.9,41.4,0,0,0.5,0,20.6,1.59999999999997,10,0.200000000000002,1.59999999999999</v>
      </c>
    </row>
    <row r="117" spans="12:21" x14ac:dyDescent="0.2">
      <c r="L117" s="1" t="s">
        <v>16</v>
      </c>
      <c r="M117" t="s">
        <v>15</v>
      </c>
      <c r="N117">
        <v>91</v>
      </c>
      <c r="O117" t="s">
        <v>17</v>
      </c>
      <c r="P117" t="s">
        <v>18</v>
      </c>
      <c r="Q117" t="s">
        <v>19</v>
      </c>
      <c r="R117">
        <v>1.5999999999999901</v>
      </c>
      <c r="U117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,0.5,5.69999999999998,54.9,41.4,0,0,0.5,0,20.6,1.59999999999997,10,0.200000000000002,1.59999999999999,10.6999999999999</v>
      </c>
    </row>
    <row r="118" spans="12:21" x14ac:dyDescent="0.2">
      <c r="L118" s="1" t="s">
        <v>16</v>
      </c>
      <c r="M118" t="s">
        <v>15</v>
      </c>
      <c r="N118">
        <v>92</v>
      </c>
      <c r="O118" t="s">
        <v>17</v>
      </c>
      <c r="P118" t="s">
        <v>18</v>
      </c>
      <c r="Q118" t="s">
        <v>19</v>
      </c>
      <c r="R118">
        <v>10.6999999999999</v>
      </c>
      <c r="U118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,0.5,5.69999999999998,54.9,41.4,0,0,0.5,0,20.6,1.59999999999997,10,0.200000000000002,1.59999999999999,10.6999999999999,13</v>
      </c>
    </row>
    <row r="119" spans="12:21" x14ac:dyDescent="0.2">
      <c r="L119" s="1" t="s">
        <v>16</v>
      </c>
      <c r="M119" t="s">
        <v>15</v>
      </c>
      <c r="N119">
        <v>93</v>
      </c>
      <c r="O119" t="s">
        <v>17</v>
      </c>
      <c r="P119" t="s">
        <v>18</v>
      </c>
      <c r="Q119" t="s">
        <v>19</v>
      </c>
      <c r="R119">
        <v>13</v>
      </c>
      <c r="U119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,0.5,5.69999999999998,54.9,41.4,0,0,0.5,0,20.6,1.59999999999997,10,0.200000000000002,1.59999999999999,10.6999999999999,13,5.00000000000002</v>
      </c>
    </row>
    <row r="120" spans="12:21" x14ac:dyDescent="0.2">
      <c r="L120" s="1" t="s">
        <v>16</v>
      </c>
      <c r="M120" t="s">
        <v>15</v>
      </c>
      <c r="N120">
        <v>94</v>
      </c>
      <c r="O120" t="s">
        <v>17</v>
      </c>
      <c r="P120" t="s">
        <v>18</v>
      </c>
      <c r="Q120" t="s">
        <v>19</v>
      </c>
      <c r="R120">
        <v>5.0000000000000204</v>
      </c>
      <c r="U120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,0.5,5.69999999999998,54.9,41.4,0,0,0.5,0,20.6,1.59999999999997,10,0.200000000000002,1.59999999999999,10.6999999999999,13,5.00000000000002,10.9999999999999</v>
      </c>
    </row>
    <row r="121" spans="12:21" x14ac:dyDescent="0.2">
      <c r="L121" s="1" t="s">
        <v>16</v>
      </c>
      <c r="M121" t="s">
        <v>15</v>
      </c>
      <c r="N121">
        <v>95</v>
      </c>
      <c r="O121" t="s">
        <v>17</v>
      </c>
      <c r="P121" t="s">
        <v>18</v>
      </c>
      <c r="Q121" t="s">
        <v>19</v>
      </c>
      <c r="R121">
        <v>10.999999999999901</v>
      </c>
      <c r="U121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,0.5,5.69999999999998,54.9,41.4,0,0,0.5,0,20.6,1.59999999999997,10,0.200000000000002,1.59999999999999,10.6999999999999,13,5.00000000000002,10.9999999999999,5.70000000000001</v>
      </c>
    </row>
    <row r="122" spans="12:21" x14ac:dyDescent="0.2">
      <c r="L122" s="1" t="s">
        <v>16</v>
      </c>
      <c r="M122" t="s">
        <v>15</v>
      </c>
      <c r="N122">
        <v>96</v>
      </c>
      <c r="O122" t="s">
        <v>17</v>
      </c>
      <c r="P122" t="s">
        <v>18</v>
      </c>
      <c r="Q122" t="s">
        <v>19</v>
      </c>
      <c r="R122">
        <v>5.7000000000000099</v>
      </c>
      <c r="U122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,0.5,5.69999999999998,54.9,41.4,0,0,0.5,0,20.6,1.59999999999997,10,0.200000000000002,1.59999999999999,10.6999999999999,13,5.00000000000002,10.9999999999999,5.70000000000001,14.5999999999999</v>
      </c>
    </row>
    <row r="123" spans="12:21" x14ac:dyDescent="0.2">
      <c r="L123" s="1" t="s">
        <v>16</v>
      </c>
      <c r="M123" t="s">
        <v>15</v>
      </c>
      <c r="N123">
        <v>97</v>
      </c>
      <c r="O123" t="s">
        <v>17</v>
      </c>
      <c r="P123" t="s">
        <v>18</v>
      </c>
      <c r="Q123" t="s">
        <v>19</v>
      </c>
      <c r="R123">
        <v>14.5999999999999</v>
      </c>
      <c r="U123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,0.5,5.69999999999998,54.9,41.4,0,0,0.5,0,20.6,1.59999999999997,10,0.200000000000002,1.59999999999999,10.6999999999999,13,5.00000000000002,10.9999999999999,5.70000000000001,14.5999999999999,19.1999999999999</v>
      </c>
    </row>
    <row r="124" spans="12:21" x14ac:dyDescent="0.2">
      <c r="L124" s="1" t="s">
        <v>16</v>
      </c>
      <c r="M124" t="s">
        <v>15</v>
      </c>
      <c r="N124">
        <v>98</v>
      </c>
      <c r="O124" t="s">
        <v>17</v>
      </c>
      <c r="P124" t="s">
        <v>18</v>
      </c>
      <c r="Q124" t="s">
        <v>19</v>
      </c>
      <c r="R124">
        <v>19.1999999999999</v>
      </c>
      <c r="U124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,0.5,5.69999999999998,54.9,41.4,0,0,0.5,0,20.6,1.59999999999997,10,0.200000000000002,1.59999999999999,10.6999999999999,13,5.00000000000002,10.9999999999999,5.70000000000001,14.5999999999999,19.1999999999999,5.50000000000001</v>
      </c>
    </row>
    <row r="125" spans="12:21" x14ac:dyDescent="0.2">
      <c r="L125" s="1" t="s">
        <v>16</v>
      </c>
      <c r="M125" t="s">
        <v>15</v>
      </c>
      <c r="N125">
        <v>99</v>
      </c>
      <c r="O125" t="s">
        <v>17</v>
      </c>
      <c r="P125" t="s">
        <v>18</v>
      </c>
      <c r="Q125" t="s">
        <v>19</v>
      </c>
      <c r="R125">
        <v>5.5000000000000098</v>
      </c>
      <c r="U125" t="str">
        <f t="shared" si="16"/>
        <v>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,0.5,5.69999999999998,54.9,41.4,0,0,0.5,0,20.6,1.59999999999997,10,0.200000000000002,1.59999999999999,10.6999999999999,13,5.00000000000002,10.9999999999999,5.70000000000001,14.5999999999999,19.1999999999999,5.50000000000001,11.1</v>
      </c>
    </row>
    <row r="126" spans="12:21" x14ac:dyDescent="0.2">
      <c r="L126" s="1" t="s">
        <v>16</v>
      </c>
      <c r="M126" t="s">
        <v>15</v>
      </c>
      <c r="N126">
        <v>100</v>
      </c>
      <c r="O126" t="s">
        <v>17</v>
      </c>
      <c r="P126" t="s">
        <v>18</v>
      </c>
      <c r="Q126" t="s">
        <v>19</v>
      </c>
      <c r="R126">
        <v>11.1</v>
      </c>
      <c r="U126" t="str">
        <f>_xlfn.CONCAT("{0.0,",U125,"};")</f>
        <v>{0.0,0.699999999999995,9.29999999999999,12.3999999999999,4.1,11.6,1.19999999999999,10.1,3.40000000000001,3.69999999999999,3.5,5.89999999999999,6.69999999999996,18.7,0,29.0111111111111,16.9,6.09999999999998,5.4,12.9888888888888,2.368475785867E-15,0,2.09999999999999,1.79999999999999,1.89999999999999,1.2,0.399999999999999,30.5888888888889,4.1111111111111,6.39999999999999,2.2,15.6,15.711111111111,14.4777777777778,8.31111111111108,5.41111111111107,4.01111111111109,8.71111111111109,13.8555555555556,10.911111111111,6.50000000000002,1.19999999999998,17.9,16.0999999999999,0.499999999999992,3.69999999999999,9.78888888888889,13.811111111111,0.999999999999985,3,0.100000000000008,1.5111111111111,4.5,13.5111111111111,10.2222222222222,11.011111111111,9.51111111111111,24.2111111111111,9.51111111111113,10.8111111111111,12.9111111111111,0,34.6,1.7,6.4,0.5,2.29999999999999,0.599999999999994,3.29999999999999,1.29999999999999,60.4,3.4,3,0,5.59999999999999,5.1,0,1.69999999999998,0.5,0.5,5.69999999999998,54.9,41.4,0,0,0.5,0,20.6,1.59999999999997,10,0.200000000000002,1.59999999999999,10.6999999999999,13,5.00000000000002,10.9999999999999,5.70000000000001,14.5999999999999,19.1999999999999,5.50000000000001,11.1}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0B96-7FAD-DA4E-BD6D-A69B230CCC5F}">
  <dimension ref="D4:N130"/>
  <sheetViews>
    <sheetView tabSelected="1" workbookViewId="0">
      <selection activeCell="G11" sqref="G11"/>
    </sheetView>
  </sheetViews>
  <sheetFormatPr baseColWidth="10" defaultRowHeight="16" x14ac:dyDescent="0.2"/>
  <cols>
    <col min="4" max="4" width="11.83203125" bestFit="1" customWidth="1"/>
    <col min="11" max="11" width="12.5" bestFit="1" customWidth="1"/>
    <col min="13" max="13" width="12.5" bestFit="1" customWidth="1"/>
  </cols>
  <sheetData>
    <row r="4" spans="4:14" x14ac:dyDescent="0.2">
      <c r="D4" t="s">
        <v>32</v>
      </c>
      <c r="E4">
        <v>1236</v>
      </c>
    </row>
    <row r="5" spans="4:14" x14ac:dyDescent="0.2">
      <c r="D5" t="s">
        <v>33</v>
      </c>
      <c r="E5">
        <v>10</v>
      </c>
      <c r="H5" s="3" t="s">
        <v>32</v>
      </c>
      <c r="I5" s="3" t="s">
        <v>36</v>
      </c>
      <c r="K5" t="s">
        <v>37</v>
      </c>
      <c r="L5">
        <v>109</v>
      </c>
      <c r="M5" t="s">
        <v>38</v>
      </c>
      <c r="N5">
        <v>111</v>
      </c>
    </row>
    <row r="6" spans="4:14" x14ac:dyDescent="0.2">
      <c r="D6" t="s">
        <v>34</v>
      </c>
      <c r="E6">
        <f>E4/E5</f>
        <v>123.6</v>
      </c>
      <c r="H6">
        <v>1236</v>
      </c>
      <c r="I6">
        <v>124</v>
      </c>
      <c r="K6" t="s">
        <v>39</v>
      </c>
      <c r="L6">
        <f>_xlfn.FLOOR.MATH(L5/$E$5)</f>
        <v>10</v>
      </c>
      <c r="M6" t="s">
        <v>39</v>
      </c>
      <c r="N6">
        <f>_xlfn.FLOOR.MATH(N5/$E$5)</f>
        <v>11</v>
      </c>
    </row>
    <row r="7" spans="4:14" x14ac:dyDescent="0.2">
      <c r="D7" t="s">
        <v>35</v>
      </c>
      <c r="E7">
        <f>_xlfn.CEILING.MATH(E6)</f>
        <v>124</v>
      </c>
      <c r="H7">
        <f>H6-10</f>
        <v>1226</v>
      </c>
      <c r="I7">
        <v>123</v>
      </c>
      <c r="L7">
        <f>$I$6-L6-1</f>
        <v>113</v>
      </c>
      <c r="N7">
        <f>$I$6-N6-1</f>
        <v>112</v>
      </c>
    </row>
    <row r="8" spans="4:14" x14ac:dyDescent="0.2">
      <c r="H8">
        <f t="shared" ref="H8:H71" si="0">H7-10</f>
        <v>1216</v>
      </c>
      <c r="I8">
        <v>122</v>
      </c>
      <c r="L8">
        <f>L7*$E$5</f>
        <v>1130</v>
      </c>
      <c r="N8">
        <f>N7*$E$5</f>
        <v>1120</v>
      </c>
    </row>
    <row r="9" spans="4:14" x14ac:dyDescent="0.2">
      <c r="H9">
        <f t="shared" si="0"/>
        <v>1206</v>
      </c>
      <c r="I9">
        <v>121</v>
      </c>
      <c r="L9">
        <f>$H$6-L8</f>
        <v>106</v>
      </c>
      <c r="N9">
        <f>$H$6-N8</f>
        <v>116</v>
      </c>
    </row>
    <row r="10" spans="4:14" x14ac:dyDescent="0.2">
      <c r="H10">
        <f t="shared" si="0"/>
        <v>1196</v>
      </c>
      <c r="I10">
        <v>120</v>
      </c>
      <c r="L10">
        <f>IF(L5&lt;L9,1,0)*L6 + IF(L5&lt;L9,0,1)*(L6+1)</f>
        <v>11</v>
      </c>
      <c r="N10">
        <f>IF(N5&lt;N9,1,0)*N6 + IF(N5&lt;N9,0,1)*(N6+1)</f>
        <v>11</v>
      </c>
    </row>
    <row r="11" spans="4:14" x14ac:dyDescent="0.2">
      <c r="H11">
        <f t="shared" si="0"/>
        <v>1186</v>
      </c>
      <c r="I11">
        <v>119</v>
      </c>
    </row>
    <row r="12" spans="4:14" x14ac:dyDescent="0.2">
      <c r="H12">
        <f t="shared" si="0"/>
        <v>1176</v>
      </c>
      <c r="I12">
        <v>118</v>
      </c>
      <c r="K12" t="s">
        <v>37</v>
      </c>
      <c r="L12">
        <v>1127</v>
      </c>
      <c r="M12" t="s">
        <v>38</v>
      </c>
      <c r="N12">
        <v>1135</v>
      </c>
    </row>
    <row r="13" spans="4:14" x14ac:dyDescent="0.2">
      <c r="H13">
        <f t="shared" si="0"/>
        <v>1166</v>
      </c>
      <c r="I13">
        <v>117</v>
      </c>
      <c r="K13" t="s">
        <v>39</v>
      </c>
      <c r="L13">
        <f>_xlfn.FLOOR.MATH(L12/$E$5)</f>
        <v>112</v>
      </c>
      <c r="M13" t="s">
        <v>39</v>
      </c>
      <c r="N13">
        <f>_xlfn.FLOOR.MATH(N12/$E$5)</f>
        <v>113</v>
      </c>
    </row>
    <row r="14" spans="4:14" x14ac:dyDescent="0.2">
      <c r="H14">
        <f t="shared" si="0"/>
        <v>1156</v>
      </c>
      <c r="I14">
        <v>116</v>
      </c>
      <c r="L14">
        <f>$I$6-L13</f>
        <v>12</v>
      </c>
      <c r="N14">
        <f>$I$6-N13</f>
        <v>11</v>
      </c>
    </row>
    <row r="15" spans="4:14" x14ac:dyDescent="0.2">
      <c r="H15">
        <f t="shared" si="0"/>
        <v>1146</v>
      </c>
      <c r="I15">
        <v>115</v>
      </c>
      <c r="L15">
        <f>L14*$E$5</f>
        <v>120</v>
      </c>
      <c r="N15">
        <f>N14*$E$5</f>
        <v>110</v>
      </c>
    </row>
    <row r="16" spans="4:14" x14ac:dyDescent="0.2">
      <c r="H16">
        <f t="shared" si="0"/>
        <v>1136</v>
      </c>
      <c r="I16">
        <v>114</v>
      </c>
      <c r="L16">
        <f>$H$6-L15</f>
        <v>1116</v>
      </c>
      <c r="N16">
        <f>$H$6-N15</f>
        <v>1126</v>
      </c>
    </row>
    <row r="17" spans="8:14" x14ac:dyDescent="0.2">
      <c r="H17">
        <f t="shared" si="0"/>
        <v>1126</v>
      </c>
      <c r="I17">
        <v>113</v>
      </c>
      <c r="L17">
        <f>IF(L12&lt;L16,1,0)*L13 + IF(L12&lt;L16,0,1)*(L13+1)</f>
        <v>113</v>
      </c>
      <c r="N17">
        <f>IF(N12&lt;N16,1,0)*N13 + IF(N12&lt;N16,0,1)*(N13+1)</f>
        <v>114</v>
      </c>
    </row>
    <row r="18" spans="8:14" x14ac:dyDescent="0.2">
      <c r="H18">
        <f t="shared" si="0"/>
        <v>1116</v>
      </c>
      <c r="I18">
        <v>112</v>
      </c>
    </row>
    <row r="19" spans="8:14" x14ac:dyDescent="0.2">
      <c r="H19">
        <f t="shared" si="0"/>
        <v>1106</v>
      </c>
      <c r="I19">
        <v>111</v>
      </c>
    </row>
    <row r="20" spans="8:14" x14ac:dyDescent="0.2">
      <c r="H20">
        <f t="shared" si="0"/>
        <v>1096</v>
      </c>
      <c r="I20">
        <v>110</v>
      </c>
    </row>
    <row r="21" spans="8:14" x14ac:dyDescent="0.2">
      <c r="H21">
        <f t="shared" si="0"/>
        <v>1086</v>
      </c>
      <c r="I21">
        <v>109</v>
      </c>
    </row>
    <row r="22" spans="8:14" x14ac:dyDescent="0.2">
      <c r="H22">
        <f t="shared" si="0"/>
        <v>1076</v>
      </c>
      <c r="I22">
        <v>108</v>
      </c>
    </row>
    <row r="23" spans="8:14" x14ac:dyDescent="0.2">
      <c r="H23">
        <f t="shared" si="0"/>
        <v>1066</v>
      </c>
      <c r="I23">
        <v>107</v>
      </c>
    </row>
    <row r="24" spans="8:14" x14ac:dyDescent="0.2">
      <c r="H24">
        <f t="shared" si="0"/>
        <v>1056</v>
      </c>
      <c r="I24">
        <v>106</v>
      </c>
    </row>
    <row r="25" spans="8:14" x14ac:dyDescent="0.2">
      <c r="H25">
        <f t="shared" si="0"/>
        <v>1046</v>
      </c>
      <c r="I25">
        <v>105</v>
      </c>
    </row>
    <row r="26" spans="8:14" x14ac:dyDescent="0.2">
      <c r="H26">
        <f t="shared" si="0"/>
        <v>1036</v>
      </c>
      <c r="I26">
        <v>104</v>
      </c>
    </row>
    <row r="27" spans="8:14" x14ac:dyDescent="0.2">
      <c r="H27">
        <f t="shared" si="0"/>
        <v>1026</v>
      </c>
      <c r="I27">
        <v>103</v>
      </c>
    </row>
    <row r="28" spans="8:14" x14ac:dyDescent="0.2">
      <c r="H28">
        <f t="shared" si="0"/>
        <v>1016</v>
      </c>
      <c r="I28">
        <v>102</v>
      </c>
    </row>
    <row r="29" spans="8:14" x14ac:dyDescent="0.2">
      <c r="H29">
        <f t="shared" si="0"/>
        <v>1006</v>
      </c>
      <c r="I29">
        <v>101</v>
      </c>
    </row>
    <row r="30" spans="8:14" x14ac:dyDescent="0.2">
      <c r="H30">
        <f t="shared" si="0"/>
        <v>996</v>
      </c>
      <c r="I30">
        <v>100</v>
      </c>
    </row>
    <row r="31" spans="8:14" x14ac:dyDescent="0.2">
      <c r="H31">
        <f t="shared" si="0"/>
        <v>986</v>
      </c>
      <c r="I31">
        <v>99</v>
      </c>
    </row>
    <row r="32" spans="8:14" x14ac:dyDescent="0.2">
      <c r="H32">
        <f t="shared" si="0"/>
        <v>976</v>
      </c>
      <c r="I32">
        <v>98</v>
      </c>
    </row>
    <row r="33" spans="8:9" x14ac:dyDescent="0.2">
      <c r="H33">
        <f t="shared" si="0"/>
        <v>966</v>
      </c>
      <c r="I33">
        <v>97</v>
      </c>
    </row>
    <row r="34" spans="8:9" x14ac:dyDescent="0.2">
      <c r="H34">
        <f t="shared" si="0"/>
        <v>956</v>
      </c>
      <c r="I34">
        <v>96</v>
      </c>
    </row>
    <row r="35" spans="8:9" x14ac:dyDescent="0.2">
      <c r="H35">
        <f t="shared" si="0"/>
        <v>946</v>
      </c>
      <c r="I35">
        <v>95</v>
      </c>
    </row>
    <row r="36" spans="8:9" x14ac:dyDescent="0.2">
      <c r="H36">
        <f t="shared" si="0"/>
        <v>936</v>
      </c>
      <c r="I36">
        <v>94</v>
      </c>
    </row>
    <row r="37" spans="8:9" x14ac:dyDescent="0.2">
      <c r="H37">
        <f t="shared" si="0"/>
        <v>926</v>
      </c>
      <c r="I37">
        <v>93</v>
      </c>
    </row>
    <row r="38" spans="8:9" x14ac:dyDescent="0.2">
      <c r="H38">
        <f t="shared" si="0"/>
        <v>916</v>
      </c>
      <c r="I38">
        <v>92</v>
      </c>
    </row>
    <row r="39" spans="8:9" x14ac:dyDescent="0.2">
      <c r="H39">
        <f t="shared" si="0"/>
        <v>906</v>
      </c>
      <c r="I39">
        <v>91</v>
      </c>
    </row>
    <row r="40" spans="8:9" x14ac:dyDescent="0.2">
      <c r="H40">
        <f t="shared" si="0"/>
        <v>896</v>
      </c>
      <c r="I40">
        <v>90</v>
      </c>
    </row>
    <row r="41" spans="8:9" x14ac:dyDescent="0.2">
      <c r="H41">
        <f t="shared" si="0"/>
        <v>886</v>
      </c>
      <c r="I41">
        <v>89</v>
      </c>
    </row>
    <row r="42" spans="8:9" x14ac:dyDescent="0.2">
      <c r="H42">
        <f t="shared" si="0"/>
        <v>876</v>
      </c>
      <c r="I42">
        <v>88</v>
      </c>
    </row>
    <row r="43" spans="8:9" x14ac:dyDescent="0.2">
      <c r="H43">
        <f t="shared" si="0"/>
        <v>866</v>
      </c>
      <c r="I43">
        <v>87</v>
      </c>
    </row>
    <row r="44" spans="8:9" x14ac:dyDescent="0.2">
      <c r="H44">
        <f t="shared" si="0"/>
        <v>856</v>
      </c>
      <c r="I44">
        <v>86</v>
      </c>
    </row>
    <row r="45" spans="8:9" x14ac:dyDescent="0.2">
      <c r="H45">
        <f t="shared" si="0"/>
        <v>846</v>
      </c>
      <c r="I45">
        <v>85</v>
      </c>
    </row>
    <row r="46" spans="8:9" x14ac:dyDescent="0.2">
      <c r="H46">
        <f t="shared" si="0"/>
        <v>836</v>
      </c>
      <c r="I46">
        <v>84</v>
      </c>
    </row>
    <row r="47" spans="8:9" x14ac:dyDescent="0.2">
      <c r="H47">
        <f t="shared" si="0"/>
        <v>826</v>
      </c>
      <c r="I47">
        <v>83</v>
      </c>
    </row>
    <row r="48" spans="8:9" x14ac:dyDescent="0.2">
      <c r="H48">
        <f t="shared" si="0"/>
        <v>816</v>
      </c>
      <c r="I48">
        <v>82</v>
      </c>
    </row>
    <row r="49" spans="8:9" x14ac:dyDescent="0.2">
      <c r="H49">
        <f t="shared" si="0"/>
        <v>806</v>
      </c>
      <c r="I49">
        <v>81</v>
      </c>
    </row>
    <row r="50" spans="8:9" x14ac:dyDescent="0.2">
      <c r="H50">
        <f t="shared" si="0"/>
        <v>796</v>
      </c>
      <c r="I50">
        <v>80</v>
      </c>
    </row>
    <row r="51" spans="8:9" x14ac:dyDescent="0.2">
      <c r="H51">
        <f t="shared" si="0"/>
        <v>786</v>
      </c>
      <c r="I51">
        <v>79</v>
      </c>
    </row>
    <row r="52" spans="8:9" x14ac:dyDescent="0.2">
      <c r="H52">
        <f t="shared" si="0"/>
        <v>776</v>
      </c>
      <c r="I52">
        <v>78</v>
      </c>
    </row>
    <row r="53" spans="8:9" x14ac:dyDescent="0.2">
      <c r="H53">
        <f t="shared" si="0"/>
        <v>766</v>
      </c>
      <c r="I53">
        <v>77</v>
      </c>
    </row>
    <row r="54" spans="8:9" x14ac:dyDescent="0.2">
      <c r="H54">
        <f t="shared" si="0"/>
        <v>756</v>
      </c>
      <c r="I54">
        <v>76</v>
      </c>
    </row>
    <row r="55" spans="8:9" x14ac:dyDescent="0.2">
      <c r="H55">
        <f t="shared" si="0"/>
        <v>746</v>
      </c>
      <c r="I55">
        <v>75</v>
      </c>
    </row>
    <row r="56" spans="8:9" x14ac:dyDescent="0.2">
      <c r="H56">
        <f t="shared" si="0"/>
        <v>736</v>
      </c>
      <c r="I56">
        <v>74</v>
      </c>
    </row>
    <row r="57" spans="8:9" x14ac:dyDescent="0.2">
      <c r="H57">
        <f t="shared" si="0"/>
        <v>726</v>
      </c>
      <c r="I57">
        <v>73</v>
      </c>
    </row>
    <row r="58" spans="8:9" x14ac:dyDescent="0.2">
      <c r="H58">
        <f t="shared" si="0"/>
        <v>716</v>
      </c>
      <c r="I58">
        <v>72</v>
      </c>
    </row>
    <row r="59" spans="8:9" x14ac:dyDescent="0.2">
      <c r="H59">
        <f t="shared" si="0"/>
        <v>706</v>
      </c>
      <c r="I59">
        <v>71</v>
      </c>
    </row>
    <row r="60" spans="8:9" x14ac:dyDescent="0.2">
      <c r="H60">
        <f t="shared" si="0"/>
        <v>696</v>
      </c>
      <c r="I60">
        <v>70</v>
      </c>
    </row>
    <row r="61" spans="8:9" x14ac:dyDescent="0.2">
      <c r="H61">
        <f t="shared" si="0"/>
        <v>686</v>
      </c>
      <c r="I61">
        <v>69</v>
      </c>
    </row>
    <row r="62" spans="8:9" x14ac:dyDescent="0.2">
      <c r="H62">
        <f t="shared" si="0"/>
        <v>676</v>
      </c>
      <c r="I62">
        <v>68</v>
      </c>
    </row>
    <row r="63" spans="8:9" x14ac:dyDescent="0.2">
      <c r="H63">
        <f t="shared" si="0"/>
        <v>666</v>
      </c>
      <c r="I63">
        <v>67</v>
      </c>
    </row>
    <row r="64" spans="8:9" x14ac:dyDescent="0.2">
      <c r="H64">
        <f t="shared" si="0"/>
        <v>656</v>
      </c>
      <c r="I64">
        <v>66</v>
      </c>
    </row>
    <row r="65" spans="8:9" x14ac:dyDescent="0.2">
      <c r="H65">
        <f t="shared" si="0"/>
        <v>646</v>
      </c>
      <c r="I65">
        <v>65</v>
      </c>
    </row>
    <row r="66" spans="8:9" x14ac:dyDescent="0.2">
      <c r="H66">
        <f t="shared" si="0"/>
        <v>636</v>
      </c>
      <c r="I66">
        <v>64</v>
      </c>
    </row>
    <row r="67" spans="8:9" x14ac:dyDescent="0.2">
      <c r="H67">
        <f t="shared" si="0"/>
        <v>626</v>
      </c>
      <c r="I67">
        <v>63</v>
      </c>
    </row>
    <row r="68" spans="8:9" x14ac:dyDescent="0.2">
      <c r="H68">
        <f t="shared" si="0"/>
        <v>616</v>
      </c>
      <c r="I68">
        <v>62</v>
      </c>
    </row>
    <row r="69" spans="8:9" x14ac:dyDescent="0.2">
      <c r="H69">
        <f t="shared" si="0"/>
        <v>606</v>
      </c>
      <c r="I69">
        <v>61</v>
      </c>
    </row>
    <row r="70" spans="8:9" x14ac:dyDescent="0.2">
      <c r="H70">
        <f t="shared" si="0"/>
        <v>596</v>
      </c>
      <c r="I70">
        <v>60</v>
      </c>
    </row>
    <row r="71" spans="8:9" x14ac:dyDescent="0.2">
      <c r="H71">
        <f t="shared" si="0"/>
        <v>586</v>
      </c>
      <c r="I71">
        <v>59</v>
      </c>
    </row>
    <row r="72" spans="8:9" x14ac:dyDescent="0.2">
      <c r="H72">
        <f t="shared" ref="H72:H129" si="1">H71-10</f>
        <v>576</v>
      </c>
      <c r="I72">
        <v>58</v>
      </c>
    </row>
    <row r="73" spans="8:9" x14ac:dyDescent="0.2">
      <c r="H73">
        <f t="shared" si="1"/>
        <v>566</v>
      </c>
      <c r="I73">
        <v>57</v>
      </c>
    </row>
    <row r="74" spans="8:9" x14ac:dyDescent="0.2">
      <c r="H74">
        <f t="shared" si="1"/>
        <v>556</v>
      </c>
      <c r="I74">
        <v>56</v>
      </c>
    </row>
    <row r="75" spans="8:9" x14ac:dyDescent="0.2">
      <c r="H75">
        <f t="shared" si="1"/>
        <v>546</v>
      </c>
      <c r="I75">
        <v>55</v>
      </c>
    </row>
    <row r="76" spans="8:9" x14ac:dyDescent="0.2">
      <c r="H76">
        <f t="shared" si="1"/>
        <v>536</v>
      </c>
      <c r="I76">
        <v>54</v>
      </c>
    </row>
    <row r="77" spans="8:9" x14ac:dyDescent="0.2">
      <c r="H77">
        <f t="shared" si="1"/>
        <v>526</v>
      </c>
      <c r="I77">
        <v>53</v>
      </c>
    </row>
    <row r="78" spans="8:9" x14ac:dyDescent="0.2">
      <c r="H78">
        <f t="shared" si="1"/>
        <v>516</v>
      </c>
      <c r="I78">
        <v>52</v>
      </c>
    </row>
    <row r="79" spans="8:9" x14ac:dyDescent="0.2">
      <c r="H79">
        <f t="shared" si="1"/>
        <v>506</v>
      </c>
      <c r="I79">
        <v>51</v>
      </c>
    </row>
    <row r="80" spans="8:9" x14ac:dyDescent="0.2">
      <c r="H80">
        <f t="shared" si="1"/>
        <v>496</v>
      </c>
      <c r="I80">
        <v>50</v>
      </c>
    </row>
    <row r="81" spans="8:9" x14ac:dyDescent="0.2">
      <c r="H81">
        <f t="shared" si="1"/>
        <v>486</v>
      </c>
      <c r="I81">
        <v>49</v>
      </c>
    </row>
    <row r="82" spans="8:9" x14ac:dyDescent="0.2">
      <c r="H82">
        <f t="shared" si="1"/>
        <v>476</v>
      </c>
      <c r="I82">
        <v>48</v>
      </c>
    </row>
    <row r="83" spans="8:9" x14ac:dyDescent="0.2">
      <c r="H83">
        <f t="shared" si="1"/>
        <v>466</v>
      </c>
      <c r="I83">
        <v>47</v>
      </c>
    </row>
    <row r="84" spans="8:9" x14ac:dyDescent="0.2">
      <c r="H84">
        <f t="shared" si="1"/>
        <v>456</v>
      </c>
      <c r="I84">
        <v>46</v>
      </c>
    </row>
    <row r="85" spans="8:9" x14ac:dyDescent="0.2">
      <c r="H85">
        <f t="shared" si="1"/>
        <v>446</v>
      </c>
      <c r="I85">
        <v>45</v>
      </c>
    </row>
    <row r="86" spans="8:9" x14ac:dyDescent="0.2">
      <c r="H86">
        <f t="shared" si="1"/>
        <v>436</v>
      </c>
      <c r="I86">
        <v>44</v>
      </c>
    </row>
    <row r="87" spans="8:9" x14ac:dyDescent="0.2">
      <c r="H87">
        <f t="shared" si="1"/>
        <v>426</v>
      </c>
      <c r="I87">
        <v>43</v>
      </c>
    </row>
    <row r="88" spans="8:9" x14ac:dyDescent="0.2">
      <c r="H88">
        <f t="shared" si="1"/>
        <v>416</v>
      </c>
      <c r="I88">
        <v>42</v>
      </c>
    </row>
    <row r="89" spans="8:9" x14ac:dyDescent="0.2">
      <c r="H89">
        <f t="shared" si="1"/>
        <v>406</v>
      </c>
      <c r="I89">
        <v>41</v>
      </c>
    </row>
    <row r="90" spans="8:9" x14ac:dyDescent="0.2">
      <c r="H90">
        <f t="shared" si="1"/>
        <v>396</v>
      </c>
      <c r="I90">
        <v>40</v>
      </c>
    </row>
    <row r="91" spans="8:9" x14ac:dyDescent="0.2">
      <c r="H91">
        <f t="shared" si="1"/>
        <v>386</v>
      </c>
      <c r="I91">
        <v>39</v>
      </c>
    </row>
    <row r="92" spans="8:9" x14ac:dyDescent="0.2">
      <c r="H92">
        <f t="shared" si="1"/>
        <v>376</v>
      </c>
      <c r="I92">
        <v>38</v>
      </c>
    </row>
    <row r="93" spans="8:9" x14ac:dyDescent="0.2">
      <c r="H93">
        <f t="shared" si="1"/>
        <v>366</v>
      </c>
      <c r="I93">
        <v>37</v>
      </c>
    </row>
    <row r="94" spans="8:9" x14ac:dyDescent="0.2">
      <c r="H94">
        <f t="shared" si="1"/>
        <v>356</v>
      </c>
      <c r="I94">
        <v>36</v>
      </c>
    </row>
    <row r="95" spans="8:9" x14ac:dyDescent="0.2">
      <c r="H95">
        <f t="shared" si="1"/>
        <v>346</v>
      </c>
      <c r="I95">
        <v>35</v>
      </c>
    </row>
    <row r="96" spans="8:9" x14ac:dyDescent="0.2">
      <c r="H96">
        <f t="shared" si="1"/>
        <v>336</v>
      </c>
      <c r="I96">
        <v>34</v>
      </c>
    </row>
    <row r="97" spans="8:9" x14ac:dyDescent="0.2">
      <c r="H97">
        <f t="shared" si="1"/>
        <v>326</v>
      </c>
      <c r="I97">
        <v>33</v>
      </c>
    </row>
    <row r="98" spans="8:9" x14ac:dyDescent="0.2">
      <c r="H98">
        <f t="shared" si="1"/>
        <v>316</v>
      </c>
      <c r="I98">
        <v>32</v>
      </c>
    </row>
    <row r="99" spans="8:9" x14ac:dyDescent="0.2">
      <c r="H99">
        <f t="shared" si="1"/>
        <v>306</v>
      </c>
      <c r="I99">
        <v>31</v>
      </c>
    </row>
    <row r="100" spans="8:9" x14ac:dyDescent="0.2">
      <c r="H100">
        <f t="shared" si="1"/>
        <v>296</v>
      </c>
      <c r="I100">
        <v>30</v>
      </c>
    </row>
    <row r="101" spans="8:9" x14ac:dyDescent="0.2">
      <c r="H101">
        <f t="shared" si="1"/>
        <v>286</v>
      </c>
      <c r="I101">
        <v>29</v>
      </c>
    </row>
    <row r="102" spans="8:9" x14ac:dyDescent="0.2">
      <c r="H102">
        <f t="shared" si="1"/>
        <v>276</v>
      </c>
      <c r="I102">
        <v>28</v>
      </c>
    </row>
    <row r="103" spans="8:9" x14ac:dyDescent="0.2">
      <c r="H103">
        <f t="shared" si="1"/>
        <v>266</v>
      </c>
      <c r="I103">
        <v>27</v>
      </c>
    </row>
    <row r="104" spans="8:9" x14ac:dyDescent="0.2">
      <c r="H104">
        <f t="shared" si="1"/>
        <v>256</v>
      </c>
      <c r="I104">
        <v>26</v>
      </c>
    </row>
    <row r="105" spans="8:9" x14ac:dyDescent="0.2">
      <c r="H105">
        <f t="shared" si="1"/>
        <v>246</v>
      </c>
      <c r="I105">
        <v>25</v>
      </c>
    </row>
    <row r="106" spans="8:9" x14ac:dyDescent="0.2">
      <c r="H106">
        <f t="shared" si="1"/>
        <v>236</v>
      </c>
      <c r="I106">
        <v>24</v>
      </c>
    </row>
    <row r="107" spans="8:9" x14ac:dyDescent="0.2">
      <c r="H107">
        <f t="shared" si="1"/>
        <v>226</v>
      </c>
      <c r="I107">
        <v>23</v>
      </c>
    </row>
    <row r="108" spans="8:9" x14ac:dyDescent="0.2">
      <c r="H108">
        <f t="shared" si="1"/>
        <v>216</v>
      </c>
      <c r="I108">
        <v>22</v>
      </c>
    </row>
    <row r="109" spans="8:9" x14ac:dyDescent="0.2">
      <c r="H109">
        <f t="shared" si="1"/>
        <v>206</v>
      </c>
      <c r="I109">
        <v>21</v>
      </c>
    </row>
    <row r="110" spans="8:9" x14ac:dyDescent="0.2">
      <c r="H110">
        <f t="shared" si="1"/>
        <v>196</v>
      </c>
      <c r="I110">
        <v>20</v>
      </c>
    </row>
    <row r="111" spans="8:9" x14ac:dyDescent="0.2">
      <c r="H111">
        <f t="shared" si="1"/>
        <v>186</v>
      </c>
      <c r="I111">
        <v>19</v>
      </c>
    </row>
    <row r="112" spans="8:9" x14ac:dyDescent="0.2">
      <c r="H112">
        <f t="shared" si="1"/>
        <v>176</v>
      </c>
      <c r="I112">
        <v>18</v>
      </c>
    </row>
    <row r="113" spans="8:9" x14ac:dyDescent="0.2">
      <c r="H113">
        <f t="shared" si="1"/>
        <v>166</v>
      </c>
      <c r="I113">
        <v>17</v>
      </c>
    </row>
    <row r="114" spans="8:9" x14ac:dyDescent="0.2">
      <c r="H114">
        <f t="shared" si="1"/>
        <v>156</v>
      </c>
      <c r="I114">
        <v>16</v>
      </c>
    </row>
    <row r="115" spans="8:9" x14ac:dyDescent="0.2">
      <c r="H115">
        <f t="shared" si="1"/>
        <v>146</v>
      </c>
      <c r="I115">
        <v>15</v>
      </c>
    </row>
    <row r="116" spans="8:9" x14ac:dyDescent="0.2">
      <c r="H116">
        <f t="shared" si="1"/>
        <v>136</v>
      </c>
      <c r="I116">
        <v>14</v>
      </c>
    </row>
    <row r="117" spans="8:9" x14ac:dyDescent="0.2">
      <c r="H117">
        <f t="shared" si="1"/>
        <v>126</v>
      </c>
      <c r="I117">
        <v>13</v>
      </c>
    </row>
    <row r="118" spans="8:9" x14ac:dyDescent="0.2">
      <c r="H118">
        <f t="shared" si="1"/>
        <v>116</v>
      </c>
      <c r="I118">
        <v>12</v>
      </c>
    </row>
    <row r="119" spans="8:9" x14ac:dyDescent="0.2">
      <c r="H119">
        <f t="shared" si="1"/>
        <v>106</v>
      </c>
      <c r="I119">
        <v>11</v>
      </c>
    </row>
    <row r="120" spans="8:9" x14ac:dyDescent="0.2">
      <c r="H120">
        <f t="shared" si="1"/>
        <v>96</v>
      </c>
      <c r="I120">
        <v>10</v>
      </c>
    </row>
    <row r="121" spans="8:9" x14ac:dyDescent="0.2">
      <c r="H121">
        <f t="shared" si="1"/>
        <v>86</v>
      </c>
      <c r="I121">
        <v>9</v>
      </c>
    </row>
    <row r="122" spans="8:9" x14ac:dyDescent="0.2">
      <c r="H122">
        <f t="shared" si="1"/>
        <v>76</v>
      </c>
      <c r="I122">
        <v>8</v>
      </c>
    </row>
    <row r="123" spans="8:9" x14ac:dyDescent="0.2">
      <c r="H123">
        <f t="shared" si="1"/>
        <v>66</v>
      </c>
      <c r="I123">
        <v>7</v>
      </c>
    </row>
    <row r="124" spans="8:9" x14ac:dyDescent="0.2">
      <c r="H124">
        <f t="shared" si="1"/>
        <v>56</v>
      </c>
      <c r="I124">
        <v>6</v>
      </c>
    </row>
    <row r="125" spans="8:9" x14ac:dyDescent="0.2">
      <c r="H125">
        <f t="shared" si="1"/>
        <v>46</v>
      </c>
      <c r="I125">
        <v>5</v>
      </c>
    </row>
    <row r="126" spans="8:9" x14ac:dyDescent="0.2">
      <c r="H126">
        <f t="shared" si="1"/>
        <v>36</v>
      </c>
      <c r="I126">
        <v>4</v>
      </c>
    </row>
    <row r="127" spans="8:9" x14ac:dyDescent="0.2">
      <c r="H127">
        <f t="shared" si="1"/>
        <v>26</v>
      </c>
      <c r="I127">
        <v>3</v>
      </c>
    </row>
    <row r="128" spans="8:9" x14ac:dyDescent="0.2">
      <c r="H128">
        <f t="shared" si="1"/>
        <v>16</v>
      </c>
      <c r="I128">
        <v>2</v>
      </c>
    </row>
    <row r="129" spans="8:9" x14ac:dyDescent="0.2">
      <c r="H129">
        <f t="shared" si="1"/>
        <v>6</v>
      </c>
      <c r="I129">
        <v>1</v>
      </c>
    </row>
    <row r="130" spans="8:9" x14ac:dyDescent="0.2">
      <c r="H130">
        <v>0</v>
      </c>
      <c r="I1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Prueba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Cabrera Malik</dc:creator>
  <cp:lastModifiedBy>Nicolas Cabrera Malik</cp:lastModifiedBy>
  <dcterms:created xsi:type="dcterms:W3CDTF">2023-01-21T16:20:50Z</dcterms:created>
  <dcterms:modified xsi:type="dcterms:W3CDTF">2023-01-25T14:23:39Z</dcterms:modified>
</cp:coreProperties>
</file>