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6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7.xml" ContentType="application/vnd.openxmlformats-officedocument.drawingml.chart+xml"/>
  <Override PartName="/xl/drawings/drawing15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3990dc0ff5ce14/My Documents/Research/GitHub Repositories/econ-lecture-notes/static/media/econometrics/"/>
    </mc:Choice>
  </mc:AlternateContent>
  <xr:revisionPtr revIDLastSave="959" documentId="8_{1372D752-24AE-4C50-9F17-F80FCCBDA68A}" xr6:coauthVersionLast="46" xr6:coauthVersionMax="46" xr10:uidLastSave="{5177B8C0-58AB-4AC7-BCCE-5676299D6F62}"/>
  <bookViews>
    <workbookView xWindow="33570" yWindow="4170" windowWidth="33750" windowHeight="21000" tabRatio="946" firstSheet="5" activeTab="13" xr2:uid="{4E05D8B5-309E-4DAC-969D-0C2204A4A3EF}"/>
  </bookViews>
  <sheets>
    <sheet name="OLS Fig 4 and 6 (data)" sheetId="1" r:id="rId1"/>
    <sheet name="OLS Fig 7 (data)" sheetId="5" r:id="rId2"/>
    <sheet name="CLASSIC MODEL 1 (data)" sheetId="7" r:id="rId3"/>
    <sheet name="HYPOTHESIS (Table 1)" sheetId="10" r:id="rId4"/>
    <sheet name="HYPOTHESIS 1" sheetId="11" r:id="rId5"/>
    <sheet name="OLS Fig 4" sheetId="2" r:id="rId6"/>
    <sheet name="OLS Fig 6" sheetId="3" r:id="rId7"/>
    <sheet name="OLS Fig 7" sheetId="6" r:id="rId8"/>
    <sheet name="OLS Fig 8" sheetId="4" r:id="rId9"/>
    <sheet name="CLASSICAL MODEL Fig 1" sheetId="8" r:id="rId10"/>
    <sheet name="CLASSICAL MODEL Fig 2" sheetId="9" r:id="rId11"/>
    <sheet name="HYPOTHESIS Fig 1" sheetId="12" r:id="rId12"/>
    <sheet name="HYPOTHESIS Fig 2" sheetId="13" r:id="rId13"/>
    <sheet name="HYPOTHESIS Fig 4" sheetId="14" r:id="rId14"/>
  </sheets>
  <definedNames>
    <definedName name="beta_0">'OLS Fig 4 and 6 (data)'!#REF!</definedName>
    <definedName name="beta_1">'OLS Fig 4 and 6 (data)'!#REF!</definedName>
    <definedName name="N">'OLS Fig 4 and 6 (data)'!#REF!</definedName>
    <definedName name="x_bar">'OLS Fig 4 and 6 (data)'!#REF!</definedName>
    <definedName name="Y_bar">'OLS Fig 4 and 6 (data)'!#REF!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501" i="11" l="1"/>
  <c r="U501" i="11"/>
  <c r="V501" i="11"/>
  <c r="W501" i="11"/>
  <c r="X501" i="11"/>
  <c r="Y501" i="11"/>
  <c r="Z501" i="11"/>
  <c r="AA501" i="11"/>
  <c r="T502" i="11"/>
  <c r="U502" i="11"/>
  <c r="V502" i="11"/>
  <c r="W502" i="11"/>
  <c r="X502" i="11"/>
  <c r="Y502" i="11"/>
  <c r="Z502" i="11"/>
  <c r="AA502" i="11"/>
  <c r="T503" i="11"/>
  <c r="U503" i="11"/>
  <c r="V503" i="11"/>
  <c r="W503" i="11"/>
  <c r="X503" i="11"/>
  <c r="Y503" i="11"/>
  <c r="Z503" i="11"/>
  <c r="AA503" i="11"/>
  <c r="T483" i="11"/>
  <c r="U483" i="11" s="1"/>
  <c r="AA483" i="11"/>
  <c r="T484" i="11"/>
  <c r="U484" i="11" s="1"/>
  <c r="AA484" i="11"/>
  <c r="T485" i="11"/>
  <c r="U485" i="11" s="1"/>
  <c r="AA485" i="11"/>
  <c r="T486" i="11"/>
  <c r="U486" i="11" s="1"/>
  <c r="AA486" i="11"/>
  <c r="T487" i="11"/>
  <c r="U487" i="11" s="1"/>
  <c r="AA487" i="11"/>
  <c r="T488" i="11"/>
  <c r="U488" i="11" s="1"/>
  <c r="AA488" i="11"/>
  <c r="T489" i="11"/>
  <c r="U489" i="11" s="1"/>
  <c r="AA489" i="11"/>
  <c r="T490" i="11"/>
  <c r="U490" i="11" s="1"/>
  <c r="AA490" i="11"/>
  <c r="T491" i="11"/>
  <c r="U491" i="11" s="1"/>
  <c r="AA491" i="11"/>
  <c r="T492" i="11"/>
  <c r="U492" i="11" s="1"/>
  <c r="AA492" i="11"/>
  <c r="T493" i="11"/>
  <c r="U493" i="11" s="1"/>
  <c r="AA493" i="11"/>
  <c r="T494" i="11"/>
  <c r="U494" i="11" s="1"/>
  <c r="AA494" i="11"/>
  <c r="T495" i="11"/>
  <c r="U495" i="11" s="1"/>
  <c r="AA495" i="11"/>
  <c r="T496" i="11"/>
  <c r="U496" i="11" s="1"/>
  <c r="AA496" i="11"/>
  <c r="T497" i="11"/>
  <c r="U497" i="11" s="1"/>
  <c r="AA497" i="11"/>
  <c r="T498" i="11"/>
  <c r="U498" i="11" s="1"/>
  <c r="AA498" i="11"/>
  <c r="T499" i="11"/>
  <c r="U499" i="11" s="1"/>
  <c r="AA499" i="11"/>
  <c r="T500" i="11"/>
  <c r="U500" i="11" s="1"/>
  <c r="AA500" i="11"/>
  <c r="T440" i="11"/>
  <c r="U440" i="11" s="1"/>
  <c r="V440" i="11"/>
  <c r="W440" i="11"/>
  <c r="X440" i="11"/>
  <c r="Y440" i="11"/>
  <c r="Z440" i="11"/>
  <c r="AA440" i="11"/>
  <c r="T441" i="11"/>
  <c r="U441" i="11" s="1"/>
  <c r="V441" i="11"/>
  <c r="W441" i="11"/>
  <c r="X441" i="11"/>
  <c r="Y441" i="11"/>
  <c r="Z441" i="11"/>
  <c r="AA441" i="11"/>
  <c r="T442" i="11"/>
  <c r="U442" i="11" s="1"/>
  <c r="V442" i="11"/>
  <c r="W442" i="11"/>
  <c r="X442" i="11"/>
  <c r="Y442" i="11"/>
  <c r="Z442" i="11"/>
  <c r="AA442" i="11"/>
  <c r="T443" i="11"/>
  <c r="U443" i="11" s="1"/>
  <c r="V443" i="11"/>
  <c r="W443" i="11"/>
  <c r="X443" i="11"/>
  <c r="Y443" i="11"/>
  <c r="Z443" i="11"/>
  <c r="AA443" i="11"/>
  <c r="T444" i="11"/>
  <c r="U444" i="11" s="1"/>
  <c r="V444" i="11"/>
  <c r="W444" i="11"/>
  <c r="X444" i="11"/>
  <c r="Y444" i="11"/>
  <c r="Z444" i="11"/>
  <c r="AA444" i="11"/>
  <c r="T445" i="11"/>
  <c r="U445" i="11" s="1"/>
  <c r="V445" i="11"/>
  <c r="W445" i="11"/>
  <c r="X445" i="11"/>
  <c r="Y445" i="11"/>
  <c r="Z445" i="11"/>
  <c r="AA445" i="11"/>
  <c r="T446" i="11"/>
  <c r="U446" i="11" s="1"/>
  <c r="V446" i="11"/>
  <c r="W446" i="11"/>
  <c r="X446" i="11"/>
  <c r="Y446" i="11"/>
  <c r="Z446" i="11"/>
  <c r="AA446" i="11"/>
  <c r="T447" i="11"/>
  <c r="U447" i="11" s="1"/>
  <c r="V447" i="11"/>
  <c r="W447" i="11"/>
  <c r="X447" i="11"/>
  <c r="Y447" i="11"/>
  <c r="Z447" i="11"/>
  <c r="AA447" i="11"/>
  <c r="T448" i="11"/>
  <c r="U448" i="11" s="1"/>
  <c r="V448" i="11"/>
  <c r="W448" i="11"/>
  <c r="X448" i="11"/>
  <c r="Y448" i="11"/>
  <c r="Z448" i="11"/>
  <c r="AA448" i="11"/>
  <c r="T449" i="11"/>
  <c r="U449" i="11" s="1"/>
  <c r="V449" i="11"/>
  <c r="W449" i="11"/>
  <c r="X449" i="11"/>
  <c r="Y449" i="11"/>
  <c r="Z449" i="11"/>
  <c r="AA449" i="11"/>
  <c r="T450" i="11"/>
  <c r="U450" i="11" s="1"/>
  <c r="V450" i="11"/>
  <c r="W450" i="11"/>
  <c r="X450" i="11"/>
  <c r="Y450" i="11"/>
  <c r="Z450" i="11"/>
  <c r="AA450" i="11"/>
  <c r="T451" i="11"/>
  <c r="U451" i="11" s="1"/>
  <c r="V451" i="11"/>
  <c r="W451" i="11"/>
  <c r="X451" i="11"/>
  <c r="Y451" i="11"/>
  <c r="Z451" i="11"/>
  <c r="AA451" i="11"/>
  <c r="T452" i="11"/>
  <c r="U452" i="11" s="1"/>
  <c r="V452" i="11"/>
  <c r="W452" i="11"/>
  <c r="X452" i="11"/>
  <c r="Y452" i="11"/>
  <c r="Z452" i="11"/>
  <c r="AA452" i="11"/>
  <c r="T453" i="11"/>
  <c r="U453" i="11" s="1"/>
  <c r="V453" i="11"/>
  <c r="W453" i="11"/>
  <c r="X453" i="11"/>
  <c r="Y453" i="11"/>
  <c r="Z453" i="11"/>
  <c r="AA453" i="11"/>
  <c r="T454" i="11"/>
  <c r="U454" i="11" s="1"/>
  <c r="V454" i="11"/>
  <c r="W454" i="11"/>
  <c r="X454" i="11"/>
  <c r="Y454" i="11"/>
  <c r="Z454" i="11"/>
  <c r="AA454" i="11"/>
  <c r="T455" i="11"/>
  <c r="U455" i="11" s="1"/>
  <c r="V455" i="11"/>
  <c r="W455" i="11"/>
  <c r="X455" i="11"/>
  <c r="Y455" i="11"/>
  <c r="Z455" i="11"/>
  <c r="AA455" i="11"/>
  <c r="T456" i="11"/>
  <c r="U456" i="11" s="1"/>
  <c r="V456" i="11"/>
  <c r="W456" i="11"/>
  <c r="X456" i="11"/>
  <c r="Y456" i="11"/>
  <c r="Z456" i="11"/>
  <c r="AA456" i="11"/>
  <c r="T457" i="11"/>
  <c r="U457" i="11" s="1"/>
  <c r="V457" i="11"/>
  <c r="W457" i="11"/>
  <c r="X457" i="11"/>
  <c r="Y457" i="11"/>
  <c r="Z457" i="11"/>
  <c r="AA457" i="11"/>
  <c r="T458" i="11"/>
  <c r="U458" i="11" s="1"/>
  <c r="V458" i="11"/>
  <c r="W458" i="11"/>
  <c r="X458" i="11"/>
  <c r="Y458" i="11"/>
  <c r="Z458" i="11"/>
  <c r="AA458" i="11"/>
  <c r="T459" i="11"/>
  <c r="U459" i="11" s="1"/>
  <c r="V459" i="11"/>
  <c r="W459" i="11"/>
  <c r="X459" i="11"/>
  <c r="Y459" i="11"/>
  <c r="Z459" i="11"/>
  <c r="AA459" i="11"/>
  <c r="T460" i="11"/>
  <c r="U460" i="11" s="1"/>
  <c r="V460" i="11"/>
  <c r="W460" i="11"/>
  <c r="X460" i="11"/>
  <c r="Y460" i="11"/>
  <c r="Z460" i="11"/>
  <c r="AA460" i="11"/>
  <c r="T461" i="11"/>
  <c r="U461" i="11" s="1"/>
  <c r="V461" i="11"/>
  <c r="W461" i="11"/>
  <c r="X461" i="11"/>
  <c r="Y461" i="11"/>
  <c r="Z461" i="11"/>
  <c r="AA461" i="11"/>
  <c r="T462" i="11"/>
  <c r="U462" i="11" s="1"/>
  <c r="V462" i="11"/>
  <c r="W462" i="11"/>
  <c r="X462" i="11"/>
  <c r="Y462" i="11"/>
  <c r="Z462" i="11"/>
  <c r="AA462" i="11"/>
  <c r="T463" i="11"/>
  <c r="U463" i="11" s="1"/>
  <c r="V463" i="11"/>
  <c r="W463" i="11"/>
  <c r="X463" i="11"/>
  <c r="Y463" i="11"/>
  <c r="Z463" i="11"/>
  <c r="AA463" i="11"/>
  <c r="T464" i="11"/>
  <c r="U464" i="11" s="1"/>
  <c r="V464" i="11"/>
  <c r="W464" i="11"/>
  <c r="X464" i="11"/>
  <c r="Y464" i="11"/>
  <c r="Z464" i="11"/>
  <c r="AA464" i="11"/>
  <c r="T465" i="11"/>
  <c r="U465" i="11" s="1"/>
  <c r="V465" i="11"/>
  <c r="W465" i="11"/>
  <c r="X465" i="11"/>
  <c r="Y465" i="11"/>
  <c r="Z465" i="11"/>
  <c r="AA465" i="11"/>
  <c r="T466" i="11"/>
  <c r="U466" i="11" s="1"/>
  <c r="V466" i="11"/>
  <c r="W466" i="11"/>
  <c r="X466" i="11"/>
  <c r="Y466" i="11"/>
  <c r="Z466" i="11"/>
  <c r="AA466" i="11"/>
  <c r="T467" i="11"/>
  <c r="U467" i="11" s="1"/>
  <c r="V467" i="11"/>
  <c r="W467" i="11"/>
  <c r="X467" i="11"/>
  <c r="Y467" i="11"/>
  <c r="Z467" i="11"/>
  <c r="AA467" i="11"/>
  <c r="T468" i="11"/>
  <c r="U468" i="11" s="1"/>
  <c r="V468" i="11"/>
  <c r="W468" i="11"/>
  <c r="X468" i="11"/>
  <c r="Y468" i="11"/>
  <c r="Z468" i="11"/>
  <c r="AA468" i="11"/>
  <c r="T469" i="11"/>
  <c r="U469" i="11" s="1"/>
  <c r="V469" i="11"/>
  <c r="W469" i="11"/>
  <c r="X469" i="11"/>
  <c r="Y469" i="11"/>
  <c r="Z469" i="11"/>
  <c r="AA469" i="11"/>
  <c r="T470" i="11"/>
  <c r="U470" i="11" s="1"/>
  <c r="V470" i="11"/>
  <c r="W470" i="11"/>
  <c r="X470" i="11"/>
  <c r="Y470" i="11"/>
  <c r="Z470" i="11"/>
  <c r="AA470" i="11"/>
  <c r="T471" i="11"/>
  <c r="U471" i="11" s="1"/>
  <c r="V471" i="11"/>
  <c r="W471" i="11"/>
  <c r="X471" i="11"/>
  <c r="Y471" i="11"/>
  <c r="Z471" i="11"/>
  <c r="AA471" i="11"/>
  <c r="T472" i="11"/>
  <c r="U472" i="11" s="1"/>
  <c r="V472" i="11"/>
  <c r="W472" i="11"/>
  <c r="X472" i="11"/>
  <c r="Y472" i="11"/>
  <c r="Z472" i="11"/>
  <c r="AA472" i="11"/>
  <c r="T473" i="11"/>
  <c r="U473" i="11" s="1"/>
  <c r="V473" i="11"/>
  <c r="W473" i="11"/>
  <c r="X473" i="11"/>
  <c r="Y473" i="11"/>
  <c r="Z473" i="11"/>
  <c r="AA473" i="11"/>
  <c r="T474" i="11"/>
  <c r="U474" i="11" s="1"/>
  <c r="V474" i="11"/>
  <c r="W474" i="11"/>
  <c r="X474" i="11"/>
  <c r="Y474" i="11"/>
  <c r="Z474" i="11"/>
  <c r="AA474" i="11"/>
  <c r="T475" i="11"/>
  <c r="U475" i="11" s="1"/>
  <c r="V475" i="11"/>
  <c r="W475" i="11"/>
  <c r="X475" i="11"/>
  <c r="Y475" i="11"/>
  <c r="Z475" i="11"/>
  <c r="AA475" i="11"/>
  <c r="T476" i="11"/>
  <c r="U476" i="11" s="1"/>
  <c r="V476" i="11"/>
  <c r="W476" i="11"/>
  <c r="X476" i="11"/>
  <c r="Y476" i="11"/>
  <c r="Z476" i="11"/>
  <c r="AA476" i="11"/>
  <c r="T477" i="11"/>
  <c r="U477" i="11" s="1"/>
  <c r="V477" i="11"/>
  <c r="W477" i="11"/>
  <c r="X477" i="11"/>
  <c r="Y477" i="11"/>
  <c r="Z477" i="11"/>
  <c r="AA477" i="11"/>
  <c r="T478" i="11"/>
  <c r="U478" i="11" s="1"/>
  <c r="V478" i="11"/>
  <c r="W478" i="11"/>
  <c r="X478" i="11"/>
  <c r="Y478" i="11"/>
  <c r="Z478" i="11"/>
  <c r="AA478" i="11"/>
  <c r="T479" i="11"/>
  <c r="U479" i="11" s="1"/>
  <c r="V479" i="11"/>
  <c r="W479" i="11"/>
  <c r="X479" i="11"/>
  <c r="Y479" i="11"/>
  <c r="Z479" i="11"/>
  <c r="AA479" i="11"/>
  <c r="T480" i="11"/>
  <c r="U480" i="11" s="1"/>
  <c r="V480" i="11"/>
  <c r="W480" i="11"/>
  <c r="X480" i="11"/>
  <c r="Y480" i="11"/>
  <c r="Z480" i="11"/>
  <c r="AA480" i="11"/>
  <c r="T481" i="11"/>
  <c r="U481" i="11" s="1"/>
  <c r="V481" i="11"/>
  <c r="W481" i="11"/>
  <c r="X481" i="11"/>
  <c r="Y481" i="11"/>
  <c r="Z481" i="11"/>
  <c r="AA481" i="11"/>
  <c r="T482" i="11"/>
  <c r="U482" i="11" s="1"/>
  <c r="V482" i="11"/>
  <c r="W482" i="11"/>
  <c r="X482" i="11"/>
  <c r="Y482" i="11"/>
  <c r="Z482" i="11"/>
  <c r="AA482" i="11"/>
  <c r="T407" i="11"/>
  <c r="U407" i="11" s="1"/>
  <c r="T362" i="11"/>
  <c r="U362" i="11" s="1"/>
  <c r="X362" i="11"/>
  <c r="Y362" i="11"/>
  <c r="AA362" i="11"/>
  <c r="T363" i="11"/>
  <c r="U363" i="11" s="1"/>
  <c r="X363" i="11"/>
  <c r="Y363" i="11"/>
  <c r="AA363" i="11"/>
  <c r="T364" i="11"/>
  <c r="U364" i="11" s="1"/>
  <c r="X364" i="11"/>
  <c r="Y364" i="11"/>
  <c r="AA364" i="11"/>
  <c r="T365" i="11"/>
  <c r="U365" i="11" s="1"/>
  <c r="X365" i="11"/>
  <c r="Y365" i="11"/>
  <c r="AA365" i="11"/>
  <c r="T366" i="11"/>
  <c r="U366" i="11" s="1"/>
  <c r="X366" i="11"/>
  <c r="Y366" i="11"/>
  <c r="AA366" i="11"/>
  <c r="T367" i="11"/>
  <c r="U367" i="11" s="1"/>
  <c r="X367" i="11"/>
  <c r="Y367" i="11"/>
  <c r="AA367" i="11"/>
  <c r="T368" i="11"/>
  <c r="U368" i="11" s="1"/>
  <c r="X368" i="11"/>
  <c r="Y368" i="11"/>
  <c r="AA368" i="11"/>
  <c r="T369" i="11"/>
  <c r="U369" i="11" s="1"/>
  <c r="X369" i="11"/>
  <c r="Y369" i="11"/>
  <c r="AA369" i="11"/>
  <c r="T370" i="11"/>
  <c r="U370" i="11" s="1"/>
  <c r="X370" i="11"/>
  <c r="Y370" i="11"/>
  <c r="AA370" i="11"/>
  <c r="T371" i="11"/>
  <c r="U371" i="11" s="1"/>
  <c r="X371" i="11"/>
  <c r="Y371" i="11"/>
  <c r="AA371" i="11"/>
  <c r="T372" i="11"/>
  <c r="U372" i="11" s="1"/>
  <c r="X372" i="11"/>
  <c r="Y372" i="11"/>
  <c r="AA372" i="11"/>
  <c r="T373" i="11"/>
  <c r="U373" i="11" s="1"/>
  <c r="X373" i="11"/>
  <c r="Y373" i="11"/>
  <c r="AA373" i="11"/>
  <c r="T374" i="11"/>
  <c r="U374" i="11" s="1"/>
  <c r="X374" i="11"/>
  <c r="Y374" i="11"/>
  <c r="AA374" i="11"/>
  <c r="T375" i="11"/>
  <c r="U375" i="11" s="1"/>
  <c r="X375" i="11"/>
  <c r="Y375" i="11"/>
  <c r="AA375" i="11"/>
  <c r="T376" i="11"/>
  <c r="U376" i="11" s="1"/>
  <c r="X376" i="11"/>
  <c r="Y376" i="11"/>
  <c r="AA376" i="11"/>
  <c r="T377" i="11"/>
  <c r="U377" i="11" s="1"/>
  <c r="X377" i="11"/>
  <c r="Y377" i="11"/>
  <c r="AA377" i="11"/>
  <c r="T378" i="11"/>
  <c r="U378" i="11" s="1"/>
  <c r="X378" i="11"/>
  <c r="Y378" i="11"/>
  <c r="AA378" i="11"/>
  <c r="T379" i="11"/>
  <c r="U379" i="11" s="1"/>
  <c r="X379" i="11"/>
  <c r="Y379" i="11"/>
  <c r="AA379" i="11"/>
  <c r="T380" i="11"/>
  <c r="U380" i="11" s="1"/>
  <c r="X380" i="11"/>
  <c r="Y380" i="11"/>
  <c r="AA380" i="11"/>
  <c r="T381" i="11"/>
  <c r="U381" i="11" s="1"/>
  <c r="X381" i="11"/>
  <c r="Y381" i="11"/>
  <c r="AA381" i="11"/>
  <c r="T382" i="11"/>
  <c r="U382" i="11" s="1"/>
  <c r="X382" i="11"/>
  <c r="Y382" i="11"/>
  <c r="AA382" i="11"/>
  <c r="T383" i="11"/>
  <c r="U383" i="11" s="1"/>
  <c r="X383" i="11"/>
  <c r="Y383" i="11"/>
  <c r="AA383" i="11"/>
  <c r="T384" i="11"/>
  <c r="U384" i="11" s="1"/>
  <c r="X384" i="11"/>
  <c r="Y384" i="11"/>
  <c r="AA384" i="11"/>
  <c r="T385" i="11"/>
  <c r="U385" i="11" s="1"/>
  <c r="X385" i="11"/>
  <c r="Y385" i="11"/>
  <c r="AA385" i="11"/>
  <c r="T386" i="11"/>
  <c r="U386" i="11" s="1"/>
  <c r="X386" i="11"/>
  <c r="Y386" i="11"/>
  <c r="AA386" i="11"/>
  <c r="T387" i="11"/>
  <c r="U387" i="11" s="1"/>
  <c r="X387" i="11"/>
  <c r="Y387" i="11"/>
  <c r="AA387" i="11"/>
  <c r="T388" i="11"/>
  <c r="U388" i="11" s="1"/>
  <c r="X388" i="11"/>
  <c r="Y388" i="11"/>
  <c r="AA388" i="11"/>
  <c r="T389" i="11"/>
  <c r="U389" i="11" s="1"/>
  <c r="X389" i="11"/>
  <c r="Y389" i="11"/>
  <c r="AA389" i="11"/>
  <c r="T390" i="11"/>
  <c r="U390" i="11" s="1"/>
  <c r="X390" i="11"/>
  <c r="Y390" i="11"/>
  <c r="AA390" i="11"/>
  <c r="T391" i="11"/>
  <c r="U391" i="11" s="1"/>
  <c r="X391" i="11"/>
  <c r="Y391" i="11"/>
  <c r="AA391" i="11"/>
  <c r="T392" i="11"/>
  <c r="U392" i="11" s="1"/>
  <c r="X392" i="11"/>
  <c r="Y392" i="11"/>
  <c r="AA392" i="11"/>
  <c r="T393" i="11"/>
  <c r="U393" i="11" s="1"/>
  <c r="X393" i="11"/>
  <c r="Y393" i="11"/>
  <c r="AA393" i="11"/>
  <c r="T394" i="11"/>
  <c r="U394" i="11" s="1"/>
  <c r="X394" i="11"/>
  <c r="Y394" i="11"/>
  <c r="AA394" i="11"/>
  <c r="T395" i="11"/>
  <c r="U395" i="11" s="1"/>
  <c r="X395" i="11"/>
  <c r="Y395" i="11"/>
  <c r="AA395" i="11"/>
  <c r="T396" i="11"/>
  <c r="U396" i="11" s="1"/>
  <c r="X396" i="11"/>
  <c r="Y396" i="11"/>
  <c r="AA396" i="11"/>
  <c r="T397" i="11"/>
  <c r="U397" i="11" s="1"/>
  <c r="X397" i="11"/>
  <c r="Y397" i="11"/>
  <c r="AA397" i="11"/>
  <c r="T398" i="11"/>
  <c r="U398" i="11" s="1"/>
  <c r="X398" i="11"/>
  <c r="Y398" i="11"/>
  <c r="AA398" i="11"/>
  <c r="T399" i="11"/>
  <c r="U399" i="11" s="1"/>
  <c r="X399" i="11"/>
  <c r="Y399" i="11"/>
  <c r="AA399" i="11"/>
  <c r="T400" i="11"/>
  <c r="U400" i="11" s="1"/>
  <c r="X400" i="11"/>
  <c r="Y400" i="11"/>
  <c r="AA400" i="11"/>
  <c r="T401" i="11"/>
  <c r="U401" i="11" s="1"/>
  <c r="X401" i="11"/>
  <c r="Y401" i="11"/>
  <c r="AA401" i="11"/>
  <c r="T402" i="11"/>
  <c r="U402" i="11" s="1"/>
  <c r="X402" i="11"/>
  <c r="Y402" i="11"/>
  <c r="AA402" i="11"/>
  <c r="T403" i="11"/>
  <c r="U403" i="11" s="1"/>
  <c r="X403" i="11"/>
  <c r="Y403" i="11"/>
  <c r="AA403" i="11"/>
  <c r="T404" i="11"/>
  <c r="U404" i="11" s="1"/>
  <c r="X404" i="11"/>
  <c r="Y404" i="11"/>
  <c r="AA404" i="11"/>
  <c r="T405" i="11"/>
  <c r="U405" i="11" s="1"/>
  <c r="X405" i="11"/>
  <c r="Y405" i="11"/>
  <c r="AA405" i="11"/>
  <c r="T406" i="11"/>
  <c r="U406" i="11" s="1"/>
  <c r="X406" i="11"/>
  <c r="Y406" i="11"/>
  <c r="AA406" i="11"/>
  <c r="T318" i="11"/>
  <c r="U318" i="11" s="1"/>
  <c r="X318" i="11"/>
  <c r="Y318" i="11"/>
  <c r="Z318" i="11"/>
  <c r="AA318" i="11"/>
  <c r="T319" i="11"/>
  <c r="U319" i="11" s="1"/>
  <c r="X319" i="11"/>
  <c r="Y319" i="11"/>
  <c r="Z319" i="11"/>
  <c r="AA319" i="11"/>
  <c r="T320" i="11"/>
  <c r="U320" i="11" s="1"/>
  <c r="X320" i="11"/>
  <c r="Y320" i="11"/>
  <c r="Z320" i="11"/>
  <c r="AA320" i="11"/>
  <c r="T321" i="11"/>
  <c r="U321" i="11" s="1"/>
  <c r="X321" i="11"/>
  <c r="Y321" i="11"/>
  <c r="Z321" i="11"/>
  <c r="AA321" i="11"/>
  <c r="T322" i="11"/>
  <c r="U322" i="11" s="1"/>
  <c r="X322" i="11"/>
  <c r="Y322" i="11"/>
  <c r="Z322" i="11"/>
  <c r="AA322" i="11"/>
  <c r="T323" i="11"/>
  <c r="U323" i="11" s="1"/>
  <c r="X323" i="11"/>
  <c r="Y323" i="11"/>
  <c r="Z323" i="11"/>
  <c r="AA323" i="11"/>
  <c r="T324" i="11"/>
  <c r="U324" i="11" s="1"/>
  <c r="X324" i="11"/>
  <c r="Y324" i="11"/>
  <c r="Z324" i="11"/>
  <c r="AA324" i="11"/>
  <c r="T325" i="11"/>
  <c r="U325" i="11" s="1"/>
  <c r="X325" i="11"/>
  <c r="Y325" i="11"/>
  <c r="Z325" i="11"/>
  <c r="AA325" i="11"/>
  <c r="T326" i="11"/>
  <c r="U326" i="11" s="1"/>
  <c r="X326" i="11"/>
  <c r="Y326" i="11"/>
  <c r="Z326" i="11"/>
  <c r="AA326" i="11"/>
  <c r="T327" i="11"/>
  <c r="U327" i="11" s="1"/>
  <c r="X327" i="11"/>
  <c r="Y327" i="11"/>
  <c r="Z327" i="11"/>
  <c r="AA327" i="11"/>
  <c r="T328" i="11"/>
  <c r="U328" i="11" s="1"/>
  <c r="X328" i="11"/>
  <c r="Y328" i="11"/>
  <c r="Z328" i="11"/>
  <c r="AA328" i="11"/>
  <c r="T329" i="11"/>
  <c r="U329" i="11" s="1"/>
  <c r="X329" i="11"/>
  <c r="Y329" i="11"/>
  <c r="Z329" i="11"/>
  <c r="AA329" i="11"/>
  <c r="T330" i="11"/>
  <c r="U330" i="11" s="1"/>
  <c r="X330" i="11"/>
  <c r="Y330" i="11"/>
  <c r="Z330" i="11"/>
  <c r="AA330" i="11"/>
  <c r="T331" i="11"/>
  <c r="U331" i="11" s="1"/>
  <c r="X331" i="11"/>
  <c r="Y331" i="11"/>
  <c r="Z331" i="11"/>
  <c r="AA331" i="11"/>
  <c r="T332" i="11"/>
  <c r="U332" i="11" s="1"/>
  <c r="X332" i="11"/>
  <c r="Y332" i="11"/>
  <c r="Z332" i="11"/>
  <c r="AA332" i="11"/>
  <c r="T333" i="11"/>
  <c r="U333" i="11" s="1"/>
  <c r="X333" i="11"/>
  <c r="Y333" i="11"/>
  <c r="Z333" i="11"/>
  <c r="AA333" i="11"/>
  <c r="T334" i="11"/>
  <c r="U334" i="11" s="1"/>
  <c r="X334" i="11"/>
  <c r="Y334" i="11"/>
  <c r="Z334" i="11"/>
  <c r="AA334" i="11"/>
  <c r="T335" i="11"/>
  <c r="U335" i="11" s="1"/>
  <c r="X335" i="11"/>
  <c r="Y335" i="11"/>
  <c r="Z335" i="11"/>
  <c r="AA335" i="11"/>
  <c r="T336" i="11"/>
  <c r="U336" i="11" s="1"/>
  <c r="X336" i="11"/>
  <c r="Y336" i="11"/>
  <c r="Z336" i="11"/>
  <c r="AA336" i="11"/>
  <c r="T337" i="11"/>
  <c r="U337" i="11" s="1"/>
  <c r="X337" i="11"/>
  <c r="Y337" i="11"/>
  <c r="Z337" i="11"/>
  <c r="AA337" i="11"/>
  <c r="T338" i="11"/>
  <c r="U338" i="11" s="1"/>
  <c r="X338" i="11"/>
  <c r="Y338" i="11"/>
  <c r="Z338" i="11"/>
  <c r="AA338" i="11"/>
  <c r="T339" i="11"/>
  <c r="U339" i="11" s="1"/>
  <c r="X339" i="11"/>
  <c r="Y339" i="11"/>
  <c r="Z339" i="11"/>
  <c r="AA339" i="11"/>
  <c r="T340" i="11"/>
  <c r="U340" i="11" s="1"/>
  <c r="X340" i="11"/>
  <c r="Y340" i="11"/>
  <c r="Z340" i="11"/>
  <c r="AA340" i="11"/>
  <c r="T341" i="11"/>
  <c r="U341" i="11" s="1"/>
  <c r="X341" i="11"/>
  <c r="Y341" i="11"/>
  <c r="Z341" i="11"/>
  <c r="AA341" i="11"/>
  <c r="T342" i="11"/>
  <c r="U342" i="11" s="1"/>
  <c r="X342" i="11"/>
  <c r="Y342" i="11"/>
  <c r="Z342" i="11"/>
  <c r="AA342" i="11"/>
  <c r="T343" i="11"/>
  <c r="U343" i="11" s="1"/>
  <c r="X343" i="11"/>
  <c r="Y343" i="11"/>
  <c r="Z343" i="11"/>
  <c r="AA343" i="11"/>
  <c r="T344" i="11"/>
  <c r="U344" i="11" s="1"/>
  <c r="X344" i="11"/>
  <c r="Y344" i="11"/>
  <c r="Z344" i="11"/>
  <c r="AA344" i="11"/>
  <c r="T345" i="11"/>
  <c r="U345" i="11" s="1"/>
  <c r="X345" i="11"/>
  <c r="Y345" i="11"/>
  <c r="Z345" i="11"/>
  <c r="AA345" i="11"/>
  <c r="T346" i="11"/>
  <c r="U346" i="11" s="1"/>
  <c r="X346" i="11"/>
  <c r="Y346" i="11"/>
  <c r="Z346" i="11"/>
  <c r="AA346" i="11"/>
  <c r="T347" i="11"/>
  <c r="U347" i="11" s="1"/>
  <c r="X347" i="11"/>
  <c r="Y347" i="11"/>
  <c r="Z347" i="11"/>
  <c r="AA347" i="11"/>
  <c r="T348" i="11"/>
  <c r="U348" i="11" s="1"/>
  <c r="X348" i="11"/>
  <c r="Y348" i="11"/>
  <c r="Z348" i="11"/>
  <c r="AA348" i="11"/>
  <c r="T349" i="11"/>
  <c r="U349" i="11" s="1"/>
  <c r="X349" i="11"/>
  <c r="Y349" i="11"/>
  <c r="Z349" i="11"/>
  <c r="AA349" i="11"/>
  <c r="T350" i="11"/>
  <c r="U350" i="11" s="1"/>
  <c r="X350" i="11"/>
  <c r="Y350" i="11"/>
  <c r="Z350" i="11"/>
  <c r="AA350" i="11"/>
  <c r="T351" i="11"/>
  <c r="U351" i="11" s="1"/>
  <c r="X351" i="11"/>
  <c r="Y351" i="11"/>
  <c r="Z351" i="11"/>
  <c r="AA351" i="11"/>
  <c r="T352" i="11"/>
  <c r="U352" i="11" s="1"/>
  <c r="X352" i="11"/>
  <c r="Y352" i="11"/>
  <c r="Z352" i="11"/>
  <c r="AA352" i="11"/>
  <c r="T353" i="11"/>
  <c r="U353" i="11" s="1"/>
  <c r="X353" i="11"/>
  <c r="Y353" i="11"/>
  <c r="Z353" i="11"/>
  <c r="AA353" i="11"/>
  <c r="T354" i="11"/>
  <c r="U354" i="11" s="1"/>
  <c r="X354" i="11"/>
  <c r="Y354" i="11"/>
  <c r="Z354" i="11"/>
  <c r="AA354" i="11"/>
  <c r="T355" i="11"/>
  <c r="U355" i="11" s="1"/>
  <c r="X355" i="11"/>
  <c r="Y355" i="11"/>
  <c r="Z355" i="11"/>
  <c r="AA355" i="11"/>
  <c r="T356" i="11"/>
  <c r="U356" i="11" s="1"/>
  <c r="X356" i="11"/>
  <c r="Y356" i="11"/>
  <c r="Z356" i="11"/>
  <c r="AA356" i="11"/>
  <c r="T357" i="11"/>
  <c r="U357" i="11" s="1"/>
  <c r="X357" i="11"/>
  <c r="Y357" i="11"/>
  <c r="Z357" i="11"/>
  <c r="AA357" i="11"/>
  <c r="T358" i="11"/>
  <c r="U358" i="11" s="1"/>
  <c r="X358" i="11"/>
  <c r="Y358" i="11"/>
  <c r="Z358" i="11"/>
  <c r="AA358" i="11"/>
  <c r="T359" i="11"/>
  <c r="U359" i="11" s="1"/>
  <c r="X359" i="11"/>
  <c r="Y359" i="11"/>
  <c r="Z359" i="11"/>
  <c r="AA359" i="11"/>
  <c r="T360" i="11"/>
  <c r="U360" i="11" s="1"/>
  <c r="X360" i="11"/>
  <c r="Y360" i="11"/>
  <c r="Z360" i="11"/>
  <c r="AA360" i="11"/>
  <c r="T361" i="11"/>
  <c r="U361" i="11" s="1"/>
  <c r="X361" i="11"/>
  <c r="Y361" i="11"/>
  <c r="Z361" i="11"/>
  <c r="AA361" i="11"/>
  <c r="T274" i="11"/>
  <c r="U274" i="11" s="1"/>
  <c r="V274" i="11"/>
  <c r="W274" i="11"/>
  <c r="X274" i="11"/>
  <c r="Y274" i="11"/>
  <c r="Z274" i="11"/>
  <c r="AA274" i="11"/>
  <c r="T275" i="11"/>
  <c r="U275" i="11" s="1"/>
  <c r="V275" i="11"/>
  <c r="W275" i="11"/>
  <c r="X275" i="11"/>
  <c r="Y275" i="11"/>
  <c r="Z275" i="11"/>
  <c r="AA275" i="11"/>
  <c r="T276" i="11"/>
  <c r="U276" i="11"/>
  <c r="V276" i="11"/>
  <c r="W276" i="11"/>
  <c r="X276" i="11"/>
  <c r="Y276" i="11"/>
  <c r="Z276" i="11"/>
  <c r="AA276" i="11"/>
  <c r="T277" i="11"/>
  <c r="U277" i="11"/>
  <c r="V277" i="11"/>
  <c r="W277" i="11"/>
  <c r="X277" i="11"/>
  <c r="Y277" i="11"/>
  <c r="Z277" i="11"/>
  <c r="AA277" i="11"/>
  <c r="T278" i="11"/>
  <c r="U278" i="11"/>
  <c r="V278" i="11"/>
  <c r="W278" i="11"/>
  <c r="X278" i="11"/>
  <c r="Y278" i="11"/>
  <c r="Z278" i="11"/>
  <c r="AA278" i="11"/>
  <c r="T279" i="11"/>
  <c r="U279" i="11"/>
  <c r="V279" i="11"/>
  <c r="W279" i="11"/>
  <c r="X279" i="11"/>
  <c r="Y279" i="11"/>
  <c r="Z279" i="11"/>
  <c r="AA279" i="11"/>
  <c r="T280" i="11"/>
  <c r="U280" i="11"/>
  <c r="V280" i="11"/>
  <c r="W280" i="11"/>
  <c r="X280" i="11"/>
  <c r="Y280" i="11"/>
  <c r="Z280" i="11"/>
  <c r="AA280" i="11"/>
  <c r="T281" i="11"/>
  <c r="U281" i="11"/>
  <c r="V281" i="11"/>
  <c r="W281" i="11"/>
  <c r="X281" i="11"/>
  <c r="Y281" i="11"/>
  <c r="Z281" i="11"/>
  <c r="AA281" i="11"/>
  <c r="T282" i="11"/>
  <c r="U282" i="11"/>
  <c r="V282" i="11"/>
  <c r="W282" i="11"/>
  <c r="X282" i="11"/>
  <c r="Y282" i="11"/>
  <c r="Z282" i="11"/>
  <c r="AA282" i="11"/>
  <c r="T283" i="11"/>
  <c r="U283" i="11"/>
  <c r="V283" i="11"/>
  <c r="W283" i="11"/>
  <c r="X283" i="11"/>
  <c r="Y283" i="11"/>
  <c r="Z283" i="11"/>
  <c r="AA283" i="11"/>
  <c r="T284" i="11"/>
  <c r="U284" i="11"/>
  <c r="V284" i="11"/>
  <c r="W284" i="11"/>
  <c r="X284" i="11"/>
  <c r="Y284" i="11"/>
  <c r="Z284" i="11"/>
  <c r="AA284" i="11"/>
  <c r="T285" i="11"/>
  <c r="U285" i="11"/>
  <c r="V285" i="11"/>
  <c r="W285" i="11"/>
  <c r="X285" i="11"/>
  <c r="Y285" i="11"/>
  <c r="Z285" i="11"/>
  <c r="AA285" i="11"/>
  <c r="T286" i="11"/>
  <c r="U286" i="11"/>
  <c r="V286" i="11"/>
  <c r="W286" i="11"/>
  <c r="X286" i="11"/>
  <c r="Y286" i="11"/>
  <c r="Z286" i="11"/>
  <c r="AA286" i="11"/>
  <c r="T287" i="11"/>
  <c r="U287" i="11"/>
  <c r="V287" i="11"/>
  <c r="W287" i="11"/>
  <c r="X287" i="11"/>
  <c r="Y287" i="11"/>
  <c r="Z287" i="11"/>
  <c r="AA287" i="11"/>
  <c r="T288" i="11"/>
  <c r="U288" i="11"/>
  <c r="V288" i="11"/>
  <c r="W288" i="11"/>
  <c r="X288" i="11"/>
  <c r="Y288" i="11"/>
  <c r="Z288" i="11"/>
  <c r="AA288" i="11"/>
  <c r="T289" i="11"/>
  <c r="U289" i="11"/>
  <c r="V289" i="11"/>
  <c r="W289" i="11"/>
  <c r="X289" i="11"/>
  <c r="Y289" i="11"/>
  <c r="Z289" i="11"/>
  <c r="AA289" i="11"/>
  <c r="T290" i="11"/>
  <c r="U290" i="11"/>
  <c r="V290" i="11"/>
  <c r="W290" i="11"/>
  <c r="X290" i="11"/>
  <c r="Y290" i="11"/>
  <c r="Z290" i="11"/>
  <c r="AA290" i="11"/>
  <c r="T291" i="11"/>
  <c r="U291" i="11"/>
  <c r="V291" i="11"/>
  <c r="W291" i="11"/>
  <c r="X291" i="11"/>
  <c r="Y291" i="11"/>
  <c r="Z291" i="11"/>
  <c r="AA291" i="11"/>
  <c r="T292" i="11"/>
  <c r="U292" i="11"/>
  <c r="V292" i="11"/>
  <c r="W292" i="11"/>
  <c r="X292" i="11"/>
  <c r="Y292" i="11"/>
  <c r="Z292" i="11"/>
  <c r="AA292" i="11"/>
  <c r="T293" i="11"/>
  <c r="U293" i="11"/>
  <c r="V293" i="11"/>
  <c r="W293" i="11"/>
  <c r="X293" i="11"/>
  <c r="Y293" i="11"/>
  <c r="Z293" i="11"/>
  <c r="AA293" i="11"/>
  <c r="T294" i="11"/>
  <c r="U294" i="11"/>
  <c r="V294" i="11"/>
  <c r="W294" i="11"/>
  <c r="X294" i="11"/>
  <c r="Y294" i="11"/>
  <c r="Z294" i="11"/>
  <c r="AA294" i="11"/>
  <c r="T295" i="11"/>
  <c r="U295" i="11"/>
  <c r="V295" i="11"/>
  <c r="W295" i="11"/>
  <c r="X295" i="11"/>
  <c r="Y295" i="11"/>
  <c r="Z295" i="11"/>
  <c r="AA295" i="11"/>
  <c r="T296" i="11"/>
  <c r="U296" i="11"/>
  <c r="V296" i="11"/>
  <c r="W296" i="11"/>
  <c r="X296" i="11"/>
  <c r="Y296" i="11"/>
  <c r="Z296" i="11"/>
  <c r="AA296" i="11"/>
  <c r="T297" i="11"/>
  <c r="U297" i="11"/>
  <c r="V297" i="11"/>
  <c r="W297" i="11"/>
  <c r="X297" i="11"/>
  <c r="Y297" i="11"/>
  <c r="Z297" i="11"/>
  <c r="AA297" i="11"/>
  <c r="T298" i="11"/>
  <c r="U298" i="11"/>
  <c r="V298" i="11"/>
  <c r="W298" i="11"/>
  <c r="X298" i="11"/>
  <c r="Y298" i="11"/>
  <c r="Z298" i="11"/>
  <c r="AA298" i="11"/>
  <c r="T299" i="11"/>
  <c r="U299" i="11"/>
  <c r="V299" i="11"/>
  <c r="W299" i="11"/>
  <c r="X299" i="11"/>
  <c r="Y299" i="11"/>
  <c r="Z299" i="11"/>
  <c r="AA299" i="11"/>
  <c r="T300" i="11"/>
  <c r="U300" i="11"/>
  <c r="V300" i="11"/>
  <c r="W300" i="11"/>
  <c r="X300" i="11"/>
  <c r="Y300" i="11"/>
  <c r="Z300" i="11"/>
  <c r="AA300" i="11"/>
  <c r="T301" i="11"/>
  <c r="U301" i="11"/>
  <c r="V301" i="11"/>
  <c r="W301" i="11"/>
  <c r="X301" i="11"/>
  <c r="Y301" i="11"/>
  <c r="Z301" i="11"/>
  <c r="AA301" i="11"/>
  <c r="T302" i="11"/>
  <c r="U302" i="11"/>
  <c r="V302" i="11"/>
  <c r="W302" i="11"/>
  <c r="X302" i="11"/>
  <c r="Y302" i="11"/>
  <c r="Z302" i="11"/>
  <c r="AA302" i="11"/>
  <c r="T303" i="11"/>
  <c r="U303" i="11"/>
  <c r="V303" i="11"/>
  <c r="W303" i="11"/>
  <c r="X303" i="11"/>
  <c r="Y303" i="11"/>
  <c r="Z303" i="11"/>
  <c r="AA303" i="11"/>
  <c r="T304" i="11"/>
  <c r="U304" i="11"/>
  <c r="V304" i="11"/>
  <c r="W304" i="11"/>
  <c r="X304" i="11"/>
  <c r="Y304" i="11"/>
  <c r="Z304" i="11"/>
  <c r="AA304" i="11"/>
  <c r="T305" i="11"/>
  <c r="U305" i="11"/>
  <c r="V305" i="11"/>
  <c r="W305" i="11"/>
  <c r="X305" i="11"/>
  <c r="Y305" i="11"/>
  <c r="Z305" i="11"/>
  <c r="AA305" i="11"/>
  <c r="T306" i="11"/>
  <c r="U306" i="11"/>
  <c r="V306" i="11"/>
  <c r="W306" i="11"/>
  <c r="X306" i="11"/>
  <c r="Y306" i="11"/>
  <c r="Z306" i="11"/>
  <c r="AA306" i="11"/>
  <c r="T307" i="11"/>
  <c r="U307" i="11"/>
  <c r="V307" i="11"/>
  <c r="W307" i="11"/>
  <c r="X307" i="11"/>
  <c r="Y307" i="11"/>
  <c r="Z307" i="11"/>
  <c r="AA307" i="11"/>
  <c r="T308" i="11"/>
  <c r="U308" i="11"/>
  <c r="V308" i="11"/>
  <c r="W308" i="11"/>
  <c r="X308" i="11"/>
  <c r="Y308" i="11"/>
  <c r="Z308" i="11"/>
  <c r="AA308" i="11"/>
  <c r="T309" i="11"/>
  <c r="U309" i="11"/>
  <c r="V309" i="11"/>
  <c r="W309" i="11"/>
  <c r="X309" i="11"/>
  <c r="Y309" i="11"/>
  <c r="Z309" i="11"/>
  <c r="AA309" i="11"/>
  <c r="T310" i="11"/>
  <c r="U310" i="11"/>
  <c r="V310" i="11"/>
  <c r="W310" i="11"/>
  <c r="X310" i="11"/>
  <c r="Y310" i="11"/>
  <c r="Z310" i="11"/>
  <c r="AA310" i="11"/>
  <c r="T311" i="11"/>
  <c r="U311" i="11"/>
  <c r="V311" i="11"/>
  <c r="W311" i="11"/>
  <c r="X311" i="11"/>
  <c r="Y311" i="11"/>
  <c r="Z311" i="11"/>
  <c r="AA311" i="11"/>
  <c r="T312" i="11"/>
  <c r="U312" i="11"/>
  <c r="V312" i="11"/>
  <c r="W312" i="11"/>
  <c r="X312" i="11"/>
  <c r="Y312" i="11"/>
  <c r="Z312" i="11"/>
  <c r="AA312" i="11"/>
  <c r="T313" i="11"/>
  <c r="U313" i="11"/>
  <c r="V313" i="11"/>
  <c r="W313" i="11"/>
  <c r="X313" i="11"/>
  <c r="Y313" i="11"/>
  <c r="Z313" i="11"/>
  <c r="AA313" i="11"/>
  <c r="T314" i="11"/>
  <c r="U314" i="11"/>
  <c r="V314" i="11"/>
  <c r="W314" i="11"/>
  <c r="X314" i="11"/>
  <c r="Y314" i="11"/>
  <c r="Z314" i="11"/>
  <c r="AA314" i="11"/>
  <c r="T315" i="11"/>
  <c r="U315" i="11"/>
  <c r="V315" i="11"/>
  <c r="W315" i="11"/>
  <c r="X315" i="11"/>
  <c r="Y315" i="11"/>
  <c r="Z315" i="11"/>
  <c r="AA315" i="11"/>
  <c r="T316" i="11"/>
  <c r="U316" i="11"/>
  <c r="V316" i="11"/>
  <c r="W316" i="11"/>
  <c r="X316" i="11"/>
  <c r="Y316" i="11"/>
  <c r="Z316" i="11"/>
  <c r="AA316" i="11"/>
  <c r="T317" i="11"/>
  <c r="U317" i="11"/>
  <c r="V317" i="11"/>
  <c r="W317" i="11"/>
  <c r="X317" i="11"/>
  <c r="Y317" i="11"/>
  <c r="Z317" i="11"/>
  <c r="AA317" i="11"/>
  <c r="T240" i="11"/>
  <c r="V240" i="11" s="1"/>
  <c r="U240" i="11"/>
  <c r="T241" i="11"/>
  <c r="V241" i="11" s="1"/>
  <c r="U241" i="11"/>
  <c r="T242" i="11"/>
  <c r="V242" i="11" s="1"/>
  <c r="U242" i="11"/>
  <c r="T243" i="11"/>
  <c r="V243" i="11" s="1"/>
  <c r="U243" i="11"/>
  <c r="T244" i="11"/>
  <c r="V244" i="11" s="1"/>
  <c r="U244" i="11"/>
  <c r="T204" i="11"/>
  <c r="V204" i="11" s="1"/>
  <c r="U204" i="11"/>
  <c r="X204" i="11"/>
  <c r="Y204" i="11"/>
  <c r="AA204" i="11"/>
  <c r="T205" i="11"/>
  <c r="V205" i="11" s="1"/>
  <c r="U205" i="11"/>
  <c r="X205" i="11"/>
  <c r="Y205" i="11"/>
  <c r="AA205" i="11"/>
  <c r="T206" i="11"/>
  <c r="V206" i="11" s="1"/>
  <c r="U206" i="11"/>
  <c r="X206" i="11"/>
  <c r="Y206" i="11"/>
  <c r="AA206" i="11"/>
  <c r="T207" i="11"/>
  <c r="V207" i="11" s="1"/>
  <c r="U207" i="11"/>
  <c r="X207" i="11"/>
  <c r="Y207" i="11"/>
  <c r="AA207" i="11"/>
  <c r="T208" i="11"/>
  <c r="V208" i="11" s="1"/>
  <c r="U208" i="11"/>
  <c r="X208" i="11"/>
  <c r="Y208" i="11"/>
  <c r="AA208" i="11"/>
  <c r="T209" i="11"/>
  <c r="V209" i="11" s="1"/>
  <c r="U209" i="11"/>
  <c r="X209" i="11"/>
  <c r="Y209" i="11"/>
  <c r="AA209" i="11"/>
  <c r="T210" i="11"/>
  <c r="V210" i="11" s="1"/>
  <c r="U210" i="11"/>
  <c r="X210" i="11"/>
  <c r="Y210" i="11"/>
  <c r="AA210" i="11"/>
  <c r="T211" i="11"/>
  <c r="V211" i="11" s="1"/>
  <c r="U211" i="11"/>
  <c r="X211" i="11"/>
  <c r="Y211" i="11"/>
  <c r="AA211" i="11"/>
  <c r="T212" i="11"/>
  <c r="V212" i="11" s="1"/>
  <c r="U212" i="11"/>
  <c r="X212" i="11"/>
  <c r="Y212" i="11"/>
  <c r="AA212" i="11"/>
  <c r="T213" i="11"/>
  <c r="V213" i="11" s="1"/>
  <c r="U213" i="11"/>
  <c r="X213" i="11"/>
  <c r="Y213" i="11"/>
  <c r="AA213" i="11"/>
  <c r="T214" i="11"/>
  <c r="V214" i="11" s="1"/>
  <c r="U214" i="11"/>
  <c r="X214" i="11"/>
  <c r="Y214" i="11"/>
  <c r="AA214" i="11"/>
  <c r="T215" i="11"/>
  <c r="V215" i="11" s="1"/>
  <c r="U215" i="11"/>
  <c r="X215" i="11"/>
  <c r="Y215" i="11"/>
  <c r="AA215" i="11"/>
  <c r="T216" i="11"/>
  <c r="V216" i="11" s="1"/>
  <c r="U216" i="11"/>
  <c r="X216" i="11"/>
  <c r="Y216" i="11"/>
  <c r="AA216" i="11"/>
  <c r="T217" i="11"/>
  <c r="V217" i="11" s="1"/>
  <c r="U217" i="11"/>
  <c r="X217" i="11"/>
  <c r="Y217" i="11"/>
  <c r="AA217" i="11"/>
  <c r="T218" i="11"/>
  <c r="V218" i="11" s="1"/>
  <c r="U218" i="11"/>
  <c r="X218" i="11"/>
  <c r="Y218" i="11"/>
  <c r="AA218" i="11"/>
  <c r="T219" i="11"/>
  <c r="V219" i="11" s="1"/>
  <c r="U219" i="11"/>
  <c r="X219" i="11"/>
  <c r="Y219" i="11"/>
  <c r="AA219" i="11"/>
  <c r="T220" i="11"/>
  <c r="V220" i="11" s="1"/>
  <c r="U220" i="11"/>
  <c r="X220" i="11"/>
  <c r="Y220" i="11"/>
  <c r="AA220" i="11"/>
  <c r="T221" i="11"/>
  <c r="V221" i="11" s="1"/>
  <c r="U221" i="11"/>
  <c r="X221" i="11"/>
  <c r="Y221" i="11"/>
  <c r="AA221" i="11"/>
  <c r="T222" i="11"/>
  <c r="V222" i="11" s="1"/>
  <c r="U222" i="11"/>
  <c r="X222" i="11"/>
  <c r="Y222" i="11"/>
  <c r="AA222" i="11"/>
  <c r="T223" i="11"/>
  <c r="V223" i="11" s="1"/>
  <c r="U223" i="11"/>
  <c r="X223" i="11"/>
  <c r="Y223" i="11"/>
  <c r="AA223" i="11"/>
  <c r="T224" i="11"/>
  <c r="V224" i="11" s="1"/>
  <c r="U224" i="11"/>
  <c r="X224" i="11"/>
  <c r="Y224" i="11"/>
  <c r="AA224" i="11"/>
  <c r="T225" i="11"/>
  <c r="V225" i="11" s="1"/>
  <c r="U225" i="11"/>
  <c r="X225" i="11"/>
  <c r="Y225" i="11"/>
  <c r="AA225" i="11"/>
  <c r="T226" i="11"/>
  <c r="V226" i="11" s="1"/>
  <c r="U226" i="11"/>
  <c r="X226" i="11"/>
  <c r="Y226" i="11"/>
  <c r="AA226" i="11"/>
  <c r="T227" i="11"/>
  <c r="V227" i="11" s="1"/>
  <c r="U227" i="11"/>
  <c r="X227" i="11"/>
  <c r="Y227" i="11"/>
  <c r="AA227" i="11"/>
  <c r="T228" i="11"/>
  <c r="V228" i="11" s="1"/>
  <c r="U228" i="11"/>
  <c r="X228" i="11"/>
  <c r="Y228" i="11"/>
  <c r="AA228" i="11"/>
  <c r="T229" i="11"/>
  <c r="V229" i="11" s="1"/>
  <c r="U229" i="11"/>
  <c r="X229" i="11"/>
  <c r="Y229" i="11"/>
  <c r="AA229" i="11"/>
  <c r="T230" i="11"/>
  <c r="V230" i="11" s="1"/>
  <c r="U230" i="11"/>
  <c r="X230" i="11"/>
  <c r="Y230" i="11"/>
  <c r="AA230" i="11"/>
  <c r="T231" i="11"/>
  <c r="V231" i="11" s="1"/>
  <c r="U231" i="11"/>
  <c r="X231" i="11"/>
  <c r="Y231" i="11"/>
  <c r="AA231" i="11"/>
  <c r="T232" i="11"/>
  <c r="V232" i="11" s="1"/>
  <c r="U232" i="11"/>
  <c r="X232" i="11"/>
  <c r="Y232" i="11"/>
  <c r="AA232" i="11"/>
  <c r="T233" i="11"/>
  <c r="V233" i="11" s="1"/>
  <c r="U233" i="11"/>
  <c r="X233" i="11"/>
  <c r="Y233" i="11"/>
  <c r="AA233" i="11"/>
  <c r="T234" i="11"/>
  <c r="V234" i="11" s="1"/>
  <c r="U234" i="11"/>
  <c r="X234" i="11"/>
  <c r="Y234" i="11"/>
  <c r="AA234" i="11"/>
  <c r="T235" i="11"/>
  <c r="V235" i="11" s="1"/>
  <c r="U235" i="11"/>
  <c r="X235" i="11"/>
  <c r="Y235" i="11"/>
  <c r="AA235" i="11"/>
  <c r="T236" i="11"/>
  <c r="V236" i="11" s="1"/>
  <c r="U236" i="11"/>
  <c r="X236" i="11"/>
  <c r="Y236" i="11"/>
  <c r="AA236" i="11"/>
  <c r="T237" i="11"/>
  <c r="V237" i="11" s="1"/>
  <c r="U237" i="11"/>
  <c r="X237" i="11"/>
  <c r="Y237" i="11"/>
  <c r="AA237" i="11"/>
  <c r="T238" i="11"/>
  <c r="V238" i="11" s="1"/>
  <c r="U238" i="11"/>
  <c r="X238" i="11"/>
  <c r="Y238" i="11"/>
  <c r="AA238" i="11"/>
  <c r="T239" i="11"/>
  <c r="V239" i="11" s="1"/>
  <c r="U239" i="11"/>
  <c r="X239" i="11"/>
  <c r="Y239" i="11"/>
  <c r="AA239" i="11"/>
  <c r="T5" i="1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T84" i="11" s="1"/>
  <c r="T85" i="11" s="1"/>
  <c r="T86" i="11" s="1"/>
  <c r="T87" i="11" s="1"/>
  <c r="T88" i="11" s="1"/>
  <c r="T89" i="11" s="1"/>
  <c r="T90" i="11" s="1"/>
  <c r="T91" i="11" s="1"/>
  <c r="T92" i="11" s="1"/>
  <c r="T93" i="11" s="1"/>
  <c r="T94" i="11" s="1"/>
  <c r="T95" i="11" s="1"/>
  <c r="T96" i="11" s="1"/>
  <c r="T97" i="11" s="1"/>
  <c r="T98" i="11" s="1"/>
  <c r="T99" i="11" s="1"/>
  <c r="T100" i="11" s="1"/>
  <c r="T101" i="11" s="1"/>
  <c r="T102" i="11" s="1"/>
  <c r="T103" i="11" s="1"/>
  <c r="T104" i="11" s="1"/>
  <c r="T105" i="11" s="1"/>
  <c r="T106" i="11" s="1"/>
  <c r="T107" i="11" s="1"/>
  <c r="T108" i="11" s="1"/>
  <c r="T109" i="11" s="1"/>
  <c r="T110" i="11" s="1"/>
  <c r="T111" i="11" s="1"/>
  <c r="T112" i="11" s="1"/>
  <c r="T113" i="11" s="1"/>
  <c r="T114" i="11" s="1"/>
  <c r="T115" i="11" s="1"/>
  <c r="T116" i="11" s="1"/>
  <c r="T117" i="11" s="1"/>
  <c r="T118" i="11" s="1"/>
  <c r="T119" i="11" s="1"/>
  <c r="T120" i="11" s="1"/>
  <c r="T121" i="11" s="1"/>
  <c r="T122" i="11" s="1"/>
  <c r="T123" i="11" s="1"/>
  <c r="T124" i="11" s="1"/>
  <c r="T125" i="11" s="1"/>
  <c r="T126" i="11" s="1"/>
  <c r="T127" i="11" s="1"/>
  <c r="T128" i="11" s="1"/>
  <c r="T129" i="11" s="1"/>
  <c r="T130" i="11" s="1"/>
  <c r="T131" i="11" s="1"/>
  <c r="T132" i="11" s="1"/>
  <c r="T133" i="11" s="1"/>
  <c r="T134" i="11" s="1"/>
  <c r="T135" i="11" s="1"/>
  <c r="T136" i="11" s="1"/>
  <c r="T137" i="11" s="1"/>
  <c r="T138" i="11" s="1"/>
  <c r="T139" i="11" s="1"/>
  <c r="T140" i="11" s="1"/>
  <c r="T141" i="11" s="1"/>
  <c r="T142" i="11" s="1"/>
  <c r="T143" i="11" s="1"/>
  <c r="T144" i="11" s="1"/>
  <c r="T145" i="11" s="1"/>
  <c r="T146" i="11" s="1"/>
  <c r="T147" i="11" s="1"/>
  <c r="T148" i="11" s="1"/>
  <c r="T149" i="11" s="1"/>
  <c r="T150" i="11" s="1"/>
  <c r="T151" i="11" s="1"/>
  <c r="T152" i="11" s="1"/>
  <c r="T153" i="11" s="1"/>
  <c r="T154" i="11" s="1"/>
  <c r="T155" i="11" s="1"/>
  <c r="T156" i="11" s="1"/>
  <c r="T157" i="11" s="1"/>
  <c r="T158" i="11" s="1"/>
  <c r="T159" i="11" s="1"/>
  <c r="T160" i="11" s="1"/>
  <c r="T161" i="11" s="1"/>
  <c r="T162" i="11" s="1"/>
  <c r="T163" i="11" s="1"/>
  <c r="T164" i="11" s="1"/>
  <c r="T165" i="11" s="1"/>
  <c r="T166" i="11" s="1"/>
  <c r="T167" i="11" s="1"/>
  <c r="T168" i="11" s="1"/>
  <c r="T169" i="11" s="1"/>
  <c r="T170" i="11" s="1"/>
  <c r="T171" i="11" s="1"/>
  <c r="T172" i="11" s="1"/>
  <c r="T173" i="11" s="1"/>
  <c r="T174" i="11" s="1"/>
  <c r="T175" i="11" s="1"/>
  <c r="T176" i="11" s="1"/>
  <c r="T177" i="11" s="1"/>
  <c r="T178" i="11" s="1"/>
  <c r="T179" i="11" s="1"/>
  <c r="T180" i="11" s="1"/>
  <c r="T181" i="11" s="1"/>
  <c r="T182" i="11" s="1"/>
  <c r="T183" i="11" s="1"/>
  <c r="T184" i="11" s="1"/>
  <c r="T185" i="11" s="1"/>
  <c r="T186" i="11" s="1"/>
  <c r="T187" i="11" s="1"/>
  <c r="T188" i="11" s="1"/>
  <c r="T189" i="11" s="1"/>
  <c r="T190" i="11" s="1"/>
  <c r="T191" i="11" s="1"/>
  <c r="T192" i="11" s="1"/>
  <c r="T193" i="11" s="1"/>
  <c r="T194" i="11" s="1"/>
  <c r="T195" i="11" s="1"/>
  <c r="T196" i="11" s="1"/>
  <c r="T197" i="11" s="1"/>
  <c r="T198" i="11" s="1"/>
  <c r="T199" i="11" s="1"/>
  <c r="T200" i="11" s="1"/>
  <c r="T201" i="11" s="1"/>
  <c r="T202" i="11" s="1"/>
  <c r="T203" i="11" s="1"/>
  <c r="T4" i="11"/>
  <c r="U4" i="11"/>
  <c r="V4" i="11"/>
  <c r="AA3" i="11"/>
  <c r="Z3" i="11"/>
  <c r="Y3" i="11"/>
  <c r="X3" i="11"/>
  <c r="W3" i="11"/>
  <c r="V3" i="11"/>
  <c r="U3" i="11"/>
  <c r="O3" i="11"/>
  <c r="N3" i="11"/>
  <c r="M3" i="11"/>
  <c r="L3" i="11"/>
  <c r="J4" i="11"/>
  <c r="K3" i="11"/>
  <c r="Z500" i="11" l="1"/>
  <c r="Z499" i="11"/>
  <c r="Z498" i="11"/>
  <c r="Z497" i="11"/>
  <c r="Z496" i="11"/>
  <c r="Z495" i="11"/>
  <c r="Z494" i="11"/>
  <c r="Z493" i="11"/>
  <c r="Z492" i="11"/>
  <c r="Z491" i="11"/>
  <c r="Z490" i="11"/>
  <c r="Z489" i="11"/>
  <c r="Z488" i="11"/>
  <c r="Z487" i="11"/>
  <c r="Z486" i="11"/>
  <c r="Z485" i="11"/>
  <c r="Z484" i="11"/>
  <c r="Z483" i="11"/>
  <c r="Y500" i="11"/>
  <c r="Y499" i="11"/>
  <c r="Y498" i="11"/>
  <c r="Y497" i="11"/>
  <c r="Y496" i="11"/>
  <c r="Y495" i="11"/>
  <c r="Y494" i="11"/>
  <c r="Y493" i="11"/>
  <c r="Y492" i="11"/>
  <c r="Y491" i="11"/>
  <c r="Y490" i="11"/>
  <c r="Y489" i="11"/>
  <c r="Y488" i="11"/>
  <c r="Y487" i="11"/>
  <c r="Y486" i="11"/>
  <c r="Y485" i="11"/>
  <c r="Y484" i="11"/>
  <c r="Y483" i="11"/>
  <c r="X500" i="11"/>
  <c r="X499" i="11"/>
  <c r="X498" i="11"/>
  <c r="X497" i="11"/>
  <c r="X496" i="11"/>
  <c r="X495" i="11"/>
  <c r="X494" i="11"/>
  <c r="X493" i="11"/>
  <c r="X492" i="11"/>
  <c r="X491" i="11"/>
  <c r="X490" i="11"/>
  <c r="X489" i="11"/>
  <c r="X488" i="11"/>
  <c r="X487" i="11"/>
  <c r="X486" i="11"/>
  <c r="X485" i="11"/>
  <c r="X484" i="11"/>
  <c r="X483" i="11"/>
  <c r="W500" i="11"/>
  <c r="W499" i="11"/>
  <c r="W498" i="11"/>
  <c r="W497" i="11"/>
  <c r="W496" i="11"/>
  <c r="W495" i="11"/>
  <c r="W494" i="11"/>
  <c r="W493" i="11"/>
  <c r="W492" i="11"/>
  <c r="W491" i="11"/>
  <c r="W490" i="11"/>
  <c r="W489" i="11"/>
  <c r="W488" i="11"/>
  <c r="W487" i="11"/>
  <c r="W486" i="11"/>
  <c r="W485" i="11"/>
  <c r="W484" i="11"/>
  <c r="W483" i="11"/>
  <c r="V500" i="11"/>
  <c r="V499" i="11"/>
  <c r="V498" i="11"/>
  <c r="V497" i="11"/>
  <c r="V496" i="11"/>
  <c r="V495" i="11"/>
  <c r="V494" i="11"/>
  <c r="V493" i="11"/>
  <c r="V492" i="11"/>
  <c r="V491" i="11"/>
  <c r="V490" i="11"/>
  <c r="V489" i="11"/>
  <c r="V488" i="11"/>
  <c r="V487" i="11"/>
  <c r="V486" i="11"/>
  <c r="V485" i="11"/>
  <c r="V484" i="11"/>
  <c r="V483" i="11"/>
  <c r="AA407" i="11"/>
  <c r="Z407" i="11"/>
  <c r="T408" i="11"/>
  <c r="Y407" i="11"/>
  <c r="X407" i="11"/>
  <c r="W407" i="11"/>
  <c r="V407" i="11"/>
  <c r="Z406" i="11"/>
  <c r="Z405" i="11"/>
  <c r="Z404" i="11"/>
  <c r="Z403" i="11"/>
  <c r="Z402" i="11"/>
  <c r="Z401" i="11"/>
  <c r="Z400" i="11"/>
  <c r="Z399" i="11"/>
  <c r="Z398" i="11"/>
  <c r="Z397" i="11"/>
  <c r="Z396" i="11"/>
  <c r="Z395" i="11"/>
  <c r="Z394" i="11"/>
  <c r="Z393" i="11"/>
  <c r="Z392" i="11"/>
  <c r="Z391" i="11"/>
  <c r="Z390" i="11"/>
  <c r="Z389" i="11"/>
  <c r="Z388" i="11"/>
  <c r="Z387" i="11"/>
  <c r="Z386" i="11"/>
  <c r="Z385" i="11"/>
  <c r="Z384" i="11"/>
  <c r="Z383" i="11"/>
  <c r="Z382" i="11"/>
  <c r="Z381" i="11"/>
  <c r="Z380" i="11"/>
  <c r="Z379" i="11"/>
  <c r="Z378" i="11"/>
  <c r="Z377" i="11"/>
  <c r="Z376" i="11"/>
  <c r="Z375" i="11"/>
  <c r="Z374" i="11"/>
  <c r="Z373" i="11"/>
  <c r="Z372" i="11"/>
  <c r="Z371" i="11"/>
  <c r="Z370" i="11"/>
  <c r="Z369" i="11"/>
  <c r="Z368" i="11"/>
  <c r="Z367" i="11"/>
  <c r="Z366" i="11"/>
  <c r="Z365" i="11"/>
  <c r="Z364" i="11"/>
  <c r="Z363" i="11"/>
  <c r="Z362" i="11"/>
  <c r="W406" i="11"/>
  <c r="W405" i="11"/>
  <c r="W404" i="11"/>
  <c r="W403" i="11"/>
  <c r="W402" i="11"/>
  <c r="W401" i="11"/>
  <c r="W400" i="11"/>
  <c r="W399" i="11"/>
  <c r="W398" i="11"/>
  <c r="W397" i="11"/>
  <c r="W396" i="11"/>
  <c r="W395" i="11"/>
  <c r="W394" i="11"/>
  <c r="W393" i="11"/>
  <c r="W392" i="11"/>
  <c r="W391" i="11"/>
  <c r="W390" i="11"/>
  <c r="W389" i="11"/>
  <c r="W388" i="11"/>
  <c r="W387" i="11"/>
  <c r="W386" i="11"/>
  <c r="W385" i="11"/>
  <c r="W384" i="11"/>
  <c r="W383" i="11"/>
  <c r="W382" i="11"/>
  <c r="W381" i="11"/>
  <c r="W380" i="11"/>
  <c r="W379" i="11"/>
  <c r="W378" i="11"/>
  <c r="W377" i="11"/>
  <c r="W376" i="11"/>
  <c r="W375" i="11"/>
  <c r="W374" i="11"/>
  <c r="W373" i="11"/>
  <c r="W372" i="11"/>
  <c r="W371" i="11"/>
  <c r="W370" i="11"/>
  <c r="W369" i="11"/>
  <c r="W368" i="11"/>
  <c r="W367" i="11"/>
  <c r="W366" i="11"/>
  <c r="W365" i="11"/>
  <c r="W364" i="11"/>
  <c r="W363" i="11"/>
  <c r="W362" i="11"/>
  <c r="V406" i="11"/>
  <c r="V405" i="11"/>
  <c r="V404" i="11"/>
  <c r="V403" i="11"/>
  <c r="V402" i="11"/>
  <c r="V401" i="11"/>
  <c r="V400" i="11"/>
  <c r="V399" i="11"/>
  <c r="V398" i="11"/>
  <c r="V397" i="11"/>
  <c r="V396" i="11"/>
  <c r="V395" i="11"/>
  <c r="V394" i="11"/>
  <c r="V393" i="11"/>
  <c r="V392" i="11"/>
  <c r="V391" i="11"/>
  <c r="V390" i="11"/>
  <c r="V389" i="11"/>
  <c r="V388" i="11"/>
  <c r="V387" i="11"/>
  <c r="V386" i="11"/>
  <c r="V385" i="11"/>
  <c r="V384" i="11"/>
  <c r="V383" i="11"/>
  <c r="V382" i="11"/>
  <c r="V381" i="11"/>
  <c r="V380" i="11"/>
  <c r="V379" i="11"/>
  <c r="V378" i="11"/>
  <c r="V377" i="11"/>
  <c r="V376" i="11"/>
  <c r="V375" i="11"/>
  <c r="V374" i="11"/>
  <c r="V373" i="11"/>
  <c r="V372" i="11"/>
  <c r="V371" i="11"/>
  <c r="V370" i="11"/>
  <c r="V369" i="11"/>
  <c r="V368" i="11"/>
  <c r="V367" i="11"/>
  <c r="V366" i="11"/>
  <c r="V365" i="11"/>
  <c r="V364" i="11"/>
  <c r="V363" i="11"/>
  <c r="V362" i="11"/>
  <c r="W361" i="11"/>
  <c r="W360" i="11"/>
  <c r="W359" i="11"/>
  <c r="W358" i="11"/>
  <c r="W357" i="11"/>
  <c r="W356" i="11"/>
  <c r="W355" i="11"/>
  <c r="W354" i="11"/>
  <c r="W353" i="11"/>
  <c r="W352" i="11"/>
  <c r="W351" i="11"/>
  <c r="W350" i="11"/>
  <c r="W349" i="11"/>
  <c r="W348" i="11"/>
  <c r="W347" i="11"/>
  <c r="W346" i="11"/>
  <c r="W345" i="11"/>
  <c r="W344" i="11"/>
  <c r="W343" i="11"/>
  <c r="W342" i="11"/>
  <c r="W341" i="11"/>
  <c r="W340" i="11"/>
  <c r="W339" i="11"/>
  <c r="W338" i="11"/>
  <c r="W337" i="11"/>
  <c r="W336" i="11"/>
  <c r="W335" i="11"/>
  <c r="W334" i="11"/>
  <c r="W333" i="11"/>
  <c r="W332" i="11"/>
  <c r="W331" i="11"/>
  <c r="W330" i="11"/>
  <c r="W329" i="11"/>
  <c r="W328" i="11"/>
  <c r="W327" i="11"/>
  <c r="W326" i="11"/>
  <c r="W325" i="11"/>
  <c r="W324" i="11"/>
  <c r="W323" i="11"/>
  <c r="W322" i="11"/>
  <c r="W321" i="11"/>
  <c r="W320" i="11"/>
  <c r="W319" i="11"/>
  <c r="W318" i="11"/>
  <c r="V361" i="11"/>
  <c r="V360" i="11"/>
  <c r="V359" i="11"/>
  <c r="V358" i="11"/>
  <c r="V357" i="11"/>
  <c r="V356" i="11"/>
  <c r="V355" i="11"/>
  <c r="V354" i="11"/>
  <c r="V353" i="11"/>
  <c r="V352" i="11"/>
  <c r="V351" i="11"/>
  <c r="V350" i="11"/>
  <c r="V349" i="11"/>
  <c r="V348" i="11"/>
  <c r="V347" i="11"/>
  <c r="V346" i="11"/>
  <c r="V345" i="11"/>
  <c r="V344" i="11"/>
  <c r="V343" i="11"/>
  <c r="V342" i="11"/>
  <c r="V341" i="11"/>
  <c r="V340" i="11"/>
  <c r="V339" i="11"/>
  <c r="V338" i="11"/>
  <c r="V337" i="11"/>
  <c r="V336" i="11"/>
  <c r="V335" i="11"/>
  <c r="V334" i="11"/>
  <c r="V333" i="11"/>
  <c r="V332" i="11"/>
  <c r="V331" i="11"/>
  <c r="V330" i="11"/>
  <c r="V329" i="11"/>
  <c r="V328" i="11"/>
  <c r="V327" i="11"/>
  <c r="V326" i="11"/>
  <c r="V325" i="11"/>
  <c r="V324" i="11"/>
  <c r="V323" i="11"/>
  <c r="V322" i="11"/>
  <c r="V321" i="11"/>
  <c r="V320" i="11"/>
  <c r="V319" i="11"/>
  <c r="V318" i="11"/>
  <c r="AA244" i="11"/>
  <c r="AA243" i="11"/>
  <c r="AA242" i="11"/>
  <c r="AA241" i="11"/>
  <c r="AA240" i="11"/>
  <c r="Z244" i="11"/>
  <c r="Z243" i="11"/>
  <c r="Z242" i="11"/>
  <c r="Z241" i="11"/>
  <c r="Z240" i="11"/>
  <c r="X244" i="11"/>
  <c r="X243" i="11"/>
  <c r="X242" i="11"/>
  <c r="X241" i="11"/>
  <c r="X240" i="11"/>
  <c r="Y240" i="11"/>
  <c r="W244" i="11"/>
  <c r="W243" i="11"/>
  <c r="W242" i="11"/>
  <c r="W241" i="11"/>
  <c r="W240" i="11"/>
  <c r="T245" i="11"/>
  <c r="Y244" i="11"/>
  <c r="Y243" i="11"/>
  <c r="Y242" i="11"/>
  <c r="Y241" i="11"/>
  <c r="Z239" i="11"/>
  <c r="Z238" i="11"/>
  <c r="Z237" i="11"/>
  <c r="Z236" i="11"/>
  <c r="Z235" i="11"/>
  <c r="Z234" i="11"/>
  <c r="Z233" i="11"/>
  <c r="Z232" i="11"/>
  <c r="Z231" i="11"/>
  <c r="Z230" i="11"/>
  <c r="Z229" i="11"/>
  <c r="Z228" i="11"/>
  <c r="Z227" i="11"/>
  <c r="Z226" i="11"/>
  <c r="Z225" i="11"/>
  <c r="Z224" i="11"/>
  <c r="Z223" i="11"/>
  <c r="Z222" i="11"/>
  <c r="Z221" i="11"/>
  <c r="Z220" i="11"/>
  <c r="Z219" i="11"/>
  <c r="Z218" i="11"/>
  <c r="Z217" i="11"/>
  <c r="Z216" i="11"/>
  <c r="Z215" i="11"/>
  <c r="Z214" i="11"/>
  <c r="Z213" i="11"/>
  <c r="Z212" i="11"/>
  <c r="Z211" i="11"/>
  <c r="Z210" i="11"/>
  <c r="Z209" i="11"/>
  <c r="Z208" i="11"/>
  <c r="Z207" i="11"/>
  <c r="Z206" i="11"/>
  <c r="Z205" i="11"/>
  <c r="Z204" i="11"/>
  <c r="W239" i="11"/>
  <c r="W238" i="11"/>
  <c r="W237" i="11"/>
  <c r="W236" i="11"/>
  <c r="W235" i="11"/>
  <c r="W234" i="11"/>
  <c r="W233" i="11"/>
  <c r="W232" i="11"/>
  <c r="W231" i="11"/>
  <c r="W230" i="11"/>
  <c r="W229" i="11"/>
  <c r="W228" i="11"/>
  <c r="W227" i="11"/>
  <c r="W226" i="11"/>
  <c r="W225" i="11"/>
  <c r="W224" i="11"/>
  <c r="W223" i="11"/>
  <c r="W222" i="11"/>
  <c r="W221" i="11"/>
  <c r="W220" i="11"/>
  <c r="W219" i="11"/>
  <c r="W218" i="11"/>
  <c r="W217" i="11"/>
  <c r="W216" i="11"/>
  <c r="W215" i="11"/>
  <c r="W214" i="11"/>
  <c r="W213" i="11"/>
  <c r="W212" i="11"/>
  <c r="W211" i="11"/>
  <c r="W210" i="11"/>
  <c r="W209" i="11"/>
  <c r="W208" i="11"/>
  <c r="W207" i="11"/>
  <c r="W206" i="11"/>
  <c r="W205" i="11"/>
  <c r="W204" i="11"/>
  <c r="Y5" i="11"/>
  <c r="Z5" i="11"/>
  <c r="AA5" i="11"/>
  <c r="U5" i="11"/>
  <c r="V5" i="11"/>
  <c r="W5" i="11"/>
  <c r="X5" i="11"/>
  <c r="W4" i="11"/>
  <c r="X4" i="11"/>
  <c r="Y4" i="11"/>
  <c r="Z4" i="11"/>
  <c r="AA4" i="11"/>
  <c r="M4" i="11"/>
  <c r="N4" i="11"/>
  <c r="O4" i="11"/>
  <c r="L4" i="11"/>
  <c r="J5" i="11"/>
  <c r="K4" i="11"/>
  <c r="G4" i="11"/>
  <c r="G5" i="11" s="1"/>
  <c r="G6" i="11" s="1"/>
  <c r="G7" i="11" s="1"/>
  <c r="G8" i="11" s="1"/>
  <c r="G9" i="11" s="1"/>
  <c r="G10" i="11" s="1"/>
  <c r="G11" i="11" s="1"/>
  <c r="G12" i="11" s="1"/>
  <c r="G13" i="11" s="1"/>
  <c r="G14" i="11" s="1"/>
  <c r="G15" i="11" s="1"/>
  <c r="G16" i="11" s="1"/>
  <c r="G17" i="11" s="1"/>
  <c r="G18" i="11" s="1"/>
  <c r="G19" i="11" s="1"/>
  <c r="G20" i="11" s="1"/>
  <c r="G21" i="11" s="1"/>
  <c r="G22" i="11" s="1"/>
  <c r="G23" i="11" s="1"/>
  <c r="G24" i="11" s="1"/>
  <c r="G25" i="11" s="1"/>
  <c r="G26" i="11" s="1"/>
  <c r="G27" i="11" s="1"/>
  <c r="G28" i="11" s="1"/>
  <c r="G29" i="11" s="1"/>
  <c r="G30" i="11" s="1"/>
  <c r="G31" i="11" s="1"/>
  <c r="G32" i="11" s="1"/>
  <c r="G33" i="11" s="1"/>
  <c r="G34" i="11" s="1"/>
  <c r="G35" i="11" s="1"/>
  <c r="G36" i="11" s="1"/>
  <c r="G37" i="11" s="1"/>
  <c r="G38" i="11" s="1"/>
  <c r="G39" i="11" s="1"/>
  <c r="G40" i="11" s="1"/>
  <c r="G41" i="11" s="1"/>
  <c r="G42" i="11" s="1"/>
  <c r="G43" i="11" s="1"/>
  <c r="G44" i="11" s="1"/>
  <c r="G45" i="11" s="1"/>
  <c r="G46" i="11" s="1"/>
  <c r="G47" i="11" s="1"/>
  <c r="G48" i="11" s="1"/>
  <c r="G49" i="11" s="1"/>
  <c r="G50" i="11" s="1"/>
  <c r="G51" i="11" s="1"/>
  <c r="G52" i="11" s="1"/>
  <c r="G53" i="11" s="1"/>
  <c r="G54" i="11" s="1"/>
  <c r="G55" i="11" s="1"/>
  <c r="G56" i="11" s="1"/>
  <c r="G57" i="11" s="1"/>
  <c r="G58" i="11" s="1"/>
  <c r="G59" i="11" s="1"/>
  <c r="G60" i="11" s="1"/>
  <c r="G61" i="11" s="1"/>
  <c r="G62" i="11" s="1"/>
  <c r="G63" i="11" s="1"/>
  <c r="G64" i="11" s="1"/>
  <c r="G65" i="11" s="1"/>
  <c r="G66" i="11" s="1"/>
  <c r="G67" i="11" s="1"/>
  <c r="G68" i="11" s="1"/>
  <c r="G69" i="11" s="1"/>
  <c r="G70" i="11" s="1"/>
  <c r="G71" i="11" s="1"/>
  <c r="G72" i="11" s="1"/>
  <c r="G73" i="11" s="1"/>
  <c r="G74" i="11" s="1"/>
  <c r="G75" i="11" s="1"/>
  <c r="G76" i="11" s="1"/>
  <c r="G77" i="11" s="1"/>
  <c r="G78" i="11" s="1"/>
  <c r="G79" i="11" s="1"/>
  <c r="G80" i="11" s="1"/>
  <c r="G81" i="11" s="1"/>
  <c r="G82" i="11" s="1"/>
  <c r="G83" i="11" s="1"/>
  <c r="G84" i="11" s="1"/>
  <c r="G85" i="11" s="1"/>
  <c r="G86" i="11" s="1"/>
  <c r="G87" i="11" s="1"/>
  <c r="G88" i="11" s="1"/>
  <c r="G89" i="11" s="1"/>
  <c r="G90" i="11" s="1"/>
  <c r="G91" i="11" s="1"/>
  <c r="G92" i="11" s="1"/>
  <c r="G93" i="11" s="1"/>
  <c r="G94" i="11" s="1"/>
  <c r="G95" i="11" s="1"/>
  <c r="G96" i="11" s="1"/>
  <c r="G97" i="11" s="1"/>
  <c r="G98" i="11" s="1"/>
  <c r="G99" i="11" s="1"/>
  <c r="G100" i="11" s="1"/>
  <c r="G101" i="11" s="1"/>
  <c r="G102" i="11" s="1"/>
  <c r="G103" i="11" s="1"/>
  <c r="G104" i="11" s="1"/>
  <c r="G105" i="11" s="1"/>
  <c r="G106" i="11" s="1"/>
  <c r="G107" i="11" s="1"/>
  <c r="G108" i="11" s="1"/>
  <c r="G109" i="11" s="1"/>
  <c r="G110" i="11" s="1"/>
  <c r="G111" i="11" s="1"/>
  <c r="G112" i="11" s="1"/>
  <c r="G113" i="11" s="1"/>
  <c r="G114" i="11" s="1"/>
  <c r="G115" i="11" s="1"/>
  <c r="G116" i="11" s="1"/>
  <c r="G117" i="11" s="1"/>
  <c r="G118" i="11" s="1"/>
  <c r="G119" i="11" s="1"/>
  <c r="G120" i="11" s="1"/>
  <c r="G121" i="11" s="1"/>
  <c r="G122" i="11" s="1"/>
  <c r="G123" i="11" s="1"/>
  <c r="U408" i="11" l="1"/>
  <c r="W408" i="11"/>
  <c r="V408" i="11"/>
  <c r="X408" i="11"/>
  <c r="Y408" i="11"/>
  <c r="AA408" i="11"/>
  <c r="Z408" i="11"/>
  <c r="T409" i="11"/>
  <c r="U245" i="11"/>
  <c r="V245" i="11"/>
  <c r="Y245" i="11"/>
  <c r="W245" i="11"/>
  <c r="X245" i="11"/>
  <c r="Z245" i="11"/>
  <c r="AA245" i="11"/>
  <c r="T246" i="11"/>
  <c r="Z6" i="11"/>
  <c r="AA6" i="11"/>
  <c r="U6" i="11"/>
  <c r="W6" i="11"/>
  <c r="V6" i="11"/>
  <c r="X6" i="11"/>
  <c r="Y6" i="11"/>
  <c r="M5" i="11"/>
  <c r="N5" i="11"/>
  <c r="L5" i="11"/>
  <c r="O5" i="11"/>
  <c r="K5" i="11"/>
  <c r="J6" i="11"/>
  <c r="B3" i="11"/>
  <c r="E4" i="11"/>
  <c r="E5" i="11" s="1"/>
  <c r="E6" i="11" s="1"/>
  <c r="E7" i="11" s="1"/>
  <c r="E8" i="11" s="1"/>
  <c r="E9" i="11" s="1"/>
  <c r="E10" i="11" s="1"/>
  <c r="E11" i="11" s="1"/>
  <c r="E12" i="11" s="1"/>
  <c r="E13" i="11" s="1"/>
  <c r="E14" i="11" s="1"/>
  <c r="E15" i="11" s="1"/>
  <c r="E16" i="11" s="1"/>
  <c r="E17" i="11" s="1"/>
  <c r="E18" i="11" s="1"/>
  <c r="E19" i="11" s="1"/>
  <c r="E20" i="11" s="1"/>
  <c r="E21" i="11" s="1"/>
  <c r="E22" i="11" s="1"/>
  <c r="E23" i="11" s="1"/>
  <c r="E24" i="11" s="1"/>
  <c r="E25" i="11" s="1"/>
  <c r="E26" i="11" s="1"/>
  <c r="E27" i="11" s="1"/>
  <c r="E28" i="11" s="1"/>
  <c r="E29" i="11" s="1"/>
  <c r="E30" i="11" s="1"/>
  <c r="E31" i="11" s="1"/>
  <c r="E32" i="11" s="1"/>
  <c r="E33" i="11" s="1"/>
  <c r="E34" i="11" s="1"/>
  <c r="E35" i="11" s="1"/>
  <c r="E36" i="11" s="1"/>
  <c r="E37" i="11" s="1"/>
  <c r="E38" i="11" s="1"/>
  <c r="E39" i="11" s="1"/>
  <c r="E40" i="11" s="1"/>
  <c r="E41" i="11" s="1"/>
  <c r="E42" i="11" s="1"/>
  <c r="E43" i="11" s="1"/>
  <c r="E44" i="11" s="1"/>
  <c r="E45" i="11" s="1"/>
  <c r="E46" i="11" s="1"/>
  <c r="E47" i="11" s="1"/>
  <c r="E48" i="11" s="1"/>
  <c r="E49" i="11" s="1"/>
  <c r="E50" i="11" s="1"/>
  <c r="E51" i="11" s="1"/>
  <c r="E52" i="11" s="1"/>
  <c r="E53" i="11" s="1"/>
  <c r="E54" i="11" s="1"/>
  <c r="E55" i="11" s="1"/>
  <c r="E56" i="11" s="1"/>
  <c r="E57" i="11" s="1"/>
  <c r="E58" i="11" s="1"/>
  <c r="E59" i="11" s="1"/>
  <c r="E60" i="11" s="1"/>
  <c r="E61" i="11" s="1"/>
  <c r="E62" i="11" s="1"/>
  <c r="E63" i="11" s="1"/>
  <c r="E64" i="11" s="1"/>
  <c r="E65" i="11" s="1"/>
  <c r="E66" i="11" s="1"/>
  <c r="E67" i="11" s="1"/>
  <c r="E68" i="11" s="1"/>
  <c r="E69" i="11" s="1"/>
  <c r="E70" i="11" s="1"/>
  <c r="E71" i="11" s="1"/>
  <c r="E72" i="11" s="1"/>
  <c r="E73" i="11" s="1"/>
  <c r="E74" i="11" s="1"/>
  <c r="E75" i="11" s="1"/>
  <c r="E76" i="11" s="1"/>
  <c r="E77" i="11" s="1"/>
  <c r="E78" i="11" s="1"/>
  <c r="E79" i="11" s="1"/>
  <c r="E80" i="11" s="1"/>
  <c r="E81" i="11" s="1"/>
  <c r="E82" i="11" s="1"/>
  <c r="E83" i="11" s="1"/>
  <c r="E84" i="11" s="1"/>
  <c r="E85" i="11" s="1"/>
  <c r="E86" i="11" s="1"/>
  <c r="E87" i="11" s="1"/>
  <c r="E88" i="11" s="1"/>
  <c r="E89" i="11" s="1"/>
  <c r="E90" i="11" s="1"/>
  <c r="E91" i="11" s="1"/>
  <c r="E92" i="11" s="1"/>
  <c r="E93" i="11" s="1"/>
  <c r="E94" i="11" s="1"/>
  <c r="E95" i="11" s="1"/>
  <c r="E96" i="11" s="1"/>
  <c r="E97" i="11" s="1"/>
  <c r="E98" i="11" s="1"/>
  <c r="E99" i="11" s="1"/>
  <c r="E100" i="11" s="1"/>
  <c r="E101" i="11" s="1"/>
  <c r="E102" i="11" s="1"/>
  <c r="E103" i="11" s="1"/>
  <c r="E104" i="11" s="1"/>
  <c r="E105" i="11" s="1"/>
  <c r="E106" i="11" s="1"/>
  <c r="E107" i="11" s="1"/>
  <c r="E108" i="11" s="1"/>
  <c r="E109" i="11" s="1"/>
  <c r="E110" i="11" s="1"/>
  <c r="E111" i="11" s="1"/>
  <c r="E112" i="11" s="1"/>
  <c r="E113" i="11" s="1"/>
  <c r="E114" i="11" s="1"/>
  <c r="E115" i="11" s="1"/>
  <c r="E116" i="11" s="1"/>
  <c r="E117" i="11" s="1"/>
  <c r="E118" i="11" s="1"/>
  <c r="E119" i="11" s="1"/>
  <c r="E120" i="11" s="1"/>
  <c r="E121" i="11" s="1"/>
  <c r="E122" i="11" s="1"/>
  <c r="E123" i="11" s="1"/>
  <c r="C4" i="11"/>
  <c r="C5" i="11" s="1"/>
  <c r="C6" i="11" s="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A4" i="1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B123" i="11" s="1"/>
  <c r="U409" i="11" l="1"/>
  <c r="W409" i="11"/>
  <c r="T410" i="11"/>
  <c r="V409" i="11"/>
  <c r="X409" i="11"/>
  <c r="AA409" i="11"/>
  <c r="Y409" i="11"/>
  <c r="Z409" i="11"/>
  <c r="U246" i="11"/>
  <c r="V246" i="11"/>
  <c r="Y246" i="11"/>
  <c r="W246" i="11"/>
  <c r="X246" i="11"/>
  <c r="Z246" i="11"/>
  <c r="T247" i="11"/>
  <c r="AA246" i="11"/>
  <c r="AA7" i="11"/>
  <c r="U7" i="11"/>
  <c r="V7" i="11"/>
  <c r="W7" i="11"/>
  <c r="X7" i="11"/>
  <c r="Y7" i="11"/>
  <c r="Z7" i="11"/>
  <c r="B93" i="11"/>
  <c r="B21" i="11"/>
  <c r="B29" i="11"/>
  <c r="B85" i="11"/>
  <c r="B28" i="11"/>
  <c r="B77" i="11"/>
  <c r="B69" i="11"/>
  <c r="B20" i="11"/>
  <c r="B61" i="11"/>
  <c r="B13" i="11"/>
  <c r="B45" i="11"/>
  <c r="B5" i="11"/>
  <c r="B53" i="11"/>
  <c r="B12" i="11"/>
  <c r="B37" i="11"/>
  <c r="B4" i="11"/>
  <c r="B117" i="11"/>
  <c r="B109" i="11"/>
  <c r="B101" i="11"/>
  <c r="B116" i="11"/>
  <c r="B108" i="11"/>
  <c r="B100" i="11"/>
  <c r="B92" i="11"/>
  <c r="B84" i="11"/>
  <c r="B76" i="11"/>
  <c r="B68" i="11"/>
  <c r="B60" i="11"/>
  <c r="B52" i="11"/>
  <c r="B44" i="11"/>
  <c r="B36" i="11"/>
  <c r="B107" i="11"/>
  <c r="B91" i="11"/>
  <c r="B75" i="11"/>
  <c r="B59" i="11"/>
  <c r="B43" i="11"/>
  <c r="B27" i="11"/>
  <c r="B11" i="11"/>
  <c r="B122" i="11"/>
  <c r="B106" i="11"/>
  <c r="B98" i="11"/>
  <c r="B82" i="11"/>
  <c r="B66" i="11"/>
  <c r="B58" i="11"/>
  <c r="B42" i="11"/>
  <c r="B26" i="11"/>
  <c r="B18" i="11"/>
  <c r="B121" i="11"/>
  <c r="B105" i="11"/>
  <c r="B89" i="11"/>
  <c r="B81" i="11"/>
  <c r="B65" i="11"/>
  <c r="B57" i="11"/>
  <c r="B41" i="11"/>
  <c r="B25" i="11"/>
  <c r="K6" i="11"/>
  <c r="O6" i="11"/>
  <c r="J7" i="11"/>
  <c r="M6" i="11"/>
  <c r="L6" i="11"/>
  <c r="N6" i="11"/>
  <c r="B112" i="11"/>
  <c r="B104" i="11"/>
  <c r="B96" i="11"/>
  <c r="B88" i="11"/>
  <c r="B72" i="11"/>
  <c r="B64" i="11"/>
  <c r="B56" i="11"/>
  <c r="B48" i="11"/>
  <c r="B40" i="11"/>
  <c r="B32" i="11"/>
  <c r="B24" i="11"/>
  <c r="B16" i="11"/>
  <c r="B8" i="11"/>
  <c r="B111" i="11"/>
  <c r="B87" i="11"/>
  <c r="B79" i="11"/>
  <c r="B71" i="11"/>
  <c r="B63" i="11"/>
  <c r="H3" i="11" s="1"/>
  <c r="H4" i="11" s="1"/>
  <c r="H5" i="11" s="1"/>
  <c r="H6" i="11" s="1"/>
  <c r="H7" i="11" s="1"/>
  <c r="H8" i="11" s="1"/>
  <c r="H9" i="11" s="1"/>
  <c r="H10" i="11" s="1"/>
  <c r="H11" i="11" s="1"/>
  <c r="H12" i="11" s="1"/>
  <c r="H13" i="11" s="1"/>
  <c r="H14" i="11" s="1"/>
  <c r="H15" i="11" s="1"/>
  <c r="H16" i="11" s="1"/>
  <c r="H17" i="11" s="1"/>
  <c r="H18" i="11" s="1"/>
  <c r="H19" i="11" s="1"/>
  <c r="H20" i="11" s="1"/>
  <c r="H21" i="11" s="1"/>
  <c r="H22" i="11" s="1"/>
  <c r="H23" i="11" s="1"/>
  <c r="H24" i="11" s="1"/>
  <c r="H25" i="11" s="1"/>
  <c r="H26" i="11" s="1"/>
  <c r="H27" i="11" s="1"/>
  <c r="H28" i="11" s="1"/>
  <c r="H29" i="11" s="1"/>
  <c r="H30" i="11" s="1"/>
  <c r="H31" i="11" s="1"/>
  <c r="H32" i="11" s="1"/>
  <c r="H33" i="11" s="1"/>
  <c r="H34" i="11" s="1"/>
  <c r="H35" i="11" s="1"/>
  <c r="H36" i="11" s="1"/>
  <c r="H37" i="11" s="1"/>
  <c r="H38" i="11" s="1"/>
  <c r="H39" i="11" s="1"/>
  <c r="H40" i="11" s="1"/>
  <c r="H41" i="11" s="1"/>
  <c r="H42" i="11" s="1"/>
  <c r="H43" i="11" s="1"/>
  <c r="H44" i="11" s="1"/>
  <c r="H45" i="11" s="1"/>
  <c r="H46" i="11" s="1"/>
  <c r="H47" i="11" s="1"/>
  <c r="H48" i="11" s="1"/>
  <c r="H49" i="11" s="1"/>
  <c r="H50" i="11" s="1"/>
  <c r="H51" i="11" s="1"/>
  <c r="H52" i="11" s="1"/>
  <c r="H53" i="11" s="1"/>
  <c r="H54" i="11" s="1"/>
  <c r="H55" i="11" s="1"/>
  <c r="H56" i="11" s="1"/>
  <c r="H57" i="11" s="1"/>
  <c r="H58" i="11" s="1"/>
  <c r="H59" i="11" s="1"/>
  <c r="H60" i="11" s="1"/>
  <c r="H61" i="11" s="1"/>
  <c r="H62" i="11" s="1"/>
  <c r="H63" i="11" s="1"/>
  <c r="H64" i="11" s="1"/>
  <c r="H65" i="11" s="1"/>
  <c r="H66" i="11" s="1"/>
  <c r="H67" i="11" s="1"/>
  <c r="H68" i="11" s="1"/>
  <c r="H69" i="11" s="1"/>
  <c r="H70" i="11" s="1"/>
  <c r="H71" i="11" s="1"/>
  <c r="H72" i="11" s="1"/>
  <c r="H73" i="11" s="1"/>
  <c r="H74" i="11" s="1"/>
  <c r="H75" i="11" s="1"/>
  <c r="H76" i="11" s="1"/>
  <c r="H77" i="11" s="1"/>
  <c r="H78" i="11" s="1"/>
  <c r="H79" i="11" s="1"/>
  <c r="H80" i="11" s="1"/>
  <c r="H81" i="11" s="1"/>
  <c r="H82" i="11" s="1"/>
  <c r="H83" i="11" s="1"/>
  <c r="H84" i="11" s="1"/>
  <c r="H85" i="11" s="1"/>
  <c r="H86" i="11" s="1"/>
  <c r="H87" i="11" s="1"/>
  <c r="H88" i="11" s="1"/>
  <c r="H89" i="11" s="1"/>
  <c r="H90" i="11" s="1"/>
  <c r="H91" i="11" s="1"/>
  <c r="H92" i="11" s="1"/>
  <c r="H93" i="11" s="1"/>
  <c r="H94" i="11" s="1"/>
  <c r="H95" i="11" s="1"/>
  <c r="H96" i="11" s="1"/>
  <c r="H97" i="11" s="1"/>
  <c r="H98" i="11" s="1"/>
  <c r="H99" i="11" s="1"/>
  <c r="H100" i="11" s="1"/>
  <c r="H101" i="11" s="1"/>
  <c r="H102" i="11" s="1"/>
  <c r="H103" i="11" s="1"/>
  <c r="H104" i="11" s="1"/>
  <c r="H105" i="11" s="1"/>
  <c r="H106" i="11" s="1"/>
  <c r="H107" i="11" s="1"/>
  <c r="H108" i="11" s="1"/>
  <c r="H109" i="11" s="1"/>
  <c r="H110" i="11" s="1"/>
  <c r="H111" i="11" s="1"/>
  <c r="H112" i="11" s="1"/>
  <c r="H113" i="11" s="1"/>
  <c r="H114" i="11" s="1"/>
  <c r="H115" i="11" s="1"/>
  <c r="H116" i="11" s="1"/>
  <c r="H117" i="11" s="1"/>
  <c r="H118" i="11" s="1"/>
  <c r="H119" i="11" s="1"/>
  <c r="H120" i="11" s="1"/>
  <c r="H121" i="11" s="1"/>
  <c r="H122" i="11" s="1"/>
  <c r="H123" i="11" s="1"/>
  <c r="B55" i="11"/>
  <c r="B47" i="11"/>
  <c r="B39" i="11"/>
  <c r="B31" i="11"/>
  <c r="B23" i="11"/>
  <c r="D3" i="11" s="1"/>
  <c r="B15" i="11"/>
  <c r="B7" i="11"/>
  <c r="B115" i="11"/>
  <c r="B99" i="11"/>
  <c r="B83" i="11"/>
  <c r="B67" i="11"/>
  <c r="B51" i="11"/>
  <c r="B35" i="11"/>
  <c r="B19" i="11"/>
  <c r="B114" i="11"/>
  <c r="B90" i="11"/>
  <c r="B74" i="11"/>
  <c r="B50" i="11"/>
  <c r="B34" i="11"/>
  <c r="B10" i="11"/>
  <c r="B113" i="11"/>
  <c r="B97" i="11"/>
  <c r="B73" i="11"/>
  <c r="B49" i="11"/>
  <c r="B33" i="11"/>
  <c r="B17" i="11"/>
  <c r="B9" i="11"/>
  <c r="B120" i="11"/>
  <c r="B80" i="11"/>
  <c r="B119" i="11"/>
  <c r="B103" i="11"/>
  <c r="B95" i="11"/>
  <c r="B118" i="11"/>
  <c r="B110" i="11"/>
  <c r="B102" i="11"/>
  <c r="B94" i="11"/>
  <c r="B86" i="11"/>
  <c r="B78" i="11"/>
  <c r="B70" i="11"/>
  <c r="B62" i="11"/>
  <c r="B54" i="11"/>
  <c r="B46" i="11"/>
  <c r="B38" i="11"/>
  <c r="B30" i="11"/>
  <c r="B22" i="11"/>
  <c r="B14" i="11"/>
  <c r="B6" i="11"/>
  <c r="E5" i="10"/>
  <c r="D5" i="10"/>
  <c r="U410" i="11" l="1"/>
  <c r="V410" i="11"/>
  <c r="W410" i="11"/>
  <c r="T411" i="11"/>
  <c r="X410" i="11"/>
  <c r="Y410" i="11"/>
  <c r="AA410" i="11"/>
  <c r="Z410" i="11"/>
  <c r="U247" i="11"/>
  <c r="V247" i="11"/>
  <c r="Y247" i="11"/>
  <c r="W247" i="11"/>
  <c r="X247" i="11"/>
  <c r="T248" i="11"/>
  <c r="Z247" i="11"/>
  <c r="AA247" i="11"/>
  <c r="U8" i="11"/>
  <c r="V8" i="11"/>
  <c r="W8" i="11"/>
  <c r="Y8" i="11"/>
  <c r="X8" i="11"/>
  <c r="AA8" i="11"/>
  <c r="Z8" i="11"/>
  <c r="D4" i="11"/>
  <c r="F3" i="11"/>
  <c r="J8" i="11"/>
  <c r="M7" i="11"/>
  <c r="N7" i="11"/>
  <c r="O7" i="11"/>
  <c r="L7" i="11"/>
  <c r="K7" i="11"/>
  <c r="M2" i="7"/>
  <c r="O2" i="7"/>
  <c r="N4" i="7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N84" i="7" s="1"/>
  <c r="N85" i="7" s="1"/>
  <c r="N86" i="7" s="1"/>
  <c r="N87" i="7" s="1"/>
  <c r="N88" i="7" s="1"/>
  <c r="N89" i="7" s="1"/>
  <c r="N90" i="7" s="1"/>
  <c r="N91" i="7" s="1"/>
  <c r="N92" i="7" s="1"/>
  <c r="N93" i="7" s="1"/>
  <c r="N94" i="7" s="1"/>
  <c r="N95" i="7" s="1"/>
  <c r="N96" i="7" s="1"/>
  <c r="N97" i="7" s="1"/>
  <c r="N98" i="7" s="1"/>
  <c r="N99" i="7" s="1"/>
  <c r="N100" i="7" s="1"/>
  <c r="N101" i="7" s="1"/>
  <c r="N102" i="7" s="1"/>
  <c r="N103" i="7" s="1"/>
  <c r="N104" i="7" s="1"/>
  <c r="N105" i="7" s="1"/>
  <c r="N106" i="7" s="1"/>
  <c r="N107" i="7" s="1"/>
  <c r="N108" i="7" s="1"/>
  <c r="N109" i="7" s="1"/>
  <c r="N110" i="7" s="1"/>
  <c r="N111" i="7" s="1"/>
  <c r="N112" i="7" s="1"/>
  <c r="N113" i="7" s="1"/>
  <c r="N114" i="7" s="1"/>
  <c r="N115" i="7" s="1"/>
  <c r="N116" i="7" s="1"/>
  <c r="N117" i="7" s="1"/>
  <c r="N118" i="7" s="1"/>
  <c r="N119" i="7" s="1"/>
  <c r="N120" i="7" s="1"/>
  <c r="N121" i="7" s="1"/>
  <c r="N122" i="7" s="1"/>
  <c r="N123" i="7" s="1"/>
  <c r="N124" i="7" s="1"/>
  <c r="N125" i="7" s="1"/>
  <c r="N126" i="7" s="1"/>
  <c r="N127" i="7" s="1"/>
  <c r="N128" i="7" s="1"/>
  <c r="N129" i="7" s="1"/>
  <c r="N130" i="7" s="1"/>
  <c r="N131" i="7" s="1"/>
  <c r="N132" i="7" s="1"/>
  <c r="N133" i="7" s="1"/>
  <c r="N134" i="7" s="1"/>
  <c r="N135" i="7" s="1"/>
  <c r="N136" i="7" s="1"/>
  <c r="N137" i="7" s="1"/>
  <c r="N138" i="7" s="1"/>
  <c r="N139" i="7" s="1"/>
  <c r="N140" i="7" s="1"/>
  <c r="N141" i="7" s="1"/>
  <c r="N142" i="7" s="1"/>
  <c r="N143" i="7" s="1"/>
  <c r="N144" i="7" s="1"/>
  <c r="N145" i="7" s="1"/>
  <c r="N146" i="7" s="1"/>
  <c r="N147" i="7" s="1"/>
  <c r="N148" i="7" s="1"/>
  <c r="N149" i="7" s="1"/>
  <c r="N150" i="7" s="1"/>
  <c r="N151" i="7" s="1"/>
  <c r="N152" i="7" s="1"/>
  <c r="N153" i="7" s="1"/>
  <c r="N154" i="7" s="1"/>
  <c r="N155" i="7" s="1"/>
  <c r="N156" i="7" s="1"/>
  <c r="N157" i="7" s="1"/>
  <c r="N158" i="7" s="1"/>
  <c r="N159" i="7" s="1"/>
  <c r="N160" i="7" s="1"/>
  <c r="N161" i="7" s="1"/>
  <c r="N162" i="7" s="1"/>
  <c r="N163" i="7" s="1"/>
  <c r="N164" i="7" s="1"/>
  <c r="N165" i="7" s="1"/>
  <c r="N166" i="7" s="1"/>
  <c r="N167" i="7" s="1"/>
  <c r="N168" i="7" s="1"/>
  <c r="N169" i="7" s="1"/>
  <c r="N170" i="7" s="1"/>
  <c r="N171" i="7" s="1"/>
  <c r="N172" i="7" s="1"/>
  <c r="N173" i="7" s="1"/>
  <c r="N174" i="7" s="1"/>
  <c r="N175" i="7" s="1"/>
  <c r="N176" i="7" s="1"/>
  <c r="N177" i="7" s="1"/>
  <c r="N178" i="7" s="1"/>
  <c r="N179" i="7" s="1"/>
  <c r="N180" i="7" s="1"/>
  <c r="N181" i="7" s="1"/>
  <c r="N182" i="7" s="1"/>
  <c r="N183" i="7" s="1"/>
  <c r="N184" i="7" s="1"/>
  <c r="N185" i="7" s="1"/>
  <c r="N186" i="7" s="1"/>
  <c r="N187" i="7" s="1"/>
  <c r="N188" i="7" s="1"/>
  <c r="N189" i="7" s="1"/>
  <c r="N190" i="7" s="1"/>
  <c r="N191" i="7" s="1"/>
  <c r="N192" i="7" s="1"/>
  <c r="N193" i="7" s="1"/>
  <c r="N194" i="7" s="1"/>
  <c r="N195" i="7" s="1"/>
  <c r="N196" i="7" s="1"/>
  <c r="N197" i="7" s="1"/>
  <c r="N198" i="7" s="1"/>
  <c r="N199" i="7" s="1"/>
  <c r="N200" i="7" s="1"/>
  <c r="N201" i="7" s="1"/>
  <c r="N202" i="7" s="1"/>
  <c r="N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201" i="7"/>
  <c r="M202" i="7"/>
  <c r="M3" i="7"/>
  <c r="I202" i="7"/>
  <c r="J202" i="7" s="1"/>
  <c r="L202" i="7"/>
  <c r="I195" i="7"/>
  <c r="J195" i="7" s="1"/>
  <c r="I187" i="7"/>
  <c r="J187" i="7" s="1"/>
  <c r="I171" i="7"/>
  <c r="J171" i="7" s="1"/>
  <c r="K171" i="7"/>
  <c r="L171" i="7"/>
  <c r="I172" i="7"/>
  <c r="L172" i="7" s="1"/>
  <c r="K172" i="7"/>
  <c r="I152" i="7"/>
  <c r="J152" i="7" s="1"/>
  <c r="K152" i="7"/>
  <c r="L152" i="7"/>
  <c r="I153" i="7"/>
  <c r="L153" i="7" s="1"/>
  <c r="J153" i="7"/>
  <c r="K153" i="7"/>
  <c r="I132" i="7"/>
  <c r="J132" i="7" s="1"/>
  <c r="K132" i="7"/>
  <c r="L132" i="7"/>
  <c r="I133" i="7"/>
  <c r="L133" i="7" s="1"/>
  <c r="I4" i="7"/>
  <c r="J4" i="7" s="1"/>
  <c r="K4" i="7"/>
  <c r="L4" i="7"/>
  <c r="I5" i="7"/>
  <c r="L5" i="7" s="1"/>
  <c r="K5" i="7"/>
  <c r="I6" i="7"/>
  <c r="J6" i="7" s="1"/>
  <c r="K6" i="7"/>
  <c r="I7" i="7"/>
  <c r="J7" i="7" s="1"/>
  <c r="L3" i="7"/>
  <c r="L2" i="7"/>
  <c r="K2" i="7"/>
  <c r="J2" i="7"/>
  <c r="I3" i="7"/>
  <c r="J3" i="7" s="1"/>
  <c r="U411" i="11" l="1"/>
  <c r="W411" i="11"/>
  <c r="V411" i="11"/>
  <c r="X411" i="11"/>
  <c r="Y411" i="11"/>
  <c r="AA411" i="11"/>
  <c r="T412" i="11"/>
  <c r="Z411" i="11"/>
  <c r="U248" i="11"/>
  <c r="V248" i="11"/>
  <c r="Y248" i="11"/>
  <c r="W248" i="11"/>
  <c r="X248" i="11"/>
  <c r="Z248" i="11"/>
  <c r="AA248" i="11"/>
  <c r="T249" i="11"/>
  <c r="U9" i="11"/>
  <c r="V9" i="11"/>
  <c r="W9" i="11"/>
  <c r="X9" i="11"/>
  <c r="Y9" i="11"/>
  <c r="Z9" i="11"/>
  <c r="AA9" i="11"/>
  <c r="M8" i="11"/>
  <c r="N8" i="11"/>
  <c r="O8" i="11"/>
  <c r="L8" i="11"/>
  <c r="J9" i="11"/>
  <c r="K8" i="11"/>
  <c r="D5" i="11"/>
  <c r="F4" i="11"/>
  <c r="O3" i="7"/>
  <c r="O4" i="7" s="1"/>
  <c r="O5" i="7" s="1"/>
  <c r="O6" i="7" s="1"/>
  <c r="O7" i="7" s="1"/>
  <c r="O8" i="7" s="1"/>
  <c r="O9" i="7" s="1"/>
  <c r="O10" i="7" s="1"/>
  <c r="O11" i="7" s="1"/>
  <c r="O12" i="7" s="1"/>
  <c r="O13" i="7" s="1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O28" i="7" s="1"/>
  <c r="O29" i="7" s="1"/>
  <c r="O30" i="7" s="1"/>
  <c r="O31" i="7" s="1"/>
  <c r="O32" i="7" s="1"/>
  <c r="O33" i="7" s="1"/>
  <c r="O34" i="7" s="1"/>
  <c r="O35" i="7" s="1"/>
  <c r="O36" i="7" s="1"/>
  <c r="O37" i="7" s="1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O84" i="7" s="1"/>
  <c r="O85" i="7" s="1"/>
  <c r="O86" i="7" s="1"/>
  <c r="O87" i="7" s="1"/>
  <c r="O88" i="7" s="1"/>
  <c r="O89" i="7" s="1"/>
  <c r="O90" i="7" s="1"/>
  <c r="O91" i="7" s="1"/>
  <c r="O92" i="7" s="1"/>
  <c r="O93" i="7" s="1"/>
  <c r="O94" i="7" s="1"/>
  <c r="O95" i="7" s="1"/>
  <c r="O96" i="7" s="1"/>
  <c r="O97" i="7" s="1"/>
  <c r="O98" i="7" s="1"/>
  <c r="O99" i="7" s="1"/>
  <c r="O100" i="7" s="1"/>
  <c r="O101" i="7" s="1"/>
  <c r="O102" i="7" s="1"/>
  <c r="O103" i="7" s="1"/>
  <c r="O104" i="7" s="1"/>
  <c r="O105" i="7" s="1"/>
  <c r="O106" i="7" s="1"/>
  <c r="O107" i="7" s="1"/>
  <c r="O108" i="7" s="1"/>
  <c r="O109" i="7" s="1"/>
  <c r="O110" i="7" s="1"/>
  <c r="O111" i="7" s="1"/>
  <c r="O112" i="7" s="1"/>
  <c r="O113" i="7" s="1"/>
  <c r="O114" i="7" s="1"/>
  <c r="O115" i="7" s="1"/>
  <c r="O116" i="7" s="1"/>
  <c r="O117" i="7" s="1"/>
  <c r="O118" i="7" s="1"/>
  <c r="O119" i="7" s="1"/>
  <c r="O120" i="7" s="1"/>
  <c r="O121" i="7" s="1"/>
  <c r="O122" i="7" s="1"/>
  <c r="O123" i="7" s="1"/>
  <c r="O124" i="7" s="1"/>
  <c r="O125" i="7" s="1"/>
  <c r="O126" i="7" s="1"/>
  <c r="O127" i="7" s="1"/>
  <c r="O128" i="7" s="1"/>
  <c r="O129" i="7" s="1"/>
  <c r="O130" i="7" s="1"/>
  <c r="O131" i="7" s="1"/>
  <c r="O132" i="7" s="1"/>
  <c r="O133" i="7" s="1"/>
  <c r="O134" i="7" s="1"/>
  <c r="O135" i="7" s="1"/>
  <c r="O136" i="7" s="1"/>
  <c r="O137" i="7" s="1"/>
  <c r="O138" i="7" s="1"/>
  <c r="O139" i="7" s="1"/>
  <c r="O140" i="7" s="1"/>
  <c r="O141" i="7" s="1"/>
  <c r="O142" i="7" s="1"/>
  <c r="O143" i="7" s="1"/>
  <c r="O144" i="7" s="1"/>
  <c r="O145" i="7" s="1"/>
  <c r="O146" i="7" s="1"/>
  <c r="O147" i="7" s="1"/>
  <c r="O148" i="7" s="1"/>
  <c r="O149" i="7" s="1"/>
  <c r="O150" i="7" s="1"/>
  <c r="O151" i="7" s="1"/>
  <c r="O152" i="7" s="1"/>
  <c r="O153" i="7" s="1"/>
  <c r="O154" i="7" s="1"/>
  <c r="O155" i="7" s="1"/>
  <c r="O156" i="7" s="1"/>
  <c r="O157" i="7" s="1"/>
  <c r="O158" i="7" s="1"/>
  <c r="O159" i="7" s="1"/>
  <c r="O160" i="7" s="1"/>
  <c r="O161" i="7" s="1"/>
  <c r="O162" i="7" s="1"/>
  <c r="O163" i="7" s="1"/>
  <c r="O164" i="7" s="1"/>
  <c r="O165" i="7" s="1"/>
  <c r="O166" i="7" s="1"/>
  <c r="O167" i="7" s="1"/>
  <c r="O168" i="7" s="1"/>
  <c r="O169" i="7" s="1"/>
  <c r="O170" i="7" s="1"/>
  <c r="O171" i="7" s="1"/>
  <c r="O172" i="7" s="1"/>
  <c r="O173" i="7" s="1"/>
  <c r="O174" i="7" s="1"/>
  <c r="O175" i="7" s="1"/>
  <c r="O176" i="7" s="1"/>
  <c r="O177" i="7" s="1"/>
  <c r="O178" i="7" s="1"/>
  <c r="O179" i="7" s="1"/>
  <c r="O180" i="7" s="1"/>
  <c r="O181" i="7" s="1"/>
  <c r="O182" i="7" s="1"/>
  <c r="O183" i="7" s="1"/>
  <c r="O184" i="7" s="1"/>
  <c r="O185" i="7" s="1"/>
  <c r="O186" i="7" s="1"/>
  <c r="O187" i="7" s="1"/>
  <c r="O188" i="7" s="1"/>
  <c r="O189" i="7" s="1"/>
  <c r="O190" i="7" s="1"/>
  <c r="O191" i="7" s="1"/>
  <c r="O192" i="7" s="1"/>
  <c r="O193" i="7" s="1"/>
  <c r="O194" i="7" s="1"/>
  <c r="O195" i="7" s="1"/>
  <c r="O196" i="7" s="1"/>
  <c r="O197" i="7" s="1"/>
  <c r="O198" i="7" s="1"/>
  <c r="O199" i="7" s="1"/>
  <c r="O200" i="7" s="1"/>
  <c r="O201" i="7" s="1"/>
  <c r="O202" i="7" s="1"/>
  <c r="K202" i="7"/>
  <c r="I196" i="7"/>
  <c r="L195" i="7"/>
  <c r="K195" i="7"/>
  <c r="I188" i="7"/>
  <c r="L187" i="7"/>
  <c r="K187" i="7"/>
  <c r="J172" i="7"/>
  <c r="I173" i="7"/>
  <c r="I154" i="7"/>
  <c r="K133" i="7"/>
  <c r="J133" i="7"/>
  <c r="I134" i="7"/>
  <c r="J5" i="7"/>
  <c r="L6" i="7"/>
  <c r="I8" i="7"/>
  <c r="L7" i="7"/>
  <c r="K7" i="7"/>
  <c r="K3" i="7"/>
  <c r="D4" i="7"/>
  <c r="D5" i="7" s="1"/>
  <c r="D6" i="7" s="1"/>
  <c r="D7" i="7" s="1"/>
  <c r="D8" i="7" s="1"/>
  <c r="D9" i="7" s="1"/>
  <c r="D10" i="7" s="1"/>
  <c r="D11" i="7" s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40" i="7" s="1"/>
  <c r="D41" i="7" s="1"/>
  <c r="D42" i="7" s="1"/>
  <c r="D43" i="7" s="1"/>
  <c r="D44" i="7" s="1"/>
  <c r="D45" i="7" s="1"/>
  <c r="D46" i="7" s="1"/>
  <c r="D47" i="7" s="1"/>
  <c r="D48" i="7" s="1"/>
  <c r="D49" i="7" s="1"/>
  <c r="D50" i="7" s="1"/>
  <c r="D51" i="7" s="1"/>
  <c r="D52" i="7" s="1"/>
  <c r="D53" i="7" s="1"/>
  <c r="D54" i="7" s="1"/>
  <c r="D55" i="7" s="1"/>
  <c r="D56" i="7" s="1"/>
  <c r="D57" i="7" s="1"/>
  <c r="D58" i="7" s="1"/>
  <c r="D59" i="7" s="1"/>
  <c r="D60" i="7" s="1"/>
  <c r="D61" i="7" s="1"/>
  <c r="D62" i="7" s="1"/>
  <c r="D63" i="7" s="1"/>
  <c r="D64" i="7" s="1"/>
  <c r="D65" i="7" s="1"/>
  <c r="D66" i="7" s="1"/>
  <c r="D67" i="7" s="1"/>
  <c r="D68" i="7" s="1"/>
  <c r="D69" i="7" s="1"/>
  <c r="D70" i="7" s="1"/>
  <c r="D71" i="7" s="1"/>
  <c r="D72" i="7" s="1"/>
  <c r="D73" i="7" s="1"/>
  <c r="D74" i="7" s="1"/>
  <c r="D75" i="7" s="1"/>
  <c r="D76" i="7" s="1"/>
  <c r="D77" i="7" s="1"/>
  <c r="D78" i="7" s="1"/>
  <c r="D79" i="7" s="1"/>
  <c r="D80" i="7" s="1"/>
  <c r="D81" i="7" s="1"/>
  <c r="D82" i="7" s="1"/>
  <c r="D83" i="7" s="1"/>
  <c r="D84" i="7" s="1"/>
  <c r="D85" i="7" s="1"/>
  <c r="D86" i="7" s="1"/>
  <c r="D87" i="7" s="1"/>
  <c r="D88" i="7" s="1"/>
  <c r="D89" i="7" s="1"/>
  <c r="D90" i="7" s="1"/>
  <c r="D91" i="7" s="1"/>
  <c r="D92" i="7" s="1"/>
  <c r="D93" i="7" s="1"/>
  <c r="D94" i="7" s="1"/>
  <c r="D95" i="7" s="1"/>
  <c r="D96" i="7" s="1"/>
  <c r="D97" i="7" s="1"/>
  <c r="D98" i="7" s="1"/>
  <c r="D99" i="7" s="1"/>
  <c r="D100" i="7" s="1"/>
  <c r="D101" i="7" s="1"/>
  <c r="D102" i="7" s="1"/>
  <c r="D103" i="7" s="1"/>
  <c r="D104" i="7" s="1"/>
  <c r="D105" i="7" s="1"/>
  <c r="D106" i="7" s="1"/>
  <c r="D107" i="7" s="1"/>
  <c r="D108" i="7" s="1"/>
  <c r="D109" i="7" s="1"/>
  <c r="D110" i="7" s="1"/>
  <c r="D111" i="7" s="1"/>
  <c r="D112" i="7" s="1"/>
  <c r="D113" i="7" s="1"/>
  <c r="D114" i="7" s="1"/>
  <c r="D115" i="7" s="1"/>
  <c r="D116" i="7" s="1"/>
  <c r="D117" i="7" s="1"/>
  <c r="D118" i="7" s="1"/>
  <c r="D119" i="7" s="1"/>
  <c r="D120" i="7" s="1"/>
  <c r="D121" i="7" s="1"/>
  <c r="D122" i="7" s="1"/>
  <c r="D3" i="7"/>
  <c r="C4" i="7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3" i="7"/>
  <c r="A3" i="7"/>
  <c r="A4" i="7" s="1"/>
  <c r="B2" i="7"/>
  <c r="U412" i="11" l="1"/>
  <c r="V412" i="11"/>
  <c r="W412" i="11"/>
  <c r="X412" i="11"/>
  <c r="Y412" i="11"/>
  <c r="T413" i="11"/>
  <c r="Z412" i="11"/>
  <c r="AA412" i="11"/>
  <c r="U249" i="11"/>
  <c r="V249" i="11"/>
  <c r="W249" i="11"/>
  <c r="Y249" i="11"/>
  <c r="X249" i="11"/>
  <c r="Z249" i="11"/>
  <c r="AA249" i="11"/>
  <c r="T250" i="11"/>
  <c r="V10" i="11"/>
  <c r="W10" i="11"/>
  <c r="X10" i="11"/>
  <c r="Y10" i="11"/>
  <c r="AA10" i="11"/>
  <c r="U10" i="11"/>
  <c r="Z10" i="11"/>
  <c r="N9" i="11"/>
  <c r="O9" i="11"/>
  <c r="M9" i="11"/>
  <c r="L9" i="11"/>
  <c r="K9" i="11"/>
  <c r="J10" i="11"/>
  <c r="D6" i="11"/>
  <c r="F5" i="11"/>
  <c r="L196" i="7"/>
  <c r="I197" i="7"/>
  <c r="J196" i="7"/>
  <c r="K196" i="7"/>
  <c r="I189" i="7"/>
  <c r="L188" i="7"/>
  <c r="J188" i="7"/>
  <c r="K188" i="7"/>
  <c r="J173" i="7"/>
  <c r="K173" i="7"/>
  <c r="L173" i="7"/>
  <c r="I174" i="7"/>
  <c r="J154" i="7"/>
  <c r="I155" i="7"/>
  <c r="K154" i="7"/>
  <c r="L154" i="7"/>
  <c r="L134" i="7"/>
  <c r="K134" i="7"/>
  <c r="J134" i="7"/>
  <c r="I135" i="7"/>
  <c r="I9" i="7"/>
  <c r="L8" i="7"/>
  <c r="J8" i="7"/>
  <c r="K8" i="7"/>
  <c r="A5" i="7"/>
  <c r="B4" i="7"/>
  <c r="B3" i="7"/>
  <c r="B5" i="7"/>
  <c r="A6" i="7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" i="5"/>
  <c r="U413" i="11" l="1"/>
  <c r="W413" i="11"/>
  <c r="V413" i="11"/>
  <c r="X413" i="11"/>
  <c r="Y413" i="11"/>
  <c r="AA413" i="11"/>
  <c r="T414" i="11"/>
  <c r="Z413" i="11"/>
  <c r="U250" i="11"/>
  <c r="V250" i="11"/>
  <c r="W250" i="11"/>
  <c r="X250" i="11"/>
  <c r="Y250" i="11"/>
  <c r="Z250" i="11"/>
  <c r="AA250" i="11"/>
  <c r="T251" i="11"/>
  <c r="W11" i="11"/>
  <c r="X11" i="11"/>
  <c r="Y11" i="11"/>
  <c r="Z11" i="11"/>
  <c r="AA11" i="11"/>
  <c r="V11" i="11"/>
  <c r="U11" i="11"/>
  <c r="M10" i="11"/>
  <c r="N10" i="11"/>
  <c r="O10" i="11"/>
  <c r="L10" i="11"/>
  <c r="K10" i="11"/>
  <c r="J11" i="11"/>
  <c r="D7" i="11"/>
  <c r="F6" i="11"/>
  <c r="J197" i="7"/>
  <c r="K197" i="7"/>
  <c r="L197" i="7"/>
  <c r="I198" i="7"/>
  <c r="J189" i="7"/>
  <c r="K189" i="7"/>
  <c r="L189" i="7"/>
  <c r="I190" i="7"/>
  <c r="J174" i="7"/>
  <c r="K174" i="7"/>
  <c r="L174" i="7"/>
  <c r="I175" i="7"/>
  <c r="J155" i="7"/>
  <c r="K155" i="7"/>
  <c r="L155" i="7"/>
  <c r="I156" i="7"/>
  <c r="J135" i="7"/>
  <c r="I136" i="7"/>
  <c r="K135" i="7"/>
  <c r="L135" i="7"/>
  <c r="J9" i="7"/>
  <c r="K9" i="7"/>
  <c r="L9" i="7"/>
  <c r="I10" i="7"/>
  <c r="B6" i="7"/>
  <c r="A7" i="7"/>
  <c r="G4" i="1"/>
  <c r="G5" i="1"/>
  <c r="G6" i="1"/>
  <c r="G7" i="1"/>
  <c r="G8" i="1"/>
  <c r="G9" i="1"/>
  <c r="G10" i="1"/>
  <c r="G11" i="1"/>
  <c r="G12" i="1"/>
  <c r="G3" i="1"/>
  <c r="B19" i="1" a="1"/>
  <c r="B19" i="1" s="1"/>
  <c r="U414" i="11" l="1"/>
  <c r="V414" i="11"/>
  <c r="W414" i="11"/>
  <c r="X414" i="11"/>
  <c r="Y414" i="11"/>
  <c r="AA414" i="11"/>
  <c r="Z414" i="11"/>
  <c r="T415" i="11"/>
  <c r="U251" i="11"/>
  <c r="V251" i="11"/>
  <c r="Y251" i="11"/>
  <c r="W251" i="11"/>
  <c r="X251" i="11"/>
  <c r="Z251" i="11"/>
  <c r="AA251" i="11"/>
  <c r="T252" i="11"/>
  <c r="X12" i="11"/>
  <c r="Y12" i="11"/>
  <c r="Z12" i="11"/>
  <c r="AA12" i="11"/>
  <c r="U12" i="11"/>
  <c r="V12" i="11"/>
  <c r="W12" i="11"/>
  <c r="M11" i="11"/>
  <c r="N11" i="11"/>
  <c r="L11" i="11"/>
  <c r="O11" i="11"/>
  <c r="J12" i="11"/>
  <c r="K11" i="11"/>
  <c r="D8" i="11"/>
  <c r="F7" i="11"/>
  <c r="J198" i="7"/>
  <c r="K198" i="7"/>
  <c r="L198" i="7"/>
  <c r="I199" i="7"/>
  <c r="K190" i="7"/>
  <c r="L190" i="7"/>
  <c r="I191" i="7"/>
  <c r="J190" i="7"/>
  <c r="I176" i="7"/>
  <c r="J175" i="7"/>
  <c r="K175" i="7"/>
  <c r="L175" i="7"/>
  <c r="K156" i="7"/>
  <c r="I157" i="7"/>
  <c r="J156" i="7"/>
  <c r="L156" i="7"/>
  <c r="I137" i="7"/>
  <c r="J136" i="7"/>
  <c r="K136" i="7"/>
  <c r="L136" i="7"/>
  <c r="K10" i="7"/>
  <c r="L10" i="7"/>
  <c r="J10" i="7"/>
  <c r="I11" i="7"/>
  <c r="A8" i="7"/>
  <c r="B7" i="7"/>
  <c r="D4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U415" i="11" l="1"/>
  <c r="W415" i="11"/>
  <c r="V415" i="11"/>
  <c r="X415" i="11"/>
  <c r="Y415" i="11"/>
  <c r="T416" i="11"/>
  <c r="Z415" i="11"/>
  <c r="AA415" i="11"/>
  <c r="U252" i="11"/>
  <c r="V252" i="11"/>
  <c r="Y252" i="11"/>
  <c r="W252" i="11"/>
  <c r="X252" i="11"/>
  <c r="Z252" i="11"/>
  <c r="AA252" i="11"/>
  <c r="T253" i="11"/>
  <c r="Y13" i="11"/>
  <c r="Z13" i="11"/>
  <c r="AA13" i="11"/>
  <c r="V13" i="11"/>
  <c r="U13" i="11"/>
  <c r="W13" i="11"/>
  <c r="X13" i="11"/>
  <c r="D9" i="11"/>
  <c r="F8" i="11"/>
  <c r="M12" i="11"/>
  <c r="N12" i="11"/>
  <c r="O12" i="11"/>
  <c r="L12" i="11"/>
  <c r="J13" i="11"/>
  <c r="K12" i="11"/>
  <c r="I200" i="7"/>
  <c r="L199" i="7"/>
  <c r="J199" i="7"/>
  <c r="K199" i="7"/>
  <c r="I192" i="7"/>
  <c r="L191" i="7"/>
  <c r="J191" i="7"/>
  <c r="K191" i="7"/>
  <c r="J176" i="7"/>
  <c r="K176" i="7"/>
  <c r="L176" i="7"/>
  <c r="I177" i="7"/>
  <c r="I158" i="7"/>
  <c r="J157" i="7"/>
  <c r="K157" i="7"/>
  <c r="L157" i="7"/>
  <c r="J137" i="7"/>
  <c r="K137" i="7"/>
  <c r="L137" i="7"/>
  <c r="I138" i="7"/>
  <c r="I12" i="7"/>
  <c r="J11" i="7"/>
  <c r="K11" i="7"/>
  <c r="L11" i="7"/>
  <c r="A9" i="7"/>
  <c r="B8" i="7"/>
  <c r="D7" i="1"/>
  <c r="U416" i="11" l="1"/>
  <c r="V416" i="11"/>
  <c r="W416" i="11"/>
  <c r="X416" i="11"/>
  <c r="Y416" i="11"/>
  <c r="AA416" i="11"/>
  <c r="T417" i="11"/>
  <c r="Z416" i="11"/>
  <c r="U253" i="11"/>
  <c r="V253" i="11"/>
  <c r="Y253" i="11"/>
  <c r="W253" i="11"/>
  <c r="X253" i="11"/>
  <c r="Z253" i="11"/>
  <c r="AA253" i="11"/>
  <c r="T254" i="11"/>
  <c r="Z14" i="11"/>
  <c r="AA14" i="11"/>
  <c r="U14" i="11"/>
  <c r="V14" i="11"/>
  <c r="W14" i="11"/>
  <c r="X14" i="11"/>
  <c r="Y14" i="11"/>
  <c r="M13" i="11"/>
  <c r="N13" i="11"/>
  <c r="L13" i="11"/>
  <c r="O13" i="11"/>
  <c r="J14" i="11"/>
  <c r="K13" i="11"/>
  <c r="D10" i="11"/>
  <c r="F9" i="11"/>
  <c r="J200" i="7"/>
  <c r="K200" i="7"/>
  <c r="L200" i="7"/>
  <c r="I201" i="7"/>
  <c r="J192" i="7"/>
  <c r="K192" i="7"/>
  <c r="L192" i="7"/>
  <c r="I193" i="7"/>
  <c r="K177" i="7"/>
  <c r="L177" i="7"/>
  <c r="I178" i="7"/>
  <c r="J177" i="7"/>
  <c r="K158" i="7"/>
  <c r="L158" i="7"/>
  <c r="J158" i="7"/>
  <c r="I159" i="7"/>
  <c r="K138" i="7"/>
  <c r="L138" i="7"/>
  <c r="I139" i="7"/>
  <c r="J138" i="7"/>
  <c r="J12" i="7"/>
  <c r="K12" i="7"/>
  <c r="L12" i="7"/>
  <c r="I13" i="7"/>
  <c r="A10" i="7"/>
  <c r="B9" i="7"/>
  <c r="D8" i="1"/>
  <c r="D9" i="1" s="1"/>
  <c r="D10" i="1" s="1"/>
  <c r="D11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U417" i="11" l="1"/>
  <c r="W417" i="11"/>
  <c r="V417" i="11"/>
  <c r="X417" i="11"/>
  <c r="Y417" i="11"/>
  <c r="AA417" i="11"/>
  <c r="Z417" i="11"/>
  <c r="T418" i="11"/>
  <c r="U254" i="11"/>
  <c r="V254" i="11"/>
  <c r="W254" i="11"/>
  <c r="Y254" i="11"/>
  <c r="X254" i="11"/>
  <c r="Z254" i="11"/>
  <c r="AA254" i="11"/>
  <c r="T255" i="11"/>
  <c r="AA15" i="11"/>
  <c r="U15" i="11"/>
  <c r="V15" i="11"/>
  <c r="X15" i="11"/>
  <c r="W15" i="11"/>
  <c r="Y15" i="11"/>
  <c r="Z15" i="11"/>
  <c r="D11" i="11"/>
  <c r="F10" i="11"/>
  <c r="O14" i="11"/>
  <c r="M14" i="11"/>
  <c r="L14" i="11"/>
  <c r="N14" i="11"/>
  <c r="K14" i="11"/>
  <c r="J15" i="11"/>
  <c r="K201" i="7"/>
  <c r="L201" i="7"/>
  <c r="J201" i="7"/>
  <c r="L193" i="7"/>
  <c r="I194" i="7"/>
  <c r="J193" i="7"/>
  <c r="K193" i="7"/>
  <c r="I179" i="7"/>
  <c r="K178" i="7"/>
  <c r="J178" i="7"/>
  <c r="L178" i="7"/>
  <c r="I160" i="7"/>
  <c r="J159" i="7"/>
  <c r="L159" i="7"/>
  <c r="K159" i="7"/>
  <c r="I140" i="7"/>
  <c r="K139" i="7"/>
  <c r="J139" i="7"/>
  <c r="L139" i="7"/>
  <c r="L13" i="7"/>
  <c r="I14" i="7"/>
  <c r="K13" i="7"/>
  <c r="J13" i="7"/>
  <c r="B10" i="7"/>
  <c r="A11" i="7"/>
  <c r="U418" i="11" l="1"/>
  <c r="V418" i="11"/>
  <c r="W418" i="11"/>
  <c r="X418" i="11"/>
  <c r="Y418" i="11"/>
  <c r="T419" i="11"/>
  <c r="Z418" i="11"/>
  <c r="AA418" i="11"/>
  <c r="U255" i="11"/>
  <c r="V255" i="11"/>
  <c r="Y255" i="11"/>
  <c r="W255" i="11"/>
  <c r="X255" i="11"/>
  <c r="Z255" i="11"/>
  <c r="T256" i="11"/>
  <c r="AA255" i="11"/>
  <c r="U16" i="11"/>
  <c r="V16" i="11"/>
  <c r="W16" i="11"/>
  <c r="X16" i="11"/>
  <c r="Y16" i="11"/>
  <c r="Z16" i="11"/>
  <c r="AA16" i="11"/>
  <c r="M15" i="11"/>
  <c r="N15" i="11"/>
  <c r="O15" i="11"/>
  <c r="L15" i="11"/>
  <c r="J16" i="11"/>
  <c r="K15" i="11"/>
  <c r="D12" i="11"/>
  <c r="F11" i="11"/>
  <c r="J194" i="7"/>
  <c r="K194" i="7"/>
  <c r="L194" i="7"/>
  <c r="J179" i="7"/>
  <c r="K179" i="7"/>
  <c r="L179" i="7"/>
  <c r="I180" i="7"/>
  <c r="J160" i="7"/>
  <c r="K160" i="7"/>
  <c r="L160" i="7"/>
  <c r="I161" i="7"/>
  <c r="J140" i="7"/>
  <c r="I141" i="7"/>
  <c r="K140" i="7"/>
  <c r="L140" i="7"/>
  <c r="I15" i="7"/>
  <c r="J14" i="7"/>
  <c r="K14" i="7"/>
  <c r="L14" i="7"/>
  <c r="B11" i="7"/>
  <c r="A12" i="7"/>
  <c r="U419" i="11" l="1"/>
  <c r="W419" i="11"/>
  <c r="V419" i="11"/>
  <c r="X419" i="11"/>
  <c r="Y419" i="11"/>
  <c r="AA419" i="11"/>
  <c r="Z419" i="11"/>
  <c r="T420" i="11"/>
  <c r="U256" i="11"/>
  <c r="V256" i="11"/>
  <c r="Y256" i="11"/>
  <c r="T257" i="11"/>
  <c r="W256" i="11"/>
  <c r="X256" i="11"/>
  <c r="Z256" i="11"/>
  <c r="AA256" i="11"/>
  <c r="U17" i="11"/>
  <c r="V17" i="11"/>
  <c r="W17" i="11"/>
  <c r="X17" i="11"/>
  <c r="Z17" i="11"/>
  <c r="Y17" i="11"/>
  <c r="AA17" i="11"/>
  <c r="D13" i="11"/>
  <c r="F12" i="11"/>
  <c r="M16" i="11"/>
  <c r="N16" i="11"/>
  <c r="O16" i="11"/>
  <c r="L16" i="11"/>
  <c r="J17" i="11"/>
  <c r="K16" i="11"/>
  <c r="L180" i="7"/>
  <c r="I181" i="7"/>
  <c r="K180" i="7"/>
  <c r="J180" i="7"/>
  <c r="L161" i="7"/>
  <c r="I162" i="7"/>
  <c r="J161" i="7"/>
  <c r="K161" i="7"/>
  <c r="L141" i="7"/>
  <c r="I142" i="7"/>
  <c r="J141" i="7"/>
  <c r="K141" i="7"/>
  <c r="J15" i="7"/>
  <c r="K15" i="7"/>
  <c r="L15" i="7"/>
  <c r="I16" i="7"/>
  <c r="A13" i="7"/>
  <c r="B12" i="7"/>
  <c r="U420" i="11" l="1"/>
  <c r="V420" i="11"/>
  <c r="W420" i="11"/>
  <c r="X420" i="11"/>
  <c r="Y420" i="11"/>
  <c r="T421" i="11"/>
  <c r="Z420" i="11"/>
  <c r="AA420" i="11"/>
  <c r="U257" i="11"/>
  <c r="V257" i="11"/>
  <c r="W257" i="11"/>
  <c r="Y257" i="11"/>
  <c r="X257" i="11"/>
  <c r="Z257" i="11"/>
  <c r="AA257" i="11"/>
  <c r="T258" i="11"/>
  <c r="V18" i="11"/>
  <c r="W18" i="11"/>
  <c r="X18" i="11"/>
  <c r="Y18" i="11"/>
  <c r="Z18" i="11"/>
  <c r="AA18" i="11"/>
  <c r="U18" i="11"/>
  <c r="N17" i="11"/>
  <c r="O17" i="11"/>
  <c r="M17" i="11"/>
  <c r="L17" i="11"/>
  <c r="J18" i="11"/>
  <c r="K17" i="11"/>
  <c r="D14" i="11"/>
  <c r="F13" i="11"/>
  <c r="J181" i="7"/>
  <c r="I182" i="7"/>
  <c r="K181" i="7"/>
  <c r="L181" i="7"/>
  <c r="I163" i="7"/>
  <c r="J162" i="7"/>
  <c r="K162" i="7"/>
  <c r="L162" i="7"/>
  <c r="K142" i="7"/>
  <c r="L142" i="7"/>
  <c r="J142" i="7"/>
  <c r="I143" i="7"/>
  <c r="I17" i="7"/>
  <c r="L16" i="7"/>
  <c r="J16" i="7"/>
  <c r="K16" i="7"/>
  <c r="B13" i="7"/>
  <c r="A14" i="7"/>
  <c r="U421" i="11" l="1"/>
  <c r="W421" i="11"/>
  <c r="V421" i="11"/>
  <c r="X421" i="11"/>
  <c r="Y421" i="11"/>
  <c r="AA421" i="11"/>
  <c r="Z421" i="11"/>
  <c r="T422" i="11"/>
  <c r="U258" i="11"/>
  <c r="V258" i="11"/>
  <c r="Y258" i="11"/>
  <c r="W258" i="11"/>
  <c r="X258" i="11"/>
  <c r="T259" i="11"/>
  <c r="Z258" i="11"/>
  <c r="AA258" i="11"/>
  <c r="W19" i="11"/>
  <c r="X19" i="11"/>
  <c r="Y19" i="11"/>
  <c r="Z19" i="11"/>
  <c r="U19" i="11"/>
  <c r="V19" i="11"/>
  <c r="AA19" i="11"/>
  <c r="D15" i="11"/>
  <c r="F14" i="11"/>
  <c r="M18" i="11"/>
  <c r="N18" i="11"/>
  <c r="O18" i="11"/>
  <c r="L18" i="11"/>
  <c r="K18" i="11"/>
  <c r="J19" i="11"/>
  <c r="J182" i="7"/>
  <c r="K182" i="7"/>
  <c r="L182" i="7"/>
  <c r="I183" i="7"/>
  <c r="J163" i="7"/>
  <c r="K163" i="7"/>
  <c r="L163" i="7"/>
  <c r="I164" i="7"/>
  <c r="J143" i="7"/>
  <c r="K143" i="7"/>
  <c r="L143" i="7"/>
  <c r="I144" i="7"/>
  <c r="J17" i="7"/>
  <c r="K17" i="7"/>
  <c r="L17" i="7"/>
  <c r="I18" i="7"/>
  <c r="B14" i="7"/>
  <c r="A15" i="7"/>
  <c r="U422" i="11" l="1"/>
  <c r="V422" i="11"/>
  <c r="W422" i="11"/>
  <c r="X422" i="11"/>
  <c r="Y422" i="11"/>
  <c r="T423" i="11"/>
  <c r="Z422" i="11"/>
  <c r="AA422" i="11"/>
  <c r="U259" i="11"/>
  <c r="V259" i="11"/>
  <c r="Y259" i="11"/>
  <c r="W259" i="11"/>
  <c r="X259" i="11"/>
  <c r="Z259" i="11"/>
  <c r="AA259" i="11"/>
  <c r="T260" i="11"/>
  <c r="X20" i="11"/>
  <c r="Y20" i="11"/>
  <c r="Z20" i="11"/>
  <c r="AA20" i="11"/>
  <c r="U20" i="11"/>
  <c r="V20" i="11"/>
  <c r="W20" i="11"/>
  <c r="M19" i="11"/>
  <c r="N19" i="11"/>
  <c r="O19" i="11"/>
  <c r="L19" i="11"/>
  <c r="J20" i="11"/>
  <c r="K19" i="11"/>
  <c r="D16" i="11"/>
  <c r="F15" i="11"/>
  <c r="I184" i="7"/>
  <c r="J183" i="7"/>
  <c r="L183" i="7"/>
  <c r="K183" i="7"/>
  <c r="K164" i="7"/>
  <c r="I165" i="7"/>
  <c r="J164" i="7"/>
  <c r="L164" i="7"/>
  <c r="I145" i="7"/>
  <c r="J144" i="7"/>
  <c r="K144" i="7"/>
  <c r="L144" i="7"/>
  <c r="K18" i="7"/>
  <c r="L18" i="7"/>
  <c r="J18" i="7"/>
  <c r="I19" i="7"/>
  <c r="A16" i="7"/>
  <c r="B15" i="7"/>
  <c r="U423" i="11" l="1"/>
  <c r="W423" i="11"/>
  <c r="T424" i="11"/>
  <c r="V423" i="11"/>
  <c r="X423" i="11"/>
  <c r="Y423" i="11"/>
  <c r="AA423" i="11"/>
  <c r="Z423" i="11"/>
  <c r="U260" i="11"/>
  <c r="V260" i="11"/>
  <c r="T261" i="11"/>
  <c r="W260" i="11"/>
  <c r="Y260" i="11"/>
  <c r="X260" i="11"/>
  <c r="Z260" i="11"/>
  <c r="AA260" i="11"/>
  <c r="Y21" i="11"/>
  <c r="Z21" i="11"/>
  <c r="AA21" i="11"/>
  <c r="U21" i="11"/>
  <c r="V21" i="11"/>
  <c r="W21" i="11"/>
  <c r="X21" i="11"/>
  <c r="D17" i="11"/>
  <c r="F16" i="11"/>
  <c r="M20" i="11"/>
  <c r="N20" i="11"/>
  <c r="O20" i="11"/>
  <c r="L20" i="11"/>
  <c r="J21" i="11"/>
  <c r="K20" i="11"/>
  <c r="J184" i="7"/>
  <c r="K184" i="7"/>
  <c r="L184" i="7"/>
  <c r="I185" i="7"/>
  <c r="J165" i="7"/>
  <c r="K165" i="7"/>
  <c r="L165" i="7"/>
  <c r="I166" i="7"/>
  <c r="K145" i="7"/>
  <c r="L145" i="7"/>
  <c r="J145" i="7"/>
  <c r="I146" i="7"/>
  <c r="I20" i="7"/>
  <c r="J19" i="7"/>
  <c r="K19" i="7"/>
  <c r="L19" i="7"/>
  <c r="A17" i="7"/>
  <c r="B16" i="7"/>
  <c r="U424" i="11" l="1"/>
  <c r="V424" i="11"/>
  <c r="W424" i="11"/>
  <c r="X424" i="11"/>
  <c r="Y424" i="11"/>
  <c r="Z424" i="11"/>
  <c r="AA424" i="11"/>
  <c r="T425" i="11"/>
  <c r="U261" i="11"/>
  <c r="V261" i="11"/>
  <c r="Y261" i="11"/>
  <c r="W261" i="11"/>
  <c r="X261" i="11"/>
  <c r="Z261" i="11"/>
  <c r="T262" i="11"/>
  <c r="AA261" i="11"/>
  <c r="Z22" i="11"/>
  <c r="AA22" i="11"/>
  <c r="U22" i="11"/>
  <c r="W22" i="11"/>
  <c r="V22" i="11"/>
  <c r="X22" i="11"/>
  <c r="Y22" i="11"/>
  <c r="M21" i="11"/>
  <c r="N21" i="11"/>
  <c r="L21" i="11"/>
  <c r="O21" i="11"/>
  <c r="J22" i="11"/>
  <c r="K21" i="11"/>
  <c r="F17" i="11"/>
  <c r="D18" i="11"/>
  <c r="K185" i="7"/>
  <c r="L185" i="7"/>
  <c r="I186" i="7"/>
  <c r="J185" i="7"/>
  <c r="K166" i="7"/>
  <c r="L166" i="7"/>
  <c r="J166" i="7"/>
  <c r="I167" i="7"/>
  <c r="K146" i="7"/>
  <c r="I147" i="7"/>
  <c r="L146" i="7"/>
  <c r="J146" i="7"/>
  <c r="J20" i="7"/>
  <c r="K20" i="7"/>
  <c r="L20" i="7"/>
  <c r="I21" i="7"/>
  <c r="A18" i="7"/>
  <c r="B17" i="7"/>
  <c r="U425" i="11" l="1"/>
  <c r="W425" i="11"/>
  <c r="V425" i="11"/>
  <c r="X425" i="11"/>
  <c r="Y425" i="11"/>
  <c r="AA425" i="11"/>
  <c r="T426" i="11"/>
  <c r="Z425" i="11"/>
  <c r="U262" i="11"/>
  <c r="V262" i="11"/>
  <c r="W262" i="11"/>
  <c r="X262" i="11"/>
  <c r="Y262" i="11"/>
  <c r="Z262" i="11"/>
  <c r="AA262" i="11"/>
  <c r="T263" i="11"/>
  <c r="AA23" i="11"/>
  <c r="U23" i="11"/>
  <c r="V23" i="11"/>
  <c r="W23" i="11"/>
  <c r="X23" i="11"/>
  <c r="Y23" i="11"/>
  <c r="Z23" i="11"/>
  <c r="D19" i="11"/>
  <c r="F18" i="11"/>
  <c r="O22" i="11"/>
  <c r="M22" i="11"/>
  <c r="N22" i="11"/>
  <c r="L22" i="11"/>
  <c r="J23" i="11"/>
  <c r="K22" i="11"/>
  <c r="K186" i="7"/>
  <c r="J186" i="7"/>
  <c r="L186" i="7"/>
  <c r="I168" i="7"/>
  <c r="L167" i="7"/>
  <c r="J167" i="7"/>
  <c r="K167" i="7"/>
  <c r="I148" i="7"/>
  <c r="J147" i="7"/>
  <c r="K147" i="7"/>
  <c r="L147" i="7"/>
  <c r="L21" i="7"/>
  <c r="K21" i="7"/>
  <c r="I22" i="7"/>
  <c r="J21" i="7"/>
  <c r="B18" i="7"/>
  <c r="A19" i="7"/>
  <c r="U426" i="11" l="1"/>
  <c r="V426" i="11"/>
  <c r="W426" i="11"/>
  <c r="X426" i="11"/>
  <c r="Y426" i="11"/>
  <c r="Z426" i="11"/>
  <c r="AA426" i="11"/>
  <c r="T427" i="11"/>
  <c r="U263" i="11"/>
  <c r="V263" i="11"/>
  <c r="Y263" i="11"/>
  <c r="W263" i="11"/>
  <c r="X263" i="11"/>
  <c r="T264" i="11"/>
  <c r="Z263" i="11"/>
  <c r="AA263" i="11"/>
  <c r="U24" i="11"/>
  <c r="V24" i="11"/>
  <c r="W24" i="11"/>
  <c r="Y24" i="11"/>
  <c r="X24" i="11"/>
  <c r="Z24" i="11"/>
  <c r="AA24" i="11"/>
  <c r="M23" i="11"/>
  <c r="N23" i="11"/>
  <c r="O23" i="11"/>
  <c r="L23" i="11"/>
  <c r="J24" i="11"/>
  <c r="K23" i="11"/>
  <c r="D20" i="11"/>
  <c r="F19" i="11"/>
  <c r="J168" i="7"/>
  <c r="K168" i="7"/>
  <c r="L168" i="7"/>
  <c r="I169" i="7"/>
  <c r="L148" i="7"/>
  <c r="J148" i="7"/>
  <c r="K148" i="7"/>
  <c r="I149" i="7"/>
  <c r="I23" i="7"/>
  <c r="J22" i="7"/>
  <c r="K22" i="7"/>
  <c r="L22" i="7"/>
  <c r="B19" i="7"/>
  <c r="A20" i="7"/>
  <c r="U427" i="11" l="1"/>
  <c r="W427" i="11"/>
  <c r="T428" i="11"/>
  <c r="V427" i="11"/>
  <c r="X427" i="11"/>
  <c r="Y427" i="11"/>
  <c r="AA427" i="11"/>
  <c r="Z427" i="11"/>
  <c r="U264" i="11"/>
  <c r="V264" i="11"/>
  <c r="W264" i="11"/>
  <c r="Y264" i="11"/>
  <c r="X264" i="11"/>
  <c r="Z264" i="11"/>
  <c r="AA264" i="11"/>
  <c r="T265" i="11"/>
  <c r="U25" i="11"/>
  <c r="V25" i="11"/>
  <c r="W25" i="11"/>
  <c r="X25" i="11"/>
  <c r="Y25" i="11"/>
  <c r="Z25" i="11"/>
  <c r="AA25" i="11"/>
  <c r="M24" i="11"/>
  <c r="N24" i="11"/>
  <c r="O24" i="11"/>
  <c r="L24" i="11"/>
  <c r="J25" i="11"/>
  <c r="K24" i="11"/>
  <c r="F20" i="11"/>
  <c r="D21" i="11"/>
  <c r="L169" i="7"/>
  <c r="K169" i="7"/>
  <c r="I170" i="7"/>
  <c r="J169" i="7"/>
  <c r="L149" i="7"/>
  <c r="I150" i="7"/>
  <c r="J149" i="7"/>
  <c r="K149" i="7"/>
  <c r="J23" i="7"/>
  <c r="K23" i="7"/>
  <c r="L23" i="7"/>
  <c r="I24" i="7"/>
  <c r="A21" i="7"/>
  <c r="B20" i="7"/>
  <c r="U428" i="11" l="1"/>
  <c r="V428" i="11"/>
  <c r="W428" i="11"/>
  <c r="X428" i="11"/>
  <c r="AA428" i="11"/>
  <c r="Y428" i="11"/>
  <c r="T429" i="11"/>
  <c r="Z428" i="11"/>
  <c r="U265" i="11"/>
  <c r="V265" i="11"/>
  <c r="Y265" i="11"/>
  <c r="T266" i="11"/>
  <c r="W265" i="11"/>
  <c r="X265" i="11"/>
  <c r="Z265" i="11"/>
  <c r="AA265" i="11"/>
  <c r="V26" i="11"/>
  <c r="W26" i="11"/>
  <c r="X26" i="11"/>
  <c r="Y26" i="11"/>
  <c r="AA26" i="11"/>
  <c r="U26" i="11"/>
  <c r="Z26" i="11"/>
  <c r="D22" i="11"/>
  <c r="F21" i="11"/>
  <c r="N25" i="11"/>
  <c r="O25" i="11"/>
  <c r="L25" i="11"/>
  <c r="M25" i="11"/>
  <c r="J26" i="11"/>
  <c r="K25" i="11"/>
  <c r="J170" i="7"/>
  <c r="K170" i="7"/>
  <c r="L170" i="7"/>
  <c r="J150" i="7"/>
  <c r="K150" i="7"/>
  <c r="I151" i="7"/>
  <c r="L150" i="7"/>
  <c r="I25" i="7"/>
  <c r="L24" i="7"/>
  <c r="J24" i="7"/>
  <c r="K24" i="7"/>
  <c r="B21" i="7"/>
  <c r="A22" i="7"/>
  <c r="U429" i="11" l="1"/>
  <c r="W429" i="11"/>
  <c r="V429" i="11"/>
  <c r="X429" i="11"/>
  <c r="Y429" i="11"/>
  <c r="Z429" i="11"/>
  <c r="AA429" i="11"/>
  <c r="T430" i="11"/>
  <c r="U266" i="11"/>
  <c r="V266" i="11"/>
  <c r="W266" i="11"/>
  <c r="Y266" i="11"/>
  <c r="X266" i="11"/>
  <c r="Z266" i="11"/>
  <c r="T267" i="11"/>
  <c r="AA266" i="11"/>
  <c r="W27" i="11"/>
  <c r="X27" i="11"/>
  <c r="Y27" i="11"/>
  <c r="Z27" i="11"/>
  <c r="AA27" i="11"/>
  <c r="V27" i="11"/>
  <c r="U27" i="11"/>
  <c r="M26" i="11"/>
  <c r="N26" i="11"/>
  <c r="O26" i="11"/>
  <c r="L26" i="11"/>
  <c r="K26" i="11"/>
  <c r="J27" i="11"/>
  <c r="F22" i="11"/>
  <c r="D23" i="11"/>
  <c r="J151" i="7"/>
  <c r="L151" i="7"/>
  <c r="K151" i="7"/>
  <c r="J25" i="7"/>
  <c r="K25" i="7"/>
  <c r="L25" i="7"/>
  <c r="I26" i="7"/>
  <c r="B22" i="7"/>
  <c r="A23" i="7"/>
  <c r="U430" i="11" l="1"/>
  <c r="T431" i="11"/>
  <c r="V430" i="11"/>
  <c r="W430" i="11"/>
  <c r="X430" i="11"/>
  <c r="Y430" i="11"/>
  <c r="AA430" i="11"/>
  <c r="Z430" i="11"/>
  <c r="U267" i="11"/>
  <c r="V267" i="11"/>
  <c r="Y267" i="11"/>
  <c r="W267" i="11"/>
  <c r="X267" i="11"/>
  <c r="T268" i="11"/>
  <c r="Z267" i="11"/>
  <c r="AA267" i="11"/>
  <c r="X28" i="11"/>
  <c r="Y28" i="11"/>
  <c r="Z28" i="11"/>
  <c r="AA28" i="11"/>
  <c r="U28" i="11"/>
  <c r="V28" i="11"/>
  <c r="W28" i="11"/>
  <c r="D24" i="11"/>
  <c r="F23" i="11"/>
  <c r="M27" i="11"/>
  <c r="N27" i="11"/>
  <c r="O27" i="11"/>
  <c r="L27" i="11"/>
  <c r="J28" i="11"/>
  <c r="K27" i="11"/>
  <c r="K26" i="7"/>
  <c r="L26" i="7"/>
  <c r="I27" i="7"/>
  <c r="J26" i="7"/>
  <c r="B23" i="7"/>
  <c r="A24" i="7"/>
  <c r="U431" i="11" l="1"/>
  <c r="W431" i="11"/>
  <c r="V431" i="11"/>
  <c r="X431" i="11"/>
  <c r="Y431" i="11"/>
  <c r="T432" i="11"/>
  <c r="Z431" i="11"/>
  <c r="AA431" i="11"/>
  <c r="U268" i="11"/>
  <c r="V268" i="11"/>
  <c r="W268" i="11"/>
  <c r="X268" i="11"/>
  <c r="Y268" i="11"/>
  <c r="Z268" i="11"/>
  <c r="AA268" i="11"/>
  <c r="T269" i="11"/>
  <c r="Y29" i="11"/>
  <c r="Z29" i="11"/>
  <c r="AA29" i="11"/>
  <c r="V29" i="11"/>
  <c r="U29" i="11"/>
  <c r="W29" i="11"/>
  <c r="X29" i="11"/>
  <c r="M28" i="11"/>
  <c r="N28" i="11"/>
  <c r="O28" i="11"/>
  <c r="L28" i="11"/>
  <c r="J29" i="11"/>
  <c r="K28" i="11"/>
  <c r="D25" i="11"/>
  <c r="F24" i="11"/>
  <c r="I28" i="7"/>
  <c r="J27" i="7"/>
  <c r="K27" i="7"/>
  <c r="L27" i="7"/>
  <c r="A25" i="7"/>
  <c r="B24" i="7"/>
  <c r="U432" i="11" l="1"/>
  <c r="V432" i="11"/>
  <c r="W432" i="11"/>
  <c r="X432" i="11"/>
  <c r="Y432" i="11"/>
  <c r="AA432" i="11"/>
  <c r="Z432" i="11"/>
  <c r="T433" i="11"/>
  <c r="U269" i="11"/>
  <c r="V269" i="11"/>
  <c r="T270" i="11"/>
  <c r="W269" i="11"/>
  <c r="Y269" i="11"/>
  <c r="X269" i="11"/>
  <c r="Z269" i="11"/>
  <c r="AA269" i="11"/>
  <c r="Z30" i="11"/>
  <c r="AA30" i="11"/>
  <c r="U30" i="11"/>
  <c r="V30" i="11"/>
  <c r="W30" i="11"/>
  <c r="X30" i="11"/>
  <c r="Y30" i="11"/>
  <c r="D26" i="11"/>
  <c r="F25" i="11"/>
  <c r="M29" i="11"/>
  <c r="O29" i="11"/>
  <c r="N29" i="11"/>
  <c r="L29" i="11"/>
  <c r="J30" i="11"/>
  <c r="K29" i="11"/>
  <c r="J28" i="7"/>
  <c r="K28" i="7"/>
  <c r="L28" i="7"/>
  <c r="I29" i="7"/>
  <c r="A26" i="7"/>
  <c r="B25" i="7"/>
  <c r="U433" i="11" l="1"/>
  <c r="W433" i="11"/>
  <c r="T434" i="11"/>
  <c r="V433" i="11"/>
  <c r="X433" i="11"/>
  <c r="AA433" i="11"/>
  <c r="Y433" i="11"/>
  <c r="Z433" i="11"/>
  <c r="U270" i="11"/>
  <c r="V270" i="11"/>
  <c r="Y270" i="11"/>
  <c r="W270" i="11"/>
  <c r="X270" i="11"/>
  <c r="Z270" i="11"/>
  <c r="T271" i="11"/>
  <c r="AA270" i="11"/>
  <c r="AA31" i="11"/>
  <c r="U31" i="11"/>
  <c r="V31" i="11"/>
  <c r="X31" i="11"/>
  <c r="W31" i="11"/>
  <c r="Y31" i="11"/>
  <c r="Z31" i="11"/>
  <c r="O30" i="11"/>
  <c r="L30" i="11"/>
  <c r="M30" i="11"/>
  <c r="N30" i="11"/>
  <c r="K30" i="11"/>
  <c r="J31" i="11"/>
  <c r="D27" i="11"/>
  <c r="F26" i="11"/>
  <c r="L29" i="7"/>
  <c r="I30" i="7"/>
  <c r="K29" i="7"/>
  <c r="J29" i="7"/>
  <c r="B26" i="7"/>
  <c r="A27" i="7"/>
  <c r="U434" i="11" l="1"/>
  <c r="V434" i="11"/>
  <c r="W434" i="11"/>
  <c r="X434" i="11"/>
  <c r="Y434" i="11"/>
  <c r="AA434" i="11"/>
  <c r="T435" i="11"/>
  <c r="Z434" i="11"/>
  <c r="U271" i="11"/>
  <c r="V271" i="11"/>
  <c r="W271" i="11"/>
  <c r="Y271" i="11"/>
  <c r="X271" i="11"/>
  <c r="Z271" i="11"/>
  <c r="AA271" i="11"/>
  <c r="T272" i="11"/>
  <c r="U32" i="11"/>
  <c r="V32" i="11"/>
  <c r="W32" i="11"/>
  <c r="X32" i="11"/>
  <c r="Y32" i="11"/>
  <c r="Z32" i="11"/>
  <c r="AA32" i="11"/>
  <c r="D28" i="11"/>
  <c r="F27" i="11"/>
  <c r="M31" i="11"/>
  <c r="N31" i="11"/>
  <c r="O31" i="11"/>
  <c r="L31" i="11"/>
  <c r="J32" i="11"/>
  <c r="K31" i="11"/>
  <c r="J30" i="7"/>
  <c r="I31" i="7"/>
  <c r="K30" i="7"/>
  <c r="L30" i="7"/>
  <c r="B27" i="7"/>
  <c r="A28" i="7"/>
  <c r="U435" i="11" l="1"/>
  <c r="V435" i="11"/>
  <c r="W435" i="11"/>
  <c r="T436" i="11"/>
  <c r="X435" i="11"/>
  <c r="Y435" i="11"/>
  <c r="Z435" i="11"/>
  <c r="AA435" i="11"/>
  <c r="U272" i="11"/>
  <c r="V272" i="11"/>
  <c r="W272" i="11"/>
  <c r="Y272" i="11"/>
  <c r="X272" i="11"/>
  <c r="T273" i="11"/>
  <c r="Z272" i="11"/>
  <c r="AA272" i="11"/>
  <c r="U33" i="11"/>
  <c r="V33" i="11"/>
  <c r="W33" i="11"/>
  <c r="X33" i="11"/>
  <c r="Z33" i="11"/>
  <c r="Y33" i="11"/>
  <c r="AA33" i="11"/>
  <c r="M32" i="11"/>
  <c r="N32" i="11"/>
  <c r="L32" i="11"/>
  <c r="O32" i="11"/>
  <c r="K32" i="11"/>
  <c r="J33" i="11"/>
  <c r="D29" i="11"/>
  <c r="F28" i="11"/>
  <c r="J31" i="7"/>
  <c r="K31" i="7"/>
  <c r="L31" i="7"/>
  <c r="I32" i="7"/>
  <c r="A29" i="7"/>
  <c r="B28" i="7"/>
  <c r="U436" i="11" l="1"/>
  <c r="W436" i="11"/>
  <c r="V436" i="11"/>
  <c r="X436" i="11"/>
  <c r="Y436" i="11"/>
  <c r="AA436" i="11"/>
  <c r="Z436" i="11"/>
  <c r="T437" i="11"/>
  <c r="U273" i="11"/>
  <c r="V273" i="11"/>
  <c r="W273" i="11"/>
  <c r="Y273" i="11"/>
  <c r="X273" i="11"/>
  <c r="Z273" i="11"/>
  <c r="AA273" i="11"/>
  <c r="V34" i="11"/>
  <c r="W34" i="11"/>
  <c r="X34" i="11"/>
  <c r="Y34" i="11"/>
  <c r="Z34" i="11"/>
  <c r="AA34" i="11"/>
  <c r="U34" i="11"/>
  <c r="D30" i="11"/>
  <c r="F29" i="11"/>
  <c r="N33" i="11"/>
  <c r="O33" i="11"/>
  <c r="M33" i="11"/>
  <c r="L33" i="11"/>
  <c r="J34" i="11"/>
  <c r="K33" i="11"/>
  <c r="I33" i="7"/>
  <c r="J32" i="7"/>
  <c r="K32" i="7"/>
  <c r="L32" i="7"/>
  <c r="B29" i="7"/>
  <c r="A30" i="7"/>
  <c r="U437" i="11" l="1"/>
  <c r="T438" i="11"/>
  <c r="V437" i="11"/>
  <c r="W437" i="11"/>
  <c r="X437" i="11"/>
  <c r="AA437" i="11"/>
  <c r="Y437" i="11"/>
  <c r="Z437" i="11"/>
  <c r="W35" i="11"/>
  <c r="X35" i="11"/>
  <c r="Y35" i="11"/>
  <c r="Z35" i="11"/>
  <c r="U35" i="11"/>
  <c r="V35" i="11"/>
  <c r="AA35" i="11"/>
  <c r="M34" i="11"/>
  <c r="N34" i="11"/>
  <c r="O34" i="11"/>
  <c r="L34" i="11"/>
  <c r="J35" i="11"/>
  <c r="K34" i="11"/>
  <c r="D31" i="11"/>
  <c r="F30" i="11"/>
  <c r="J33" i="7"/>
  <c r="K33" i="7"/>
  <c r="L33" i="7"/>
  <c r="I34" i="7"/>
  <c r="B30" i="7"/>
  <c r="A31" i="7"/>
  <c r="U438" i="11" l="1"/>
  <c r="W438" i="11"/>
  <c r="V438" i="11"/>
  <c r="X438" i="11"/>
  <c r="Y438" i="11"/>
  <c r="T439" i="11"/>
  <c r="Z438" i="11"/>
  <c r="AA438" i="11"/>
  <c r="X36" i="11"/>
  <c r="Y36" i="11"/>
  <c r="Z36" i="11"/>
  <c r="AA36" i="11"/>
  <c r="U36" i="11"/>
  <c r="W36" i="11"/>
  <c r="V36" i="11"/>
  <c r="F31" i="11"/>
  <c r="D32" i="11"/>
  <c r="M35" i="11"/>
  <c r="O35" i="11"/>
  <c r="L35" i="11"/>
  <c r="N35" i="11"/>
  <c r="J36" i="11"/>
  <c r="K35" i="11"/>
  <c r="K34" i="7"/>
  <c r="L34" i="7"/>
  <c r="J34" i="7"/>
  <c r="I35" i="7"/>
  <c r="B31" i="7"/>
  <c r="A32" i="7"/>
  <c r="U439" i="11" l="1"/>
  <c r="V439" i="11"/>
  <c r="W439" i="11"/>
  <c r="X439" i="11"/>
  <c r="Y439" i="11"/>
  <c r="AA439" i="11"/>
  <c r="Z439" i="11"/>
  <c r="Y37" i="11"/>
  <c r="Z37" i="11"/>
  <c r="AA37" i="11"/>
  <c r="U37" i="11"/>
  <c r="V37" i="11"/>
  <c r="W37" i="11"/>
  <c r="X37" i="11"/>
  <c r="M36" i="11"/>
  <c r="N36" i="11"/>
  <c r="O36" i="11"/>
  <c r="L36" i="11"/>
  <c r="J37" i="11"/>
  <c r="K36" i="11"/>
  <c r="D33" i="11"/>
  <c r="F32" i="11"/>
  <c r="I36" i="7"/>
  <c r="J35" i="7"/>
  <c r="K35" i="7"/>
  <c r="L35" i="7"/>
  <c r="A33" i="7"/>
  <c r="B32" i="7"/>
  <c r="Z38" i="11" l="1"/>
  <c r="AA38" i="11"/>
  <c r="U38" i="11"/>
  <c r="W38" i="11"/>
  <c r="V38" i="11"/>
  <c r="X38" i="11"/>
  <c r="Y38" i="11"/>
  <c r="F33" i="11"/>
  <c r="D34" i="11"/>
  <c r="M37" i="11"/>
  <c r="N37" i="11"/>
  <c r="L37" i="11"/>
  <c r="O37" i="11"/>
  <c r="J38" i="11"/>
  <c r="K37" i="11"/>
  <c r="J36" i="7"/>
  <c r="K36" i="7"/>
  <c r="L36" i="7"/>
  <c r="I37" i="7"/>
  <c r="A34" i="7"/>
  <c r="B33" i="7"/>
  <c r="AA39" i="11" l="1"/>
  <c r="U39" i="11"/>
  <c r="V39" i="11"/>
  <c r="W39" i="11"/>
  <c r="X39" i="11"/>
  <c r="Y39" i="11"/>
  <c r="Z39" i="11"/>
  <c r="O38" i="11"/>
  <c r="M38" i="11"/>
  <c r="L38" i="11"/>
  <c r="N38" i="11"/>
  <c r="K38" i="11"/>
  <c r="J39" i="11"/>
  <c r="D35" i="11"/>
  <c r="F34" i="11"/>
  <c r="L37" i="7"/>
  <c r="I38" i="7"/>
  <c r="K37" i="7"/>
  <c r="J37" i="7"/>
  <c r="B34" i="7"/>
  <c r="A35" i="7"/>
  <c r="U40" i="11" l="1"/>
  <c r="V40" i="11"/>
  <c r="W40" i="11"/>
  <c r="Y40" i="11"/>
  <c r="X40" i="11"/>
  <c r="Z40" i="11"/>
  <c r="AA40" i="11"/>
  <c r="D36" i="11"/>
  <c r="F35" i="11"/>
  <c r="M39" i="11"/>
  <c r="N39" i="11"/>
  <c r="O39" i="11"/>
  <c r="L39" i="11"/>
  <c r="J40" i="11"/>
  <c r="K39" i="11"/>
  <c r="J38" i="7"/>
  <c r="K38" i="7"/>
  <c r="L38" i="7"/>
  <c r="I39" i="7"/>
  <c r="B35" i="7"/>
  <c r="A36" i="7"/>
  <c r="U41" i="11" l="1"/>
  <c r="V41" i="11"/>
  <c r="W41" i="11"/>
  <c r="X41" i="11"/>
  <c r="Y41" i="11"/>
  <c r="Z41" i="11"/>
  <c r="AA41" i="11"/>
  <c r="M40" i="11"/>
  <c r="N40" i="11"/>
  <c r="L40" i="11"/>
  <c r="O40" i="11"/>
  <c r="J41" i="11"/>
  <c r="K40" i="11"/>
  <c r="D37" i="11"/>
  <c r="F36" i="11"/>
  <c r="J39" i="7"/>
  <c r="K39" i="7"/>
  <c r="L39" i="7"/>
  <c r="I40" i="7"/>
  <c r="A37" i="7"/>
  <c r="B36" i="7"/>
  <c r="V42" i="11" l="1"/>
  <c r="W42" i="11"/>
  <c r="X42" i="11"/>
  <c r="Y42" i="11"/>
  <c r="AA42" i="11"/>
  <c r="U42" i="11"/>
  <c r="Z42" i="11"/>
  <c r="D38" i="11"/>
  <c r="F37" i="11"/>
  <c r="N41" i="11"/>
  <c r="O41" i="11"/>
  <c r="M41" i="11"/>
  <c r="L41" i="11"/>
  <c r="J42" i="11"/>
  <c r="K41" i="11"/>
  <c r="I41" i="7"/>
  <c r="L40" i="7"/>
  <c r="J40" i="7"/>
  <c r="K40" i="7"/>
  <c r="B37" i="7"/>
  <c r="A38" i="7"/>
  <c r="W43" i="11" l="1"/>
  <c r="X43" i="11"/>
  <c r="Y43" i="11"/>
  <c r="Z43" i="11"/>
  <c r="AA43" i="11"/>
  <c r="U43" i="11"/>
  <c r="V43" i="11"/>
  <c r="M42" i="11"/>
  <c r="N42" i="11"/>
  <c r="O42" i="11"/>
  <c r="L42" i="11"/>
  <c r="K42" i="11"/>
  <c r="J43" i="11"/>
  <c r="D39" i="11"/>
  <c r="F38" i="11"/>
  <c r="J41" i="7"/>
  <c r="K41" i="7"/>
  <c r="L41" i="7"/>
  <c r="I42" i="7"/>
  <c r="B38" i="7"/>
  <c r="A39" i="7"/>
  <c r="X44" i="11" l="1"/>
  <c r="Y44" i="11"/>
  <c r="Z44" i="11"/>
  <c r="AA44" i="11"/>
  <c r="U44" i="11"/>
  <c r="V44" i="11"/>
  <c r="W44" i="11"/>
  <c r="M43" i="11"/>
  <c r="N43" i="11"/>
  <c r="O43" i="11"/>
  <c r="L43" i="11"/>
  <c r="J44" i="11"/>
  <c r="K43" i="11"/>
  <c r="D40" i="11"/>
  <c r="F39" i="11"/>
  <c r="K42" i="7"/>
  <c r="L42" i="7"/>
  <c r="I43" i="7"/>
  <c r="J42" i="7"/>
  <c r="A40" i="7"/>
  <c r="B39" i="7"/>
  <c r="Y45" i="11" l="1"/>
  <c r="Z45" i="11"/>
  <c r="AA45" i="11"/>
  <c r="V45" i="11"/>
  <c r="U45" i="11"/>
  <c r="X45" i="11"/>
  <c r="W45" i="11"/>
  <c r="D41" i="11"/>
  <c r="F40" i="11"/>
  <c r="M44" i="11"/>
  <c r="N44" i="11"/>
  <c r="O44" i="11"/>
  <c r="L44" i="11"/>
  <c r="J45" i="11"/>
  <c r="K44" i="11"/>
  <c r="I44" i="7"/>
  <c r="J43" i="7"/>
  <c r="K43" i="7"/>
  <c r="L43" i="7"/>
  <c r="A41" i="7"/>
  <c r="B40" i="7"/>
  <c r="Z46" i="11" l="1"/>
  <c r="AA46" i="11"/>
  <c r="U46" i="11"/>
  <c r="V46" i="11"/>
  <c r="W46" i="11"/>
  <c r="X46" i="11"/>
  <c r="Y46" i="11"/>
  <c r="M45" i="11"/>
  <c r="N45" i="11"/>
  <c r="L45" i="11"/>
  <c r="O45" i="11"/>
  <c r="J46" i="11"/>
  <c r="K45" i="11"/>
  <c r="D42" i="11"/>
  <c r="F41" i="11"/>
  <c r="J44" i="7"/>
  <c r="K44" i="7"/>
  <c r="L44" i="7"/>
  <c r="I45" i="7"/>
  <c r="B41" i="7"/>
  <c r="A42" i="7"/>
  <c r="AA47" i="11" l="1"/>
  <c r="U47" i="11"/>
  <c r="V47" i="11"/>
  <c r="X47" i="11"/>
  <c r="W47" i="11"/>
  <c r="Z47" i="11"/>
  <c r="Y47" i="11"/>
  <c r="O46" i="11"/>
  <c r="N46" i="11"/>
  <c r="M46" i="11"/>
  <c r="L46" i="11"/>
  <c r="J47" i="11"/>
  <c r="K46" i="11"/>
  <c r="D43" i="11"/>
  <c r="F42" i="11"/>
  <c r="L45" i="7"/>
  <c r="I46" i="7"/>
  <c r="K45" i="7"/>
  <c r="J45" i="7"/>
  <c r="B42" i="7"/>
  <c r="A43" i="7"/>
  <c r="U48" i="11" l="1"/>
  <c r="V48" i="11"/>
  <c r="W48" i="11"/>
  <c r="X48" i="11"/>
  <c r="Y48" i="11"/>
  <c r="Z48" i="11"/>
  <c r="AA48" i="11"/>
  <c r="D44" i="11"/>
  <c r="F43" i="11"/>
  <c r="M47" i="11"/>
  <c r="N47" i="11"/>
  <c r="O47" i="11"/>
  <c r="L47" i="11"/>
  <c r="J48" i="11"/>
  <c r="K47" i="11"/>
  <c r="J46" i="7"/>
  <c r="K46" i="7"/>
  <c r="L46" i="7"/>
  <c r="I47" i="7"/>
  <c r="A44" i="7"/>
  <c r="B43" i="7"/>
  <c r="U49" i="11" l="1"/>
  <c r="V49" i="11"/>
  <c r="W49" i="11"/>
  <c r="X49" i="11"/>
  <c r="Z49" i="11"/>
  <c r="Y49" i="11"/>
  <c r="AA49" i="11"/>
  <c r="M48" i="11"/>
  <c r="N48" i="11"/>
  <c r="O48" i="11"/>
  <c r="L48" i="11"/>
  <c r="J49" i="11"/>
  <c r="K48" i="11"/>
  <c r="D45" i="11"/>
  <c r="F44" i="11"/>
  <c r="J47" i="7"/>
  <c r="K47" i="7"/>
  <c r="L47" i="7"/>
  <c r="I48" i="7"/>
  <c r="A45" i="7"/>
  <c r="B44" i="7"/>
  <c r="V50" i="11" l="1"/>
  <c r="W50" i="11"/>
  <c r="X50" i="11"/>
  <c r="Y50" i="11"/>
  <c r="Z50" i="11"/>
  <c r="AA50" i="11"/>
  <c r="U50" i="11"/>
  <c r="D46" i="11"/>
  <c r="F45" i="11"/>
  <c r="N49" i="11"/>
  <c r="O49" i="11"/>
  <c r="M49" i="11"/>
  <c r="L49" i="11"/>
  <c r="J50" i="11"/>
  <c r="K49" i="11"/>
  <c r="I49" i="7"/>
  <c r="L48" i="7"/>
  <c r="J48" i="7"/>
  <c r="K48" i="7"/>
  <c r="A46" i="7"/>
  <c r="B45" i="7"/>
  <c r="W51" i="11" l="1"/>
  <c r="X51" i="11"/>
  <c r="Y51" i="11"/>
  <c r="Z51" i="11"/>
  <c r="U51" i="11"/>
  <c r="V51" i="11"/>
  <c r="AA51" i="11"/>
  <c r="M50" i="11"/>
  <c r="N50" i="11"/>
  <c r="O50" i="11"/>
  <c r="L50" i="11"/>
  <c r="K50" i="11"/>
  <c r="J51" i="11"/>
  <c r="D47" i="11"/>
  <c r="F46" i="11"/>
  <c r="J49" i="7"/>
  <c r="K49" i="7"/>
  <c r="L49" i="7"/>
  <c r="I50" i="7"/>
  <c r="B46" i="7"/>
  <c r="A47" i="7"/>
  <c r="X52" i="11" l="1"/>
  <c r="Y52" i="11"/>
  <c r="Z52" i="11"/>
  <c r="AA52" i="11"/>
  <c r="U52" i="11"/>
  <c r="V52" i="11"/>
  <c r="W52" i="11"/>
  <c r="D48" i="11"/>
  <c r="F47" i="11"/>
  <c r="M51" i="11"/>
  <c r="N51" i="11"/>
  <c r="O51" i="11"/>
  <c r="L51" i="11"/>
  <c r="J52" i="11"/>
  <c r="K51" i="11"/>
  <c r="K50" i="7"/>
  <c r="L50" i="7"/>
  <c r="I51" i="7"/>
  <c r="J50" i="7"/>
  <c r="B47" i="7"/>
  <c r="A48" i="7"/>
  <c r="Y53" i="11" l="1"/>
  <c r="Z53" i="11"/>
  <c r="AA53" i="11"/>
  <c r="U53" i="11"/>
  <c r="V53" i="11"/>
  <c r="W53" i="11"/>
  <c r="X53" i="11"/>
  <c r="M52" i="11"/>
  <c r="N52" i="11"/>
  <c r="O52" i="11"/>
  <c r="L52" i="11"/>
  <c r="J53" i="11"/>
  <c r="K52" i="11"/>
  <c r="D49" i="11"/>
  <c r="F48" i="11"/>
  <c r="I52" i="7"/>
  <c r="J51" i="7"/>
  <c r="K51" i="7"/>
  <c r="L51" i="7"/>
  <c r="A49" i="7"/>
  <c r="B48" i="7"/>
  <c r="Z54" i="11" l="1"/>
  <c r="AA54" i="11"/>
  <c r="V54" i="11"/>
  <c r="Y54" i="11"/>
  <c r="U54" i="11"/>
  <c r="X54" i="11"/>
  <c r="W54" i="11"/>
  <c r="F49" i="11"/>
  <c r="D50" i="11"/>
  <c r="M53" i="11"/>
  <c r="N53" i="11"/>
  <c r="L53" i="11"/>
  <c r="O53" i="11"/>
  <c r="J54" i="11"/>
  <c r="K53" i="11"/>
  <c r="J52" i="7"/>
  <c r="K52" i="7"/>
  <c r="L52" i="7"/>
  <c r="I53" i="7"/>
  <c r="B49" i="7"/>
  <c r="A50" i="7"/>
  <c r="AA55" i="11" l="1"/>
  <c r="U55" i="11"/>
  <c r="Z55" i="11"/>
  <c r="V55" i="11"/>
  <c r="W55" i="11"/>
  <c r="X55" i="11"/>
  <c r="Y55" i="11"/>
  <c r="O54" i="11"/>
  <c r="M54" i="11"/>
  <c r="L54" i="11"/>
  <c r="N54" i="11"/>
  <c r="J55" i="11"/>
  <c r="K54" i="11"/>
  <c r="D51" i="11"/>
  <c r="F50" i="11"/>
  <c r="L53" i="7"/>
  <c r="I54" i="7"/>
  <c r="J53" i="7"/>
  <c r="K53" i="7"/>
  <c r="B50" i="7"/>
  <c r="A51" i="7"/>
  <c r="U56" i="11" l="1"/>
  <c r="V56" i="11"/>
  <c r="Y56" i="11"/>
  <c r="Z56" i="11"/>
  <c r="AA56" i="11"/>
  <c r="W56" i="11"/>
  <c r="X56" i="11"/>
  <c r="D52" i="11"/>
  <c r="F51" i="11"/>
  <c r="M55" i="11"/>
  <c r="N55" i="11"/>
  <c r="O55" i="11"/>
  <c r="L55" i="11"/>
  <c r="J56" i="11"/>
  <c r="K55" i="11"/>
  <c r="I55" i="7"/>
  <c r="J54" i="7"/>
  <c r="K54" i="7"/>
  <c r="L54" i="7"/>
  <c r="B51" i="7"/>
  <c r="A52" i="7"/>
  <c r="U57" i="11" l="1"/>
  <c r="V57" i="11"/>
  <c r="W57" i="11"/>
  <c r="Z57" i="11"/>
  <c r="X57" i="11"/>
  <c r="Y57" i="11"/>
  <c r="AA57" i="11"/>
  <c r="M56" i="11"/>
  <c r="N56" i="11"/>
  <c r="O56" i="11"/>
  <c r="L56" i="11"/>
  <c r="J57" i="11"/>
  <c r="K56" i="11"/>
  <c r="D53" i="11"/>
  <c r="F52" i="11"/>
  <c r="J55" i="7"/>
  <c r="K55" i="7"/>
  <c r="L55" i="7"/>
  <c r="I56" i="7"/>
  <c r="A53" i="7"/>
  <c r="B52" i="7"/>
  <c r="V58" i="11" l="1"/>
  <c r="W58" i="11"/>
  <c r="X58" i="11"/>
  <c r="Y58" i="11"/>
  <c r="Z58" i="11"/>
  <c r="AA58" i="11"/>
  <c r="U58" i="11"/>
  <c r="D54" i="11"/>
  <c r="F53" i="11"/>
  <c r="N57" i="11"/>
  <c r="O57" i="11"/>
  <c r="M57" i="11"/>
  <c r="L57" i="11"/>
  <c r="J58" i="11"/>
  <c r="K57" i="11"/>
  <c r="I57" i="7"/>
  <c r="L56" i="7"/>
  <c r="J56" i="7"/>
  <c r="K56" i="7"/>
  <c r="A54" i="7"/>
  <c r="B53" i="7"/>
  <c r="W59" i="11" l="1"/>
  <c r="X59" i="11"/>
  <c r="Y59" i="11"/>
  <c r="Z59" i="11"/>
  <c r="U59" i="11"/>
  <c r="V59" i="11"/>
  <c r="AA59" i="11"/>
  <c r="M58" i="11"/>
  <c r="N58" i="11"/>
  <c r="O58" i="11"/>
  <c r="L58" i="11"/>
  <c r="K58" i="11"/>
  <c r="J59" i="11"/>
  <c r="D55" i="11"/>
  <c r="F54" i="11"/>
  <c r="J57" i="7"/>
  <c r="K57" i="7"/>
  <c r="L57" i="7"/>
  <c r="I58" i="7"/>
  <c r="B54" i="7"/>
  <c r="A55" i="7"/>
  <c r="X60" i="11" l="1"/>
  <c r="Y60" i="11"/>
  <c r="Z60" i="11"/>
  <c r="V60" i="11"/>
  <c r="W60" i="11"/>
  <c r="AA60" i="11"/>
  <c r="U60" i="11"/>
  <c r="D56" i="11"/>
  <c r="F55" i="11"/>
  <c r="M59" i="11"/>
  <c r="N59" i="11"/>
  <c r="O59" i="11"/>
  <c r="L59" i="11"/>
  <c r="J60" i="11"/>
  <c r="K59" i="11"/>
  <c r="K58" i="7"/>
  <c r="L58" i="7"/>
  <c r="I59" i="7"/>
  <c r="J58" i="7"/>
  <c r="A56" i="7"/>
  <c r="B55" i="7"/>
  <c r="Y61" i="11" l="1"/>
  <c r="Z61" i="11"/>
  <c r="AA61" i="11"/>
  <c r="W61" i="11"/>
  <c r="U61" i="11"/>
  <c r="V61" i="11"/>
  <c r="X61" i="11"/>
  <c r="M60" i="11"/>
  <c r="N60" i="11"/>
  <c r="O60" i="11"/>
  <c r="L60" i="11"/>
  <c r="J61" i="11"/>
  <c r="K60" i="11"/>
  <c r="D57" i="11"/>
  <c r="F56" i="11"/>
  <c r="I60" i="7"/>
  <c r="J59" i="7"/>
  <c r="K59" i="7"/>
  <c r="L59" i="7"/>
  <c r="A57" i="7"/>
  <c r="B56" i="7"/>
  <c r="Z62" i="11" l="1"/>
  <c r="AA62" i="11"/>
  <c r="V62" i="11"/>
  <c r="W62" i="11"/>
  <c r="X62" i="11"/>
  <c r="Y62" i="11"/>
  <c r="U62" i="11"/>
  <c r="D58" i="11"/>
  <c r="F57" i="11"/>
  <c r="M61" i="11"/>
  <c r="N61" i="11"/>
  <c r="L61" i="11"/>
  <c r="O61" i="11"/>
  <c r="J62" i="11"/>
  <c r="K61" i="11"/>
  <c r="J60" i="7"/>
  <c r="K60" i="7"/>
  <c r="L60" i="7"/>
  <c r="I61" i="7"/>
  <c r="B57" i="7"/>
  <c r="A58" i="7"/>
  <c r="AA63" i="11" l="1"/>
  <c r="U63" i="11"/>
  <c r="W63" i="11"/>
  <c r="Z63" i="11"/>
  <c r="V63" i="11"/>
  <c r="X63" i="11"/>
  <c r="Y63" i="11"/>
  <c r="D59" i="11"/>
  <c r="F58" i="11"/>
  <c r="O62" i="11"/>
  <c r="L62" i="11"/>
  <c r="M62" i="11"/>
  <c r="N62" i="11"/>
  <c r="K62" i="11"/>
  <c r="J63" i="11"/>
  <c r="L61" i="7"/>
  <c r="I62" i="7"/>
  <c r="K61" i="7"/>
  <c r="J61" i="7"/>
  <c r="B58" i="7"/>
  <c r="A59" i="7"/>
  <c r="U64" i="11" l="1"/>
  <c r="V64" i="11"/>
  <c r="AA64" i="11"/>
  <c r="W64" i="11"/>
  <c r="X64" i="11"/>
  <c r="Y64" i="11"/>
  <c r="Z64" i="11"/>
  <c r="M63" i="11"/>
  <c r="N63" i="11"/>
  <c r="O63" i="11"/>
  <c r="L63" i="11"/>
  <c r="J64" i="11"/>
  <c r="K63" i="11"/>
  <c r="D60" i="11"/>
  <c r="F59" i="11"/>
  <c r="J62" i="7"/>
  <c r="K62" i="7"/>
  <c r="I63" i="7"/>
  <c r="L62" i="7"/>
  <c r="A60" i="7"/>
  <c r="B59" i="7"/>
  <c r="U65" i="11" l="1"/>
  <c r="V65" i="11"/>
  <c r="W65" i="11"/>
  <c r="Z65" i="11"/>
  <c r="AA65" i="11"/>
  <c r="X65" i="11"/>
  <c r="Y65" i="11"/>
  <c r="D61" i="11"/>
  <c r="F60" i="11"/>
  <c r="M64" i="11"/>
  <c r="N64" i="11"/>
  <c r="O64" i="11"/>
  <c r="L64" i="11"/>
  <c r="K64" i="11"/>
  <c r="J65" i="11"/>
  <c r="J63" i="7"/>
  <c r="K63" i="7"/>
  <c r="L63" i="7"/>
  <c r="I64" i="7"/>
  <c r="A61" i="7"/>
  <c r="B60" i="7"/>
  <c r="V66" i="11" l="1"/>
  <c r="W66" i="11"/>
  <c r="X66" i="11"/>
  <c r="AA66" i="11"/>
  <c r="U66" i="11"/>
  <c r="Y66" i="11"/>
  <c r="Z66" i="11"/>
  <c r="N65" i="11"/>
  <c r="O65" i="11"/>
  <c r="M65" i="11"/>
  <c r="L65" i="11"/>
  <c r="J66" i="11"/>
  <c r="K65" i="11"/>
  <c r="D62" i="11"/>
  <c r="F61" i="11"/>
  <c r="I65" i="7"/>
  <c r="J64" i="7"/>
  <c r="L64" i="7"/>
  <c r="K64" i="7"/>
  <c r="A62" i="7"/>
  <c r="B61" i="7"/>
  <c r="W67" i="11" l="1"/>
  <c r="X67" i="11"/>
  <c r="Y67" i="11"/>
  <c r="Z67" i="11"/>
  <c r="AA67" i="11"/>
  <c r="U67" i="11"/>
  <c r="V67" i="11"/>
  <c r="D63" i="11"/>
  <c r="F62" i="11"/>
  <c r="M66" i="11"/>
  <c r="N66" i="11"/>
  <c r="O66" i="11"/>
  <c r="L66" i="11"/>
  <c r="K66" i="11"/>
  <c r="J67" i="11"/>
  <c r="J65" i="7"/>
  <c r="K65" i="7"/>
  <c r="L65" i="7"/>
  <c r="I66" i="7"/>
  <c r="B62" i="7"/>
  <c r="A63" i="7"/>
  <c r="X68" i="11" l="1"/>
  <c r="Y68" i="11"/>
  <c r="Z68" i="11"/>
  <c r="AA68" i="11"/>
  <c r="U68" i="11"/>
  <c r="V68" i="11"/>
  <c r="W68" i="11"/>
  <c r="M67" i="11"/>
  <c r="N67" i="11"/>
  <c r="L67" i="11"/>
  <c r="O67" i="11"/>
  <c r="K67" i="11"/>
  <c r="J68" i="11"/>
  <c r="D64" i="11"/>
  <c r="F63" i="11"/>
  <c r="K66" i="7"/>
  <c r="L66" i="7"/>
  <c r="I67" i="7"/>
  <c r="J66" i="7"/>
  <c r="B63" i="7"/>
  <c r="A64" i="7"/>
  <c r="Y69" i="11" l="1"/>
  <c r="Z69" i="11"/>
  <c r="AA69" i="11"/>
  <c r="W69" i="11"/>
  <c r="X69" i="11"/>
  <c r="V69" i="11"/>
  <c r="U69" i="11"/>
  <c r="M68" i="11"/>
  <c r="N68" i="11"/>
  <c r="O68" i="11"/>
  <c r="L68" i="11"/>
  <c r="J69" i="11"/>
  <c r="K68" i="11"/>
  <c r="F64" i="11"/>
  <c r="D65" i="11"/>
  <c r="I68" i="7"/>
  <c r="J67" i="7"/>
  <c r="K67" i="7"/>
  <c r="L67" i="7"/>
  <c r="A65" i="7"/>
  <c r="B64" i="7"/>
  <c r="Z70" i="11" l="1"/>
  <c r="AA70" i="11"/>
  <c r="X70" i="11"/>
  <c r="U70" i="11"/>
  <c r="V70" i="11"/>
  <c r="W70" i="11"/>
  <c r="Y70" i="11"/>
  <c r="M69" i="11"/>
  <c r="N69" i="11"/>
  <c r="L69" i="11"/>
  <c r="O69" i="11"/>
  <c r="J70" i="11"/>
  <c r="K69" i="11"/>
  <c r="F65" i="11"/>
  <c r="D66" i="11"/>
  <c r="J68" i="7"/>
  <c r="K68" i="7"/>
  <c r="L68" i="7"/>
  <c r="I69" i="7"/>
  <c r="B65" i="7"/>
  <c r="A66" i="7"/>
  <c r="AA71" i="11" l="1"/>
  <c r="U71" i="11"/>
  <c r="W71" i="11"/>
  <c r="X71" i="11"/>
  <c r="Y71" i="11"/>
  <c r="Z71" i="11"/>
  <c r="V71" i="11"/>
  <c r="D67" i="11"/>
  <c r="F66" i="11"/>
  <c r="O70" i="11"/>
  <c r="M70" i="11"/>
  <c r="L70" i="11"/>
  <c r="N70" i="11"/>
  <c r="K70" i="11"/>
  <c r="J71" i="11"/>
  <c r="L69" i="7"/>
  <c r="I70" i="7"/>
  <c r="K69" i="7"/>
  <c r="J69" i="7"/>
  <c r="B66" i="7"/>
  <c r="A67" i="7"/>
  <c r="U72" i="11" l="1"/>
  <c r="V72" i="11"/>
  <c r="X72" i="11"/>
  <c r="AA72" i="11"/>
  <c r="W72" i="11"/>
  <c r="Y72" i="11"/>
  <c r="Z72" i="11"/>
  <c r="D68" i="11"/>
  <c r="F67" i="11"/>
  <c r="M71" i="11"/>
  <c r="N71" i="11"/>
  <c r="O71" i="11"/>
  <c r="L71" i="11"/>
  <c r="J72" i="11"/>
  <c r="K71" i="11"/>
  <c r="J70" i="7"/>
  <c r="K70" i="7"/>
  <c r="I71" i="7"/>
  <c r="L70" i="7"/>
  <c r="A68" i="7"/>
  <c r="B67" i="7"/>
  <c r="U73" i="11" l="1"/>
  <c r="V73" i="11"/>
  <c r="W73" i="11"/>
  <c r="X73" i="11"/>
  <c r="Y73" i="11"/>
  <c r="Z73" i="11"/>
  <c r="AA73" i="11"/>
  <c r="M72" i="11"/>
  <c r="N72" i="11"/>
  <c r="O72" i="11"/>
  <c r="L72" i="11"/>
  <c r="K72" i="11"/>
  <c r="J73" i="11"/>
  <c r="D69" i="11"/>
  <c r="F68" i="11"/>
  <c r="J71" i="7"/>
  <c r="K71" i="7"/>
  <c r="L71" i="7"/>
  <c r="I72" i="7"/>
  <c r="A69" i="7"/>
  <c r="B68" i="7"/>
  <c r="V74" i="11" l="1"/>
  <c r="W74" i="11"/>
  <c r="X74" i="11"/>
  <c r="U74" i="11"/>
  <c r="AA74" i="11"/>
  <c r="Y74" i="11"/>
  <c r="Z74" i="11"/>
  <c r="D70" i="11"/>
  <c r="F69" i="11"/>
  <c r="N73" i="11"/>
  <c r="O73" i="11"/>
  <c r="M73" i="11"/>
  <c r="L73" i="11"/>
  <c r="K73" i="11"/>
  <c r="J74" i="11"/>
  <c r="I73" i="7"/>
  <c r="J72" i="7"/>
  <c r="L72" i="7"/>
  <c r="K72" i="7"/>
  <c r="A70" i="7"/>
  <c r="B69" i="7"/>
  <c r="W75" i="11" l="1"/>
  <c r="X75" i="11"/>
  <c r="Y75" i="11"/>
  <c r="U75" i="11"/>
  <c r="V75" i="11"/>
  <c r="Z75" i="11"/>
  <c r="AA75" i="11"/>
  <c r="M74" i="11"/>
  <c r="N74" i="11"/>
  <c r="O74" i="11"/>
  <c r="L74" i="11"/>
  <c r="K74" i="11"/>
  <c r="J75" i="11"/>
  <c r="D71" i="11"/>
  <c r="F70" i="11"/>
  <c r="J73" i="7"/>
  <c r="K73" i="7"/>
  <c r="L73" i="7"/>
  <c r="I74" i="7"/>
  <c r="B70" i="7"/>
  <c r="A71" i="7"/>
  <c r="X76" i="11" l="1"/>
  <c r="Y76" i="11"/>
  <c r="Z76" i="11"/>
  <c r="U76" i="11"/>
  <c r="AA76" i="11"/>
  <c r="W76" i="11"/>
  <c r="V76" i="11"/>
  <c r="D72" i="11"/>
  <c r="F71" i="11"/>
  <c r="L75" i="11"/>
  <c r="N75" i="11"/>
  <c r="M75" i="11"/>
  <c r="O75" i="11"/>
  <c r="J76" i="11"/>
  <c r="K75" i="11"/>
  <c r="K74" i="7"/>
  <c r="L74" i="7"/>
  <c r="I75" i="7"/>
  <c r="J74" i="7"/>
  <c r="A72" i="7"/>
  <c r="B71" i="7"/>
  <c r="Y77" i="11" l="1"/>
  <c r="Z77" i="11"/>
  <c r="AA77" i="11"/>
  <c r="U77" i="11"/>
  <c r="V77" i="11"/>
  <c r="W77" i="11"/>
  <c r="X77" i="11"/>
  <c r="M76" i="11"/>
  <c r="N76" i="11"/>
  <c r="O76" i="11"/>
  <c r="L76" i="11"/>
  <c r="J77" i="11"/>
  <c r="K76" i="11"/>
  <c r="D73" i="11"/>
  <c r="F72" i="11"/>
  <c r="I76" i="7"/>
  <c r="J75" i="7"/>
  <c r="K75" i="7"/>
  <c r="L75" i="7"/>
  <c r="A73" i="7"/>
  <c r="B72" i="7"/>
  <c r="Z78" i="11" l="1"/>
  <c r="AA78" i="11"/>
  <c r="U78" i="11"/>
  <c r="X78" i="11"/>
  <c r="Y78" i="11"/>
  <c r="V78" i="11"/>
  <c r="W78" i="11"/>
  <c r="F73" i="11"/>
  <c r="D74" i="11"/>
  <c r="M77" i="11"/>
  <c r="N77" i="11"/>
  <c r="L77" i="11"/>
  <c r="O77" i="11"/>
  <c r="J78" i="11"/>
  <c r="K77" i="11"/>
  <c r="J76" i="7"/>
  <c r="K76" i="7"/>
  <c r="L76" i="7"/>
  <c r="I77" i="7"/>
  <c r="B73" i="7"/>
  <c r="A74" i="7"/>
  <c r="AA79" i="11" l="1"/>
  <c r="U79" i="11"/>
  <c r="Y79" i="11"/>
  <c r="V79" i="11"/>
  <c r="W79" i="11"/>
  <c r="X79" i="11"/>
  <c r="Z79" i="11"/>
  <c r="O78" i="11"/>
  <c r="M78" i="11"/>
  <c r="L78" i="11"/>
  <c r="N78" i="11"/>
  <c r="K78" i="11"/>
  <c r="J79" i="11"/>
  <c r="F74" i="11"/>
  <c r="D75" i="11"/>
  <c r="L77" i="7"/>
  <c r="K77" i="7"/>
  <c r="I78" i="7"/>
  <c r="J77" i="7"/>
  <c r="B74" i="7"/>
  <c r="A75" i="7"/>
  <c r="U80" i="11" l="1"/>
  <c r="V80" i="11"/>
  <c r="X80" i="11"/>
  <c r="Y80" i="11"/>
  <c r="Z80" i="11"/>
  <c r="AA80" i="11"/>
  <c r="W80" i="11"/>
  <c r="D76" i="11"/>
  <c r="F75" i="11"/>
  <c r="M79" i="11"/>
  <c r="N79" i="11"/>
  <c r="O79" i="11"/>
  <c r="L79" i="11"/>
  <c r="J80" i="11"/>
  <c r="K79" i="11"/>
  <c r="J78" i="7"/>
  <c r="K78" i="7"/>
  <c r="L78" i="7"/>
  <c r="I79" i="7"/>
  <c r="A76" i="7"/>
  <c r="B75" i="7"/>
  <c r="U81" i="11" l="1"/>
  <c r="V81" i="11"/>
  <c r="W81" i="11"/>
  <c r="Y81" i="11"/>
  <c r="X81" i="11"/>
  <c r="Z81" i="11"/>
  <c r="AA81" i="11"/>
  <c r="M80" i="11"/>
  <c r="L80" i="11"/>
  <c r="N80" i="11"/>
  <c r="O80" i="11"/>
  <c r="J81" i="11"/>
  <c r="K80" i="11"/>
  <c r="D77" i="11"/>
  <c r="F76" i="11"/>
  <c r="J79" i="7"/>
  <c r="K79" i="7"/>
  <c r="L79" i="7"/>
  <c r="I80" i="7"/>
  <c r="A77" i="7"/>
  <c r="B76" i="7"/>
  <c r="V82" i="11" l="1"/>
  <c r="W82" i="11"/>
  <c r="X82" i="11"/>
  <c r="U82" i="11"/>
  <c r="Y82" i="11"/>
  <c r="Z82" i="11"/>
  <c r="AA82" i="11"/>
  <c r="N81" i="11"/>
  <c r="O81" i="11"/>
  <c r="L81" i="11"/>
  <c r="M81" i="11"/>
  <c r="J82" i="11"/>
  <c r="K81" i="11"/>
  <c r="F77" i="11"/>
  <c r="D78" i="11"/>
  <c r="L80" i="7"/>
  <c r="I81" i="7"/>
  <c r="J80" i="7"/>
  <c r="K80" i="7"/>
  <c r="A78" i="7"/>
  <c r="B77" i="7"/>
  <c r="W83" i="11" l="1"/>
  <c r="X83" i="11"/>
  <c r="Y83" i="11"/>
  <c r="V83" i="11"/>
  <c r="U83" i="11"/>
  <c r="Z83" i="11"/>
  <c r="AA83" i="11"/>
  <c r="D79" i="11"/>
  <c r="F78" i="11"/>
  <c r="M82" i="11"/>
  <c r="N82" i="11"/>
  <c r="O82" i="11"/>
  <c r="L82" i="11"/>
  <c r="K82" i="11"/>
  <c r="J83" i="11"/>
  <c r="J81" i="7"/>
  <c r="K81" i="7"/>
  <c r="L81" i="7"/>
  <c r="I82" i="7"/>
  <c r="B78" i="7"/>
  <c r="A79" i="7"/>
  <c r="X84" i="11" l="1"/>
  <c r="Y84" i="11"/>
  <c r="Z84" i="11"/>
  <c r="U84" i="11"/>
  <c r="V84" i="11"/>
  <c r="W84" i="11"/>
  <c r="AA84" i="11"/>
  <c r="D80" i="11"/>
  <c r="F79" i="11"/>
  <c r="L83" i="11"/>
  <c r="O83" i="11"/>
  <c r="N83" i="11"/>
  <c r="M83" i="11"/>
  <c r="K83" i="11"/>
  <c r="J84" i="11"/>
  <c r="K82" i="7"/>
  <c r="L82" i="7"/>
  <c r="I83" i="7"/>
  <c r="J82" i="7"/>
  <c r="B79" i="7"/>
  <c r="A80" i="7"/>
  <c r="Y85" i="11" l="1"/>
  <c r="Z85" i="11"/>
  <c r="AA85" i="11"/>
  <c r="V85" i="11"/>
  <c r="U85" i="11"/>
  <c r="W85" i="11"/>
  <c r="X85" i="11"/>
  <c r="M84" i="11"/>
  <c r="N84" i="11"/>
  <c r="O84" i="11"/>
  <c r="L84" i="11"/>
  <c r="J85" i="11"/>
  <c r="K84" i="11"/>
  <c r="D81" i="11"/>
  <c r="F80" i="11"/>
  <c r="I84" i="7"/>
  <c r="J83" i="7"/>
  <c r="K83" i="7"/>
  <c r="L83" i="7"/>
  <c r="A81" i="7"/>
  <c r="B80" i="7"/>
  <c r="Z86" i="11" l="1"/>
  <c r="AA86" i="11"/>
  <c r="U86" i="11"/>
  <c r="V86" i="11"/>
  <c r="W86" i="11"/>
  <c r="X86" i="11"/>
  <c r="Y86" i="11"/>
  <c r="D82" i="11"/>
  <c r="F81" i="11"/>
  <c r="M85" i="11"/>
  <c r="N85" i="11"/>
  <c r="L85" i="11"/>
  <c r="O85" i="11"/>
  <c r="J86" i="11"/>
  <c r="K85" i="11"/>
  <c r="J84" i="7"/>
  <c r="K84" i="7"/>
  <c r="L84" i="7"/>
  <c r="I85" i="7"/>
  <c r="B81" i="7"/>
  <c r="A82" i="7"/>
  <c r="AA87" i="11" l="1"/>
  <c r="U87" i="11"/>
  <c r="V87" i="11"/>
  <c r="Y87" i="11"/>
  <c r="Z87" i="11"/>
  <c r="X87" i="11"/>
  <c r="W87" i="11"/>
  <c r="D83" i="11"/>
  <c r="F82" i="11"/>
  <c r="O86" i="11"/>
  <c r="M86" i="11"/>
  <c r="N86" i="11"/>
  <c r="L86" i="11"/>
  <c r="K86" i="11"/>
  <c r="J87" i="11"/>
  <c r="L85" i="7"/>
  <c r="I86" i="7"/>
  <c r="K85" i="7"/>
  <c r="J85" i="7"/>
  <c r="B82" i="7"/>
  <c r="A83" i="7"/>
  <c r="U88" i="11" l="1"/>
  <c r="V88" i="11"/>
  <c r="Z88" i="11"/>
  <c r="W88" i="11"/>
  <c r="X88" i="11"/>
  <c r="Y88" i="11"/>
  <c r="AA88" i="11"/>
  <c r="D84" i="11"/>
  <c r="F83" i="11"/>
  <c r="M87" i="11"/>
  <c r="N87" i="11"/>
  <c r="O87" i="11"/>
  <c r="L87" i="11"/>
  <c r="J88" i="11"/>
  <c r="K87" i="11"/>
  <c r="J86" i="7"/>
  <c r="K86" i="7"/>
  <c r="I87" i="7"/>
  <c r="L86" i="7"/>
  <c r="B83" i="7"/>
  <c r="A84" i="7"/>
  <c r="U89" i="11" l="1"/>
  <c r="V89" i="11"/>
  <c r="W89" i="11"/>
  <c r="Y89" i="11"/>
  <c r="Z89" i="11"/>
  <c r="AA89" i="11"/>
  <c r="X89" i="11"/>
  <c r="D85" i="11"/>
  <c r="F84" i="11"/>
  <c r="M88" i="11"/>
  <c r="N88" i="11"/>
  <c r="O88" i="11"/>
  <c r="L88" i="11"/>
  <c r="K88" i="11"/>
  <c r="J89" i="11"/>
  <c r="J87" i="7"/>
  <c r="K87" i="7"/>
  <c r="L87" i="7"/>
  <c r="I88" i="7"/>
  <c r="A85" i="7"/>
  <c r="B84" i="7"/>
  <c r="V90" i="11" l="1"/>
  <c r="W90" i="11"/>
  <c r="X90" i="11"/>
  <c r="Z90" i="11"/>
  <c r="U90" i="11"/>
  <c r="Y90" i="11"/>
  <c r="AA90" i="11"/>
  <c r="N89" i="11"/>
  <c r="O89" i="11"/>
  <c r="L89" i="11"/>
  <c r="M89" i="11"/>
  <c r="J90" i="11"/>
  <c r="K89" i="11"/>
  <c r="D86" i="11"/>
  <c r="F85" i="11"/>
  <c r="I89" i="7"/>
  <c r="L88" i="7"/>
  <c r="J88" i="7"/>
  <c r="K88" i="7"/>
  <c r="B85" i="7"/>
  <c r="A86" i="7"/>
  <c r="W91" i="11" l="1"/>
  <c r="X91" i="11"/>
  <c r="Y91" i="11"/>
  <c r="V91" i="11"/>
  <c r="Z91" i="11"/>
  <c r="AA91" i="11"/>
  <c r="U91" i="11"/>
  <c r="D87" i="11"/>
  <c r="F86" i="11"/>
  <c r="M90" i="11"/>
  <c r="N90" i="11"/>
  <c r="O90" i="11"/>
  <c r="L90" i="11"/>
  <c r="K90" i="11"/>
  <c r="J91" i="11"/>
  <c r="J89" i="7"/>
  <c r="K89" i="7"/>
  <c r="L89" i="7"/>
  <c r="I90" i="7"/>
  <c r="B86" i="7"/>
  <c r="A87" i="7"/>
  <c r="X92" i="11" l="1"/>
  <c r="Y92" i="11"/>
  <c r="Z92" i="11"/>
  <c r="W92" i="11"/>
  <c r="U92" i="11"/>
  <c r="AA92" i="11"/>
  <c r="V92" i="11"/>
  <c r="O91" i="11"/>
  <c r="N91" i="11"/>
  <c r="L91" i="11"/>
  <c r="M91" i="11"/>
  <c r="J92" i="11"/>
  <c r="K91" i="11"/>
  <c r="D88" i="11"/>
  <c r="F87" i="11"/>
  <c r="K90" i="7"/>
  <c r="J90" i="7"/>
  <c r="L90" i="7"/>
  <c r="I91" i="7"/>
  <c r="A88" i="7"/>
  <c r="B87" i="7"/>
  <c r="Y93" i="11" l="1"/>
  <c r="Z93" i="11"/>
  <c r="AA93" i="11"/>
  <c r="V93" i="11"/>
  <c r="W93" i="11"/>
  <c r="X93" i="11"/>
  <c r="U93" i="11"/>
  <c r="D89" i="11"/>
  <c r="F88" i="11"/>
  <c r="M92" i="11"/>
  <c r="N92" i="11"/>
  <c r="O92" i="11"/>
  <c r="L92" i="11"/>
  <c r="J93" i="11"/>
  <c r="K92" i="11"/>
  <c r="I92" i="7"/>
  <c r="J91" i="7"/>
  <c r="K91" i="7"/>
  <c r="L91" i="7"/>
  <c r="A89" i="7"/>
  <c r="B88" i="7"/>
  <c r="Z94" i="11" l="1"/>
  <c r="AA94" i="11"/>
  <c r="W94" i="11"/>
  <c r="U94" i="11"/>
  <c r="X94" i="11"/>
  <c r="Y94" i="11"/>
  <c r="V94" i="11"/>
  <c r="M93" i="11"/>
  <c r="N93" i="11"/>
  <c r="L93" i="11"/>
  <c r="O93" i="11"/>
  <c r="J94" i="11"/>
  <c r="K93" i="11"/>
  <c r="D90" i="11"/>
  <c r="F89" i="11"/>
  <c r="J92" i="7"/>
  <c r="K92" i="7"/>
  <c r="L92" i="7"/>
  <c r="I93" i="7"/>
  <c r="A90" i="7"/>
  <c r="B89" i="7"/>
  <c r="AA95" i="11" l="1"/>
  <c r="U95" i="11"/>
  <c r="V95" i="11"/>
  <c r="W95" i="11"/>
  <c r="X95" i="11"/>
  <c r="Y95" i="11"/>
  <c r="Z95" i="11"/>
  <c r="D91" i="11"/>
  <c r="F90" i="11"/>
  <c r="O94" i="11"/>
  <c r="M94" i="11"/>
  <c r="L94" i="11"/>
  <c r="N94" i="11"/>
  <c r="K94" i="11"/>
  <c r="J95" i="11"/>
  <c r="L93" i="7"/>
  <c r="I94" i="7"/>
  <c r="J93" i="7"/>
  <c r="K93" i="7"/>
  <c r="B90" i="7"/>
  <c r="A91" i="7"/>
  <c r="U96" i="11" l="1"/>
  <c r="V96" i="11"/>
  <c r="W96" i="11"/>
  <c r="Z96" i="11"/>
  <c r="AA96" i="11"/>
  <c r="X96" i="11"/>
  <c r="Y96" i="11"/>
  <c r="M95" i="11"/>
  <c r="N95" i="11"/>
  <c r="O95" i="11"/>
  <c r="L95" i="11"/>
  <c r="J96" i="11"/>
  <c r="K95" i="11"/>
  <c r="F91" i="11"/>
  <c r="D92" i="11"/>
  <c r="I95" i="7"/>
  <c r="J94" i="7"/>
  <c r="K94" i="7"/>
  <c r="L94" i="7"/>
  <c r="B91" i="7"/>
  <c r="A92" i="7"/>
  <c r="U97" i="11" l="1"/>
  <c r="V97" i="11"/>
  <c r="W97" i="11"/>
  <c r="AA97" i="11"/>
  <c r="X97" i="11"/>
  <c r="Y97" i="11"/>
  <c r="Z97" i="11"/>
  <c r="M96" i="11"/>
  <c r="L96" i="11"/>
  <c r="N96" i="11"/>
  <c r="O96" i="11"/>
  <c r="J97" i="11"/>
  <c r="K96" i="11"/>
  <c r="D93" i="11"/>
  <c r="F92" i="11"/>
  <c r="J95" i="7"/>
  <c r="K95" i="7"/>
  <c r="L95" i="7"/>
  <c r="I96" i="7"/>
  <c r="A93" i="7"/>
  <c r="B92" i="7"/>
  <c r="V98" i="11" l="1"/>
  <c r="W98" i="11"/>
  <c r="X98" i="11"/>
  <c r="Z98" i="11"/>
  <c r="AA98" i="11"/>
  <c r="Y98" i="11"/>
  <c r="U98" i="11"/>
  <c r="D94" i="11"/>
  <c r="F93" i="11"/>
  <c r="N97" i="11"/>
  <c r="O97" i="11"/>
  <c r="L97" i="11"/>
  <c r="M97" i="11"/>
  <c r="J98" i="11"/>
  <c r="K97" i="11"/>
  <c r="L96" i="7"/>
  <c r="I97" i="7"/>
  <c r="J96" i="7"/>
  <c r="K96" i="7"/>
  <c r="B93" i="7"/>
  <c r="A94" i="7"/>
  <c r="W99" i="11" l="1"/>
  <c r="X99" i="11"/>
  <c r="Y99" i="11"/>
  <c r="AA99" i="11"/>
  <c r="U99" i="11"/>
  <c r="V99" i="11"/>
  <c r="Z99" i="11"/>
  <c r="M98" i="11"/>
  <c r="N98" i="11"/>
  <c r="O98" i="11"/>
  <c r="L98" i="11"/>
  <c r="K98" i="11"/>
  <c r="J99" i="11"/>
  <c r="F94" i="11"/>
  <c r="D95" i="11"/>
  <c r="J97" i="7"/>
  <c r="K97" i="7"/>
  <c r="L97" i="7"/>
  <c r="I98" i="7"/>
  <c r="B94" i="7"/>
  <c r="A95" i="7"/>
  <c r="X100" i="11" l="1"/>
  <c r="Y100" i="11"/>
  <c r="Z100" i="11"/>
  <c r="W100" i="11"/>
  <c r="AA100" i="11"/>
  <c r="U100" i="11"/>
  <c r="V100" i="11"/>
  <c r="N99" i="11"/>
  <c r="O99" i="11"/>
  <c r="M99" i="11"/>
  <c r="L99" i="11"/>
  <c r="J100" i="11"/>
  <c r="K99" i="11"/>
  <c r="D96" i="11"/>
  <c r="F95" i="11"/>
  <c r="K98" i="7"/>
  <c r="L98" i="7"/>
  <c r="J98" i="7"/>
  <c r="I99" i="7"/>
  <c r="B95" i="7"/>
  <c r="A96" i="7"/>
  <c r="X101" i="11" l="1"/>
  <c r="AA101" i="11"/>
  <c r="U101" i="11"/>
  <c r="V101" i="11"/>
  <c r="W101" i="11"/>
  <c r="Z101" i="11"/>
  <c r="Y101" i="11"/>
  <c r="D97" i="11"/>
  <c r="F96" i="11"/>
  <c r="M100" i="11"/>
  <c r="N100" i="11"/>
  <c r="O100" i="11"/>
  <c r="L100" i="11"/>
  <c r="J101" i="11"/>
  <c r="K100" i="11"/>
  <c r="I100" i="7"/>
  <c r="J99" i="7"/>
  <c r="K99" i="7"/>
  <c r="L99" i="7"/>
  <c r="A97" i="7"/>
  <c r="B96" i="7"/>
  <c r="Y102" i="11" l="1"/>
  <c r="U102" i="11"/>
  <c r="V102" i="11"/>
  <c r="W102" i="11"/>
  <c r="AA102" i="11"/>
  <c r="X102" i="11"/>
  <c r="Z102" i="11"/>
  <c r="M101" i="11"/>
  <c r="N101" i="11"/>
  <c r="L101" i="11"/>
  <c r="O101" i="11"/>
  <c r="K101" i="11"/>
  <c r="J102" i="11"/>
  <c r="D98" i="11"/>
  <c r="F97" i="11"/>
  <c r="J100" i="7"/>
  <c r="K100" i="7"/>
  <c r="L100" i="7"/>
  <c r="I101" i="7"/>
  <c r="A98" i="7"/>
  <c r="B97" i="7"/>
  <c r="Z103" i="11" l="1"/>
  <c r="U103" i="11"/>
  <c r="V103" i="11"/>
  <c r="W103" i="11"/>
  <c r="X103" i="11"/>
  <c r="Y103" i="11"/>
  <c r="AA103" i="11"/>
  <c r="D99" i="11"/>
  <c r="F98" i="11"/>
  <c r="O102" i="11"/>
  <c r="L102" i="11"/>
  <c r="N102" i="11"/>
  <c r="M102" i="11"/>
  <c r="K102" i="11"/>
  <c r="J103" i="11"/>
  <c r="L101" i="7"/>
  <c r="I102" i="7"/>
  <c r="K101" i="7"/>
  <c r="J101" i="7"/>
  <c r="B98" i="7"/>
  <c r="A99" i="7"/>
  <c r="AA104" i="11" l="1"/>
  <c r="V104" i="11"/>
  <c r="W104" i="11"/>
  <c r="X104" i="11"/>
  <c r="Y104" i="11"/>
  <c r="U104" i="11"/>
  <c r="Z104" i="11"/>
  <c r="M103" i="11"/>
  <c r="N103" i="11"/>
  <c r="O103" i="11"/>
  <c r="L103" i="11"/>
  <c r="J104" i="11"/>
  <c r="K103" i="11"/>
  <c r="D100" i="11"/>
  <c r="F99" i="11"/>
  <c r="J102" i="7"/>
  <c r="K102" i="7"/>
  <c r="L102" i="7"/>
  <c r="I103" i="7"/>
  <c r="B99" i="7"/>
  <c r="A100" i="7"/>
  <c r="W105" i="11" l="1"/>
  <c r="X105" i="11"/>
  <c r="Y105" i="11"/>
  <c r="Z105" i="11"/>
  <c r="U105" i="11"/>
  <c r="V105" i="11"/>
  <c r="AA105" i="11"/>
  <c r="F100" i="11"/>
  <c r="D101" i="11"/>
  <c r="M104" i="11"/>
  <c r="L104" i="11"/>
  <c r="O104" i="11"/>
  <c r="N104" i="11"/>
  <c r="J105" i="11"/>
  <c r="K104" i="11"/>
  <c r="J103" i="7"/>
  <c r="K103" i="7"/>
  <c r="L103" i="7"/>
  <c r="I104" i="7"/>
  <c r="A101" i="7"/>
  <c r="B100" i="7"/>
  <c r="U106" i="11" l="1"/>
  <c r="X106" i="11"/>
  <c r="Y106" i="11"/>
  <c r="Z106" i="11"/>
  <c r="AA106" i="11"/>
  <c r="V106" i="11"/>
  <c r="W106" i="11"/>
  <c r="D102" i="11"/>
  <c r="F101" i="11"/>
  <c r="N105" i="11"/>
  <c r="O105" i="11"/>
  <c r="L105" i="11"/>
  <c r="M105" i="11"/>
  <c r="J106" i="11"/>
  <c r="K105" i="11"/>
  <c r="I105" i="7"/>
  <c r="L104" i="7"/>
  <c r="J104" i="7"/>
  <c r="K104" i="7"/>
  <c r="B101" i="7"/>
  <c r="A102" i="7"/>
  <c r="V107" i="11" l="1"/>
  <c r="Y107" i="11"/>
  <c r="Z107" i="11"/>
  <c r="AA107" i="11"/>
  <c r="U107" i="11"/>
  <c r="W107" i="11"/>
  <c r="X107" i="11"/>
  <c r="M106" i="11"/>
  <c r="N106" i="11"/>
  <c r="O106" i="11"/>
  <c r="L106" i="11"/>
  <c r="K106" i="11"/>
  <c r="J107" i="11"/>
  <c r="D103" i="11"/>
  <c r="F102" i="11"/>
  <c r="J105" i="7"/>
  <c r="K105" i="7"/>
  <c r="L105" i="7"/>
  <c r="I106" i="7"/>
  <c r="B102" i="7"/>
  <c r="A103" i="7"/>
  <c r="W108" i="11" l="1"/>
  <c r="Z108" i="11"/>
  <c r="AA108" i="11"/>
  <c r="U108" i="11"/>
  <c r="V108" i="11"/>
  <c r="X108" i="11"/>
  <c r="Y108" i="11"/>
  <c r="M107" i="11"/>
  <c r="N107" i="11"/>
  <c r="O107" i="11"/>
  <c r="L107" i="11"/>
  <c r="K107" i="11"/>
  <c r="J108" i="11"/>
  <c r="D104" i="11"/>
  <c r="F103" i="11"/>
  <c r="K106" i="7"/>
  <c r="L106" i="7"/>
  <c r="J106" i="7"/>
  <c r="I107" i="7"/>
  <c r="B103" i="7"/>
  <c r="A104" i="7"/>
  <c r="X109" i="11" l="1"/>
  <c r="AA109" i="11"/>
  <c r="U109" i="11"/>
  <c r="V109" i="11"/>
  <c r="W109" i="11"/>
  <c r="Y109" i="11"/>
  <c r="Z109" i="11"/>
  <c r="D105" i="11"/>
  <c r="F104" i="11"/>
  <c r="M108" i="11"/>
  <c r="N108" i="11"/>
  <c r="O108" i="11"/>
  <c r="L108" i="11"/>
  <c r="J109" i="11"/>
  <c r="K108" i="11"/>
  <c r="I108" i="7"/>
  <c r="J107" i="7"/>
  <c r="K107" i="7"/>
  <c r="L107" i="7"/>
  <c r="A105" i="7"/>
  <c r="B104" i="7"/>
  <c r="Y110" i="11" l="1"/>
  <c r="U110" i="11"/>
  <c r="V110" i="11"/>
  <c r="W110" i="11"/>
  <c r="X110" i="11"/>
  <c r="AA110" i="11"/>
  <c r="Z110" i="11"/>
  <c r="M109" i="11"/>
  <c r="N109" i="11"/>
  <c r="L109" i="11"/>
  <c r="O109" i="11"/>
  <c r="J110" i="11"/>
  <c r="K109" i="11"/>
  <c r="D106" i="11"/>
  <c r="F105" i="11"/>
  <c r="J108" i="7"/>
  <c r="K108" i="7"/>
  <c r="L108" i="7"/>
  <c r="I109" i="7"/>
  <c r="B105" i="7"/>
  <c r="A106" i="7"/>
  <c r="Z111" i="11" l="1"/>
  <c r="U111" i="11"/>
  <c r="V111" i="11"/>
  <c r="W111" i="11"/>
  <c r="X111" i="11"/>
  <c r="Y111" i="11"/>
  <c r="AA111" i="11"/>
  <c r="D107" i="11"/>
  <c r="F106" i="11"/>
  <c r="O110" i="11"/>
  <c r="L110" i="11"/>
  <c r="N110" i="11"/>
  <c r="M110" i="11"/>
  <c r="K110" i="11"/>
  <c r="J111" i="11"/>
  <c r="L109" i="7"/>
  <c r="K109" i="7"/>
  <c r="I110" i="7"/>
  <c r="J109" i="7"/>
  <c r="B106" i="7"/>
  <c r="A107" i="7"/>
  <c r="AA112" i="11" l="1"/>
  <c r="V112" i="11"/>
  <c r="W112" i="11"/>
  <c r="X112" i="11"/>
  <c r="Y112" i="11"/>
  <c r="U112" i="11"/>
  <c r="Z112" i="11"/>
  <c r="D108" i="11"/>
  <c r="F107" i="11"/>
  <c r="M111" i="11"/>
  <c r="N111" i="11"/>
  <c r="O111" i="11"/>
  <c r="L111" i="11"/>
  <c r="J112" i="11"/>
  <c r="K111" i="11"/>
  <c r="J110" i="7"/>
  <c r="I111" i="7"/>
  <c r="K110" i="7"/>
  <c r="L110" i="7"/>
  <c r="B107" i="7"/>
  <c r="A108" i="7"/>
  <c r="W113" i="11" l="1"/>
  <c r="X113" i="11"/>
  <c r="Y113" i="11"/>
  <c r="Z113" i="11"/>
  <c r="U113" i="11"/>
  <c r="V113" i="11"/>
  <c r="AA113" i="11"/>
  <c r="M112" i="11"/>
  <c r="L112" i="11"/>
  <c r="O112" i="11"/>
  <c r="N112" i="11"/>
  <c r="J113" i="11"/>
  <c r="K112" i="11"/>
  <c r="D109" i="11"/>
  <c r="F108" i="11"/>
  <c r="J111" i="7"/>
  <c r="K111" i="7"/>
  <c r="L111" i="7"/>
  <c r="I112" i="7"/>
  <c r="A109" i="7"/>
  <c r="B108" i="7"/>
  <c r="U114" i="11" l="1"/>
  <c r="X114" i="11"/>
  <c r="Y114" i="11"/>
  <c r="Z114" i="11"/>
  <c r="AA114" i="11"/>
  <c r="V114" i="11"/>
  <c r="W114" i="11"/>
  <c r="D110" i="11"/>
  <c r="F109" i="11"/>
  <c r="N113" i="11"/>
  <c r="O113" i="11"/>
  <c r="M113" i="11"/>
  <c r="L113" i="11"/>
  <c r="K113" i="11"/>
  <c r="J114" i="11"/>
  <c r="I113" i="7"/>
  <c r="J112" i="7"/>
  <c r="L112" i="7"/>
  <c r="K112" i="7"/>
  <c r="A110" i="7"/>
  <c r="B109" i="7"/>
  <c r="V115" i="11" l="1"/>
  <c r="Y115" i="11"/>
  <c r="Z115" i="11"/>
  <c r="AA115" i="11"/>
  <c r="W115" i="11"/>
  <c r="X115" i="11"/>
  <c r="U115" i="11"/>
  <c r="M114" i="11"/>
  <c r="N114" i="11"/>
  <c r="O114" i="11"/>
  <c r="L114" i="11"/>
  <c r="K114" i="11"/>
  <c r="J115" i="11"/>
  <c r="D111" i="11"/>
  <c r="F110" i="11"/>
  <c r="J113" i="7"/>
  <c r="K113" i="7"/>
  <c r="L113" i="7"/>
  <c r="I114" i="7"/>
  <c r="B110" i="7"/>
  <c r="A111" i="7"/>
  <c r="W116" i="11" l="1"/>
  <c r="Z116" i="11"/>
  <c r="AA116" i="11"/>
  <c r="U116" i="11"/>
  <c r="V116" i="11"/>
  <c r="X116" i="11"/>
  <c r="Y116" i="11"/>
  <c r="D112" i="11"/>
  <c r="F111" i="11"/>
  <c r="M115" i="11"/>
  <c r="L115" i="11"/>
  <c r="N115" i="11"/>
  <c r="O115" i="11"/>
  <c r="J116" i="11"/>
  <c r="K115" i="11"/>
  <c r="K114" i="7"/>
  <c r="L114" i="7"/>
  <c r="J114" i="7"/>
  <c r="I115" i="7"/>
  <c r="B111" i="7"/>
  <c r="A112" i="7"/>
  <c r="X117" i="11" l="1"/>
  <c r="AA117" i="11"/>
  <c r="U117" i="11"/>
  <c r="V117" i="11"/>
  <c r="W117" i="11"/>
  <c r="Y117" i="11"/>
  <c r="Z117" i="11"/>
  <c r="M116" i="11"/>
  <c r="N116" i="11"/>
  <c r="O116" i="11"/>
  <c r="L116" i="11"/>
  <c r="J117" i="11"/>
  <c r="K116" i="11"/>
  <c r="D113" i="11"/>
  <c r="F112" i="11"/>
  <c r="I116" i="7"/>
  <c r="J115" i="7"/>
  <c r="K115" i="7"/>
  <c r="L115" i="7"/>
  <c r="A113" i="7"/>
  <c r="B112" i="7"/>
  <c r="Y118" i="11" l="1"/>
  <c r="U118" i="11"/>
  <c r="V118" i="11"/>
  <c r="W118" i="11"/>
  <c r="X118" i="11"/>
  <c r="Z118" i="11"/>
  <c r="AA118" i="11"/>
  <c r="F113" i="11"/>
  <c r="D114" i="11"/>
  <c r="M117" i="11"/>
  <c r="N117" i="11"/>
  <c r="L117" i="11"/>
  <c r="O117" i="11"/>
  <c r="K117" i="11"/>
  <c r="J118" i="11"/>
  <c r="J116" i="7"/>
  <c r="K116" i="7"/>
  <c r="L116" i="7"/>
  <c r="I117" i="7"/>
  <c r="B113" i="7"/>
  <c r="A114" i="7"/>
  <c r="Z119" i="11" l="1"/>
  <c r="U119" i="11"/>
  <c r="V119" i="11"/>
  <c r="W119" i="11"/>
  <c r="X119" i="11"/>
  <c r="Y119" i="11"/>
  <c r="AA119" i="11"/>
  <c r="O118" i="11"/>
  <c r="M118" i="11"/>
  <c r="N118" i="11"/>
  <c r="L118" i="11"/>
  <c r="K118" i="11"/>
  <c r="J119" i="11"/>
  <c r="D115" i="11"/>
  <c r="F114" i="11"/>
  <c r="L117" i="7"/>
  <c r="I118" i="7"/>
  <c r="K117" i="7"/>
  <c r="J117" i="7"/>
  <c r="B114" i="7"/>
  <c r="A115" i="7"/>
  <c r="AA120" i="11" l="1"/>
  <c r="V120" i="11"/>
  <c r="W120" i="11"/>
  <c r="X120" i="11"/>
  <c r="Y120" i="11"/>
  <c r="U120" i="11"/>
  <c r="Z120" i="11"/>
  <c r="D116" i="11"/>
  <c r="F115" i="11"/>
  <c r="M119" i="11"/>
  <c r="N119" i="11"/>
  <c r="O119" i="11"/>
  <c r="L119" i="11"/>
  <c r="K119" i="11"/>
  <c r="J120" i="11"/>
  <c r="I119" i="7"/>
  <c r="J118" i="7"/>
  <c r="K118" i="7"/>
  <c r="L118" i="7"/>
  <c r="B115" i="7"/>
  <c r="A116" i="7"/>
  <c r="W121" i="11" l="1"/>
  <c r="X121" i="11"/>
  <c r="Y121" i="11"/>
  <c r="Z121" i="11"/>
  <c r="V121" i="11"/>
  <c r="AA121" i="11"/>
  <c r="U121" i="11"/>
  <c r="M120" i="11"/>
  <c r="O120" i="11"/>
  <c r="N120" i="11"/>
  <c r="L120" i="11"/>
  <c r="J121" i="11"/>
  <c r="K120" i="11"/>
  <c r="D117" i="11"/>
  <c r="F116" i="11"/>
  <c r="J119" i="7"/>
  <c r="K119" i="7"/>
  <c r="L119" i="7"/>
  <c r="I120" i="7"/>
  <c r="A117" i="7"/>
  <c r="B116" i="7"/>
  <c r="U122" i="11" l="1"/>
  <c r="X122" i="11"/>
  <c r="Y122" i="11"/>
  <c r="Z122" i="11"/>
  <c r="AA122" i="11"/>
  <c r="V122" i="11"/>
  <c r="W122" i="11"/>
  <c r="D118" i="11"/>
  <c r="F117" i="11"/>
  <c r="N121" i="11"/>
  <c r="O121" i="11"/>
  <c r="M121" i="11"/>
  <c r="L121" i="11"/>
  <c r="J122" i="11"/>
  <c r="K121" i="11"/>
  <c r="I121" i="7"/>
  <c r="J120" i="7"/>
  <c r="L120" i="7"/>
  <c r="K120" i="7"/>
  <c r="A118" i="7"/>
  <c r="B117" i="7"/>
  <c r="V123" i="11" l="1"/>
  <c r="Y123" i="11"/>
  <c r="Z123" i="11"/>
  <c r="AA123" i="11"/>
  <c r="W123" i="11"/>
  <c r="X123" i="11"/>
  <c r="U123" i="11"/>
  <c r="M122" i="11"/>
  <c r="N122" i="11"/>
  <c r="O122" i="11"/>
  <c r="L122" i="11"/>
  <c r="J123" i="11"/>
  <c r="J124" i="11" s="1"/>
  <c r="K122" i="11"/>
  <c r="F118" i="11"/>
  <c r="D119" i="11"/>
  <c r="J121" i="7"/>
  <c r="K121" i="7"/>
  <c r="L121" i="7"/>
  <c r="I122" i="7"/>
  <c r="B118" i="7"/>
  <c r="A119" i="7"/>
  <c r="W124" i="11" l="1"/>
  <c r="Z124" i="11"/>
  <c r="AA124" i="11"/>
  <c r="U124" i="11"/>
  <c r="X124" i="11"/>
  <c r="Y124" i="11"/>
  <c r="V124" i="11"/>
  <c r="K124" i="11"/>
  <c r="M124" i="11"/>
  <c r="O124" i="11"/>
  <c r="J125" i="11"/>
  <c r="N124" i="11"/>
  <c r="L124" i="11"/>
  <c r="F119" i="11"/>
  <c r="D120" i="11"/>
  <c r="K123" i="11"/>
  <c r="L123" i="11"/>
  <c r="M123" i="11"/>
  <c r="N123" i="11"/>
  <c r="O123" i="11"/>
  <c r="K122" i="7"/>
  <c r="L122" i="7"/>
  <c r="J122" i="7"/>
  <c r="I123" i="7"/>
  <c r="B119" i="7"/>
  <c r="A120" i="7"/>
  <c r="X125" i="11" l="1"/>
  <c r="AA125" i="11"/>
  <c r="U125" i="11"/>
  <c r="V125" i="11"/>
  <c r="W125" i="11"/>
  <c r="Y125" i="11"/>
  <c r="Z125" i="11"/>
  <c r="L125" i="11"/>
  <c r="M125" i="11"/>
  <c r="K125" i="11"/>
  <c r="J126" i="11"/>
  <c r="O125" i="11"/>
  <c r="N125" i="11"/>
  <c r="F120" i="11"/>
  <c r="D121" i="11"/>
  <c r="I124" i="7"/>
  <c r="J123" i="7"/>
  <c r="K123" i="7"/>
  <c r="L123" i="7"/>
  <c r="A121" i="7"/>
  <c r="B120" i="7"/>
  <c r="Y126" i="11" l="1"/>
  <c r="U126" i="11"/>
  <c r="V126" i="11"/>
  <c r="W126" i="11"/>
  <c r="X126" i="11"/>
  <c r="Z126" i="11"/>
  <c r="AA126" i="11"/>
  <c r="K126" i="11"/>
  <c r="M126" i="11"/>
  <c r="L126" i="11"/>
  <c r="N126" i="11"/>
  <c r="O126" i="11"/>
  <c r="J127" i="11"/>
  <c r="F121" i="11"/>
  <c r="D122" i="11"/>
  <c r="J124" i="7"/>
  <c r="K124" i="7"/>
  <c r="L124" i="7"/>
  <c r="I125" i="7"/>
  <c r="B121" i="7"/>
  <c r="A122" i="7"/>
  <c r="Z127" i="11" l="1"/>
  <c r="U127" i="11"/>
  <c r="V127" i="11"/>
  <c r="W127" i="11"/>
  <c r="X127" i="11"/>
  <c r="Y127" i="11"/>
  <c r="AA127" i="11"/>
  <c r="M127" i="11"/>
  <c r="N127" i="11"/>
  <c r="O127" i="11"/>
  <c r="J128" i="11"/>
  <c r="K127" i="11"/>
  <c r="L127" i="11"/>
  <c r="D123" i="11"/>
  <c r="F123" i="11" s="1"/>
  <c r="F122" i="11"/>
  <c r="L125" i="7"/>
  <c r="I126" i="7"/>
  <c r="K125" i="7"/>
  <c r="J125" i="7"/>
  <c r="B122" i="7"/>
  <c r="D2" i="7" s="1"/>
  <c r="AA128" i="11" l="1"/>
  <c r="V128" i="11"/>
  <c r="W128" i="11"/>
  <c r="X128" i="11"/>
  <c r="Y128" i="11"/>
  <c r="U128" i="11"/>
  <c r="Z128" i="11"/>
  <c r="J129" i="11"/>
  <c r="O128" i="11"/>
  <c r="N128" i="11"/>
  <c r="L128" i="11"/>
  <c r="M128" i="11"/>
  <c r="K128" i="11"/>
  <c r="I127" i="7"/>
  <c r="J126" i="7"/>
  <c r="K126" i="7"/>
  <c r="L126" i="7"/>
  <c r="W129" i="11" l="1"/>
  <c r="X129" i="11"/>
  <c r="Y129" i="11"/>
  <c r="Z129" i="11"/>
  <c r="V129" i="11"/>
  <c r="U129" i="11"/>
  <c r="AA129" i="11"/>
  <c r="J130" i="11"/>
  <c r="K129" i="11"/>
  <c r="N129" i="11"/>
  <c r="L129" i="11"/>
  <c r="M129" i="11"/>
  <c r="O129" i="11"/>
  <c r="J127" i="7"/>
  <c r="K127" i="7"/>
  <c r="L127" i="7"/>
  <c r="I128" i="7"/>
  <c r="U130" i="11" l="1"/>
  <c r="X130" i="11"/>
  <c r="Y130" i="11"/>
  <c r="Z130" i="11"/>
  <c r="AA130" i="11"/>
  <c r="W130" i="11"/>
  <c r="V130" i="11"/>
  <c r="K130" i="11"/>
  <c r="N130" i="11"/>
  <c r="J131" i="11"/>
  <c r="L130" i="11"/>
  <c r="M130" i="11"/>
  <c r="O130" i="11"/>
  <c r="L128" i="7"/>
  <c r="I129" i="7"/>
  <c r="J128" i="7"/>
  <c r="K128" i="7"/>
  <c r="V131" i="11" l="1"/>
  <c r="Y131" i="11"/>
  <c r="Z131" i="11"/>
  <c r="AA131" i="11"/>
  <c r="U131" i="11"/>
  <c r="W131" i="11"/>
  <c r="X131" i="11"/>
  <c r="O131" i="11"/>
  <c r="K131" i="11"/>
  <c r="L131" i="11"/>
  <c r="N131" i="11"/>
  <c r="M131" i="11"/>
  <c r="J132" i="11"/>
  <c r="K129" i="7"/>
  <c r="J129" i="7"/>
  <c r="L129" i="7"/>
  <c r="I130" i="7"/>
  <c r="W132" i="11" l="1"/>
  <c r="Z132" i="11"/>
  <c r="AA132" i="11"/>
  <c r="U132" i="11"/>
  <c r="X132" i="11"/>
  <c r="Y132" i="11"/>
  <c r="V132" i="11"/>
  <c r="K132" i="11"/>
  <c r="N132" i="11"/>
  <c r="O132" i="11"/>
  <c r="J133" i="11"/>
  <c r="L132" i="11"/>
  <c r="M132" i="11"/>
  <c r="K130" i="7"/>
  <c r="L130" i="7"/>
  <c r="I131" i="7"/>
  <c r="J130" i="7"/>
  <c r="X133" i="11" l="1"/>
  <c r="AA133" i="11"/>
  <c r="U133" i="11"/>
  <c r="V133" i="11"/>
  <c r="Y133" i="11"/>
  <c r="Z133" i="11"/>
  <c r="W133" i="11"/>
  <c r="O133" i="11"/>
  <c r="J134" i="11"/>
  <c r="K133" i="11"/>
  <c r="L133" i="11"/>
  <c r="M133" i="11"/>
  <c r="N133" i="11"/>
  <c r="J131" i="7"/>
  <c r="K131" i="7"/>
  <c r="L131" i="7"/>
  <c r="Y134" i="11" l="1"/>
  <c r="U134" i="11"/>
  <c r="V134" i="11"/>
  <c r="W134" i="11"/>
  <c r="X134" i="11"/>
  <c r="Z134" i="11"/>
  <c r="AA134" i="11"/>
  <c r="L134" i="11"/>
  <c r="K134" i="11"/>
  <c r="N134" i="11"/>
  <c r="J135" i="11"/>
  <c r="M134" i="11"/>
  <c r="O134" i="11"/>
  <c r="Z135" i="11" l="1"/>
  <c r="U135" i="11"/>
  <c r="V135" i="11"/>
  <c r="W135" i="11"/>
  <c r="X135" i="11"/>
  <c r="Y135" i="11"/>
  <c r="AA135" i="11"/>
  <c r="J136" i="11"/>
  <c r="K135" i="11"/>
  <c r="L135" i="11"/>
  <c r="O135" i="11"/>
  <c r="M135" i="11"/>
  <c r="N135" i="11"/>
  <c r="AA136" i="11" l="1"/>
  <c r="V136" i="11"/>
  <c r="W136" i="11"/>
  <c r="X136" i="11"/>
  <c r="Y136" i="11"/>
  <c r="Z136" i="11"/>
  <c r="U136" i="11"/>
  <c r="L136" i="11"/>
  <c r="K136" i="11"/>
  <c r="M136" i="11"/>
  <c r="N136" i="11"/>
  <c r="J137" i="11"/>
  <c r="O136" i="11"/>
  <c r="W137" i="11" l="1"/>
  <c r="X137" i="11"/>
  <c r="Y137" i="11"/>
  <c r="Z137" i="11"/>
  <c r="U137" i="11"/>
  <c r="V137" i="11"/>
  <c r="AA137" i="11"/>
  <c r="L137" i="11"/>
  <c r="O137" i="11"/>
  <c r="M137" i="11"/>
  <c r="J138" i="11"/>
  <c r="N137" i="11"/>
  <c r="K137" i="11"/>
  <c r="U138" i="11" l="1"/>
  <c r="X138" i="11"/>
  <c r="Y138" i="11"/>
  <c r="Z138" i="11"/>
  <c r="AA138" i="11"/>
  <c r="W138" i="11"/>
  <c r="V138" i="11"/>
  <c r="N138" i="11"/>
  <c r="O138" i="11"/>
  <c r="L138" i="11"/>
  <c r="J139" i="11"/>
  <c r="M138" i="11"/>
  <c r="K138" i="11"/>
  <c r="V139" i="11" l="1"/>
  <c r="Y139" i="11"/>
  <c r="Z139" i="11"/>
  <c r="AA139" i="11"/>
  <c r="X139" i="11"/>
  <c r="W139" i="11"/>
  <c r="U139" i="11"/>
  <c r="J140" i="11"/>
  <c r="L139" i="11"/>
  <c r="K139" i="11"/>
  <c r="N139" i="11"/>
  <c r="M139" i="11"/>
  <c r="O139" i="11"/>
  <c r="W140" i="11" l="1"/>
  <c r="Z140" i="11"/>
  <c r="AA140" i="11"/>
  <c r="U140" i="11"/>
  <c r="V140" i="11"/>
  <c r="X140" i="11"/>
  <c r="Y140" i="11"/>
  <c r="L140" i="11"/>
  <c r="K140" i="11"/>
  <c r="N140" i="11"/>
  <c r="M140" i="11"/>
  <c r="O140" i="11"/>
  <c r="J141" i="11"/>
  <c r="X141" i="11" l="1"/>
  <c r="AA141" i="11"/>
  <c r="U141" i="11"/>
  <c r="V141" i="11"/>
  <c r="Y141" i="11"/>
  <c r="W141" i="11"/>
  <c r="Z141" i="11"/>
  <c r="L141" i="11"/>
  <c r="O141" i="11"/>
  <c r="J142" i="11"/>
  <c r="N141" i="11"/>
  <c r="M141" i="11"/>
  <c r="K141" i="11"/>
  <c r="Y142" i="11" l="1"/>
  <c r="U142" i="11"/>
  <c r="V142" i="11"/>
  <c r="W142" i="11"/>
  <c r="Z142" i="11"/>
  <c r="AA142" i="11"/>
  <c r="X142" i="11"/>
  <c r="N142" i="11"/>
  <c r="J143" i="11"/>
  <c r="L142" i="11"/>
  <c r="M142" i="11"/>
  <c r="O142" i="11"/>
  <c r="K142" i="11"/>
  <c r="Z143" i="11" l="1"/>
  <c r="U143" i="11"/>
  <c r="V143" i="11"/>
  <c r="W143" i="11"/>
  <c r="X143" i="11"/>
  <c r="Y143" i="11"/>
  <c r="AA143" i="11"/>
  <c r="J144" i="11"/>
  <c r="O143" i="11"/>
  <c r="M143" i="11"/>
  <c r="N143" i="11"/>
  <c r="K143" i="11"/>
  <c r="L143" i="11"/>
  <c r="Y144" i="11" l="1"/>
  <c r="Z144" i="11"/>
  <c r="AA144" i="11"/>
  <c r="V144" i="11"/>
  <c r="W144" i="11"/>
  <c r="U144" i="11"/>
  <c r="X144" i="11"/>
  <c r="L144" i="11"/>
  <c r="K144" i="11"/>
  <c r="N144" i="11"/>
  <c r="M144" i="11"/>
  <c r="O144" i="11"/>
  <c r="J145" i="11"/>
  <c r="Z145" i="11" l="1"/>
  <c r="AA145" i="11"/>
  <c r="U145" i="11"/>
  <c r="W145" i="11"/>
  <c r="Y145" i="11"/>
  <c r="V145" i="11"/>
  <c r="X145" i="11"/>
  <c r="L145" i="11"/>
  <c r="K145" i="11"/>
  <c r="N145" i="11"/>
  <c r="O145" i="11"/>
  <c r="M145" i="11"/>
  <c r="J146" i="11"/>
  <c r="AA146" i="11" l="1"/>
  <c r="U146" i="11"/>
  <c r="V146" i="11"/>
  <c r="X146" i="11"/>
  <c r="W146" i="11"/>
  <c r="Y146" i="11"/>
  <c r="Z146" i="11"/>
  <c r="J147" i="11"/>
  <c r="N146" i="11"/>
  <c r="M146" i="11"/>
  <c r="K146" i="11"/>
  <c r="L146" i="11"/>
  <c r="O146" i="11"/>
  <c r="U147" i="11" l="1"/>
  <c r="V147" i="11"/>
  <c r="W147" i="11"/>
  <c r="Y147" i="11"/>
  <c r="X147" i="11"/>
  <c r="Z147" i="11"/>
  <c r="AA147" i="11"/>
  <c r="K147" i="11"/>
  <c r="N147" i="11"/>
  <c r="M147" i="11"/>
  <c r="L147" i="11"/>
  <c r="J148" i="11"/>
  <c r="O147" i="11"/>
  <c r="U148" i="11" l="1"/>
  <c r="V148" i="11"/>
  <c r="W148" i="11"/>
  <c r="X148" i="11"/>
  <c r="Z148" i="11"/>
  <c r="AA148" i="11"/>
  <c r="Y148" i="11"/>
  <c r="O148" i="11"/>
  <c r="K148" i="11"/>
  <c r="J149" i="11"/>
  <c r="L148" i="11"/>
  <c r="N148" i="11"/>
  <c r="M148" i="11"/>
  <c r="V149" i="11" l="1"/>
  <c r="W149" i="11"/>
  <c r="X149" i="11"/>
  <c r="Y149" i="11"/>
  <c r="AA149" i="11"/>
  <c r="U149" i="11"/>
  <c r="Z149" i="11"/>
  <c r="J150" i="11"/>
  <c r="K149" i="11"/>
  <c r="L149" i="11"/>
  <c r="M149" i="11"/>
  <c r="N149" i="11"/>
  <c r="O149" i="11"/>
  <c r="W150" i="11" l="1"/>
  <c r="X150" i="11"/>
  <c r="Y150" i="11"/>
  <c r="Z150" i="11"/>
  <c r="U150" i="11"/>
  <c r="V150" i="11"/>
  <c r="AA150" i="11"/>
  <c r="M150" i="11"/>
  <c r="L150" i="11"/>
  <c r="N150" i="11"/>
  <c r="O150" i="11"/>
  <c r="J151" i="11"/>
  <c r="K150" i="11"/>
  <c r="X151" i="11" l="1"/>
  <c r="Y151" i="11"/>
  <c r="Z151" i="11"/>
  <c r="AA151" i="11"/>
  <c r="U151" i="11"/>
  <c r="W151" i="11"/>
  <c r="V151" i="11"/>
  <c r="M151" i="11"/>
  <c r="N151" i="11"/>
  <c r="O151" i="11"/>
  <c r="L151" i="11"/>
  <c r="J152" i="11"/>
  <c r="K151" i="11"/>
  <c r="Y152" i="11" l="1"/>
  <c r="Z152" i="11"/>
  <c r="AA152" i="11"/>
  <c r="V152" i="11"/>
  <c r="U152" i="11"/>
  <c r="W152" i="11"/>
  <c r="X152" i="11"/>
  <c r="N152" i="11"/>
  <c r="O152" i="11"/>
  <c r="L152" i="11"/>
  <c r="J153" i="11"/>
  <c r="K152" i="11"/>
  <c r="M152" i="11"/>
  <c r="Z153" i="11" l="1"/>
  <c r="AA153" i="11"/>
  <c r="U153" i="11"/>
  <c r="W153" i="11"/>
  <c r="X153" i="11"/>
  <c r="V153" i="11"/>
  <c r="Y153" i="11"/>
  <c r="K153" i="11"/>
  <c r="M153" i="11"/>
  <c r="L153" i="11"/>
  <c r="N153" i="11"/>
  <c r="J154" i="11"/>
  <c r="O153" i="11"/>
  <c r="AA154" i="11" l="1"/>
  <c r="U154" i="11"/>
  <c r="V154" i="11"/>
  <c r="X154" i="11"/>
  <c r="Z154" i="11"/>
  <c r="W154" i="11"/>
  <c r="Y154" i="11"/>
  <c r="K154" i="11"/>
  <c r="L154" i="11"/>
  <c r="M154" i="11"/>
  <c r="O154" i="11"/>
  <c r="N154" i="11"/>
  <c r="J155" i="11"/>
  <c r="U155" i="11" l="1"/>
  <c r="V155" i="11"/>
  <c r="W155" i="11"/>
  <c r="Y155" i="11"/>
  <c r="X155" i="11"/>
  <c r="Z155" i="11"/>
  <c r="AA155" i="11"/>
  <c r="K155" i="11"/>
  <c r="M155" i="11"/>
  <c r="N155" i="11"/>
  <c r="J156" i="11"/>
  <c r="L155" i="11"/>
  <c r="O155" i="11"/>
  <c r="U156" i="11" l="1"/>
  <c r="V156" i="11"/>
  <c r="W156" i="11"/>
  <c r="X156" i="11"/>
  <c r="Z156" i="11"/>
  <c r="Y156" i="11"/>
  <c r="AA156" i="11"/>
  <c r="J157" i="11"/>
  <c r="M156" i="11"/>
  <c r="L156" i="11"/>
  <c r="N156" i="11"/>
  <c r="O156" i="11"/>
  <c r="K156" i="11"/>
  <c r="V157" i="11" l="1"/>
  <c r="W157" i="11"/>
  <c r="X157" i="11"/>
  <c r="Y157" i="11"/>
  <c r="AA157" i="11"/>
  <c r="Z157" i="11"/>
  <c r="U157" i="11"/>
  <c r="K157" i="11"/>
  <c r="O157" i="11"/>
  <c r="J158" i="11"/>
  <c r="N157" i="11"/>
  <c r="M157" i="11"/>
  <c r="L157" i="11"/>
  <c r="W158" i="11" l="1"/>
  <c r="X158" i="11"/>
  <c r="Y158" i="11"/>
  <c r="Z158" i="11"/>
  <c r="U158" i="11"/>
  <c r="AA158" i="11"/>
  <c r="V158" i="11"/>
  <c r="M158" i="11"/>
  <c r="N158" i="11"/>
  <c r="O158" i="11"/>
  <c r="J159" i="11"/>
  <c r="K158" i="11"/>
  <c r="L158" i="11"/>
  <c r="X159" i="11" l="1"/>
  <c r="Y159" i="11"/>
  <c r="Z159" i="11"/>
  <c r="AA159" i="11"/>
  <c r="U159" i="11"/>
  <c r="V159" i="11"/>
  <c r="W159" i="11"/>
  <c r="O159" i="11"/>
  <c r="J160" i="11"/>
  <c r="K159" i="11"/>
  <c r="M159" i="11"/>
  <c r="N159" i="11"/>
  <c r="L159" i="11"/>
  <c r="Y160" i="11" l="1"/>
  <c r="Z160" i="11"/>
  <c r="AA160" i="11"/>
  <c r="V160" i="11"/>
  <c r="X160" i="11"/>
  <c r="U160" i="11"/>
  <c r="W160" i="11"/>
  <c r="N160" i="11"/>
  <c r="O160" i="11"/>
  <c r="K160" i="11"/>
  <c r="L160" i="11"/>
  <c r="M160" i="11"/>
  <c r="J161" i="11"/>
  <c r="Z161" i="11" l="1"/>
  <c r="AA161" i="11"/>
  <c r="U161" i="11"/>
  <c r="W161" i="11"/>
  <c r="V161" i="11"/>
  <c r="X161" i="11"/>
  <c r="Y161" i="11"/>
  <c r="K161" i="11"/>
  <c r="L161" i="11"/>
  <c r="J162" i="11"/>
  <c r="N161" i="11"/>
  <c r="M161" i="11"/>
  <c r="O161" i="11"/>
  <c r="AA162" i="11" l="1"/>
  <c r="V162" i="11"/>
  <c r="U162" i="11"/>
  <c r="X162" i="11"/>
  <c r="Y162" i="11"/>
  <c r="W162" i="11"/>
  <c r="Z162" i="11"/>
  <c r="M162" i="11"/>
  <c r="J163" i="11"/>
  <c r="N162" i="11"/>
  <c r="K162" i="11"/>
  <c r="L162" i="11"/>
  <c r="O162" i="11"/>
  <c r="U163" i="11" l="1"/>
  <c r="V163" i="11"/>
  <c r="W163" i="11"/>
  <c r="Y163" i="11"/>
  <c r="AA163" i="11"/>
  <c r="X163" i="11"/>
  <c r="Z163" i="11"/>
  <c r="O163" i="11"/>
  <c r="N163" i="11"/>
  <c r="L163" i="11"/>
  <c r="M163" i="11"/>
  <c r="K163" i="11"/>
  <c r="Q3" i="11" s="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1" s="1"/>
  <c r="Q85" i="11" s="1"/>
  <c r="Q86" i="11" s="1"/>
  <c r="Q87" i="11" s="1"/>
  <c r="Q88" i="11" s="1"/>
  <c r="Q89" i="11" s="1"/>
  <c r="Q90" i="11" s="1"/>
  <c r="Q91" i="11" s="1"/>
  <c r="Q92" i="11" s="1"/>
  <c r="Q93" i="11" s="1"/>
  <c r="Q94" i="11" s="1"/>
  <c r="Q95" i="11" s="1"/>
  <c r="Q96" i="11" s="1"/>
  <c r="Q97" i="11" s="1"/>
  <c r="Q98" i="11" s="1"/>
  <c r="Q99" i="11" s="1"/>
  <c r="Q100" i="11" s="1"/>
  <c r="Q101" i="11" s="1"/>
  <c r="Q102" i="11" s="1"/>
  <c r="Q103" i="11" s="1"/>
  <c r="Q104" i="11" s="1"/>
  <c r="Q105" i="11" s="1"/>
  <c r="Q106" i="11" s="1"/>
  <c r="Q107" i="11" s="1"/>
  <c r="Q108" i="11" s="1"/>
  <c r="Q109" i="11" s="1"/>
  <c r="Q110" i="11" s="1"/>
  <c r="Q111" i="11" s="1"/>
  <c r="Q112" i="11" s="1"/>
  <c r="Q113" i="11" s="1"/>
  <c r="Q114" i="11" s="1"/>
  <c r="Q115" i="11" s="1"/>
  <c r="Q116" i="11" s="1"/>
  <c r="Q117" i="11" s="1"/>
  <c r="Q118" i="11" s="1"/>
  <c r="Q119" i="11" s="1"/>
  <c r="Q120" i="11" s="1"/>
  <c r="Q121" i="11" s="1"/>
  <c r="Q122" i="11" s="1"/>
  <c r="Q123" i="11" s="1"/>
  <c r="Q124" i="11" s="1"/>
  <c r="Q125" i="11" s="1"/>
  <c r="Q126" i="11" s="1"/>
  <c r="Q127" i="11" s="1"/>
  <c r="Q128" i="11" s="1"/>
  <c r="Q129" i="11" s="1"/>
  <c r="Q130" i="11" s="1"/>
  <c r="Q131" i="11" s="1"/>
  <c r="Q132" i="11" s="1"/>
  <c r="Q133" i="11" s="1"/>
  <c r="Q134" i="11" s="1"/>
  <c r="Q135" i="11" s="1"/>
  <c r="Q136" i="11" s="1"/>
  <c r="Q137" i="11" s="1"/>
  <c r="Q138" i="11" s="1"/>
  <c r="Q139" i="11" s="1"/>
  <c r="Q140" i="11" s="1"/>
  <c r="Q141" i="11" s="1"/>
  <c r="Q142" i="11" s="1"/>
  <c r="Q143" i="11" s="1"/>
  <c r="Q144" i="11" s="1"/>
  <c r="Q145" i="11" s="1"/>
  <c r="Q146" i="11" s="1"/>
  <c r="Q147" i="11" s="1"/>
  <c r="Q148" i="11" s="1"/>
  <c r="Q149" i="11" s="1"/>
  <c r="Q150" i="11" s="1"/>
  <c r="Q151" i="11" s="1"/>
  <c r="Q152" i="11" s="1"/>
  <c r="Q153" i="11" s="1"/>
  <c r="Q154" i="11" s="1"/>
  <c r="Q155" i="11" s="1"/>
  <c r="Q156" i="11" s="1"/>
  <c r="Q157" i="11" s="1"/>
  <c r="Q158" i="11" s="1"/>
  <c r="Q159" i="11" s="1"/>
  <c r="Q160" i="11" s="1"/>
  <c r="Q161" i="11" s="1"/>
  <c r="Q162" i="11" s="1"/>
  <c r="Q163" i="11" s="1"/>
  <c r="U164" i="11" l="1"/>
  <c r="V164" i="11"/>
  <c r="W164" i="11"/>
  <c r="X164" i="11"/>
  <c r="Z164" i="11"/>
  <c r="Y164" i="11"/>
  <c r="AA164" i="11"/>
  <c r="V165" i="11" l="1"/>
  <c r="W165" i="11"/>
  <c r="X165" i="11"/>
  <c r="Y165" i="11"/>
  <c r="AA165" i="11"/>
  <c r="Z165" i="11"/>
  <c r="U165" i="11"/>
  <c r="W166" i="11" l="1"/>
  <c r="Z166" i="11"/>
  <c r="X166" i="11"/>
  <c r="Y166" i="11"/>
  <c r="AA166" i="11"/>
  <c r="V166" i="11"/>
  <c r="U166" i="11"/>
  <c r="X167" i="11" l="1"/>
  <c r="Y167" i="11"/>
  <c r="Z167" i="11"/>
  <c r="AA167" i="11"/>
  <c r="U167" i="11"/>
  <c r="V167" i="11"/>
  <c r="W167" i="11"/>
  <c r="Y168" i="11" l="1"/>
  <c r="Z168" i="11"/>
  <c r="AA168" i="11"/>
  <c r="V168" i="11"/>
  <c r="X168" i="11"/>
  <c r="U168" i="11"/>
  <c r="W168" i="11"/>
  <c r="Z169" i="11" l="1"/>
  <c r="AA169" i="11"/>
  <c r="U169" i="11"/>
  <c r="W169" i="11"/>
  <c r="X169" i="11"/>
  <c r="V169" i="11"/>
  <c r="Y169" i="11"/>
  <c r="AA170" i="11" l="1"/>
  <c r="U170" i="11"/>
  <c r="V170" i="11"/>
  <c r="X170" i="11"/>
  <c r="W170" i="11"/>
  <c r="Y170" i="11"/>
  <c r="Z170" i="11"/>
  <c r="U171" i="11" l="1"/>
  <c r="V171" i="11"/>
  <c r="W171" i="11"/>
  <c r="Y171" i="11"/>
  <c r="X171" i="11"/>
  <c r="Z171" i="11"/>
  <c r="AA171" i="11"/>
  <c r="U172" i="11" l="1"/>
  <c r="V172" i="11"/>
  <c r="W172" i="11"/>
  <c r="X172" i="11"/>
  <c r="Z172" i="11"/>
  <c r="AA172" i="11"/>
  <c r="Y172" i="11"/>
  <c r="V173" i="11" l="1"/>
  <c r="W173" i="11"/>
  <c r="X173" i="11"/>
  <c r="Y173" i="11"/>
  <c r="AA173" i="11"/>
  <c r="U173" i="11"/>
  <c r="Z173" i="11"/>
  <c r="W174" i="11" l="1"/>
  <c r="X174" i="11"/>
  <c r="Y174" i="11"/>
  <c r="Z174" i="11"/>
  <c r="U174" i="11"/>
  <c r="V174" i="11"/>
  <c r="AA174" i="11"/>
  <c r="X175" i="11" l="1"/>
  <c r="Y175" i="11"/>
  <c r="Z175" i="11"/>
  <c r="AA175" i="11"/>
  <c r="U175" i="11"/>
  <c r="W175" i="11"/>
  <c r="V175" i="11"/>
  <c r="Y176" i="11" l="1"/>
  <c r="Z176" i="11"/>
  <c r="AA176" i="11"/>
  <c r="V176" i="11"/>
  <c r="W176" i="11"/>
  <c r="U176" i="11"/>
  <c r="X176" i="11"/>
  <c r="Z177" i="11" l="1"/>
  <c r="AA177" i="11"/>
  <c r="U177" i="11"/>
  <c r="W177" i="11"/>
  <c r="V177" i="11"/>
  <c r="X177" i="11"/>
  <c r="Y177" i="11"/>
  <c r="AA178" i="11" l="1"/>
  <c r="U178" i="11"/>
  <c r="V178" i="11"/>
  <c r="X178" i="11"/>
  <c r="Z178" i="11"/>
  <c r="Y178" i="11"/>
  <c r="W178" i="11"/>
  <c r="U179" i="11" l="1"/>
  <c r="V179" i="11"/>
  <c r="W179" i="11"/>
  <c r="Y179" i="11"/>
  <c r="X179" i="11"/>
  <c r="Z179" i="11"/>
  <c r="AA179" i="11"/>
  <c r="U180" i="11" l="1"/>
  <c r="V180" i="11"/>
  <c r="W180" i="11"/>
  <c r="X180" i="11"/>
  <c r="Z180" i="11"/>
  <c r="AA180" i="11"/>
  <c r="Y180" i="11"/>
  <c r="V181" i="11" l="1"/>
  <c r="W181" i="11"/>
  <c r="X181" i="11"/>
  <c r="Y181" i="11"/>
  <c r="AA181" i="11"/>
  <c r="Z181" i="11"/>
  <c r="U181" i="11"/>
  <c r="W182" i="11" l="1"/>
  <c r="X182" i="11"/>
  <c r="Y182" i="11"/>
  <c r="Z182" i="11"/>
  <c r="V182" i="11"/>
  <c r="AA182" i="11"/>
  <c r="U182" i="11"/>
  <c r="X183" i="11" l="1"/>
  <c r="Y183" i="11"/>
  <c r="Z183" i="11"/>
  <c r="AA183" i="11"/>
  <c r="U183" i="11"/>
  <c r="V183" i="11"/>
  <c r="W183" i="11"/>
  <c r="Y184" i="11" l="1"/>
  <c r="Z184" i="11"/>
  <c r="AA184" i="11"/>
  <c r="V184" i="11"/>
  <c r="U184" i="11"/>
  <c r="W184" i="11"/>
  <c r="X184" i="11"/>
  <c r="Z185" i="11" l="1"/>
  <c r="U185" i="11"/>
  <c r="AA185" i="11"/>
  <c r="W185" i="11"/>
  <c r="X185" i="11"/>
  <c r="Y185" i="11"/>
  <c r="V185" i="11"/>
  <c r="AA186" i="11" l="1"/>
  <c r="U186" i="11"/>
  <c r="V186" i="11"/>
  <c r="X186" i="11"/>
  <c r="W186" i="11"/>
  <c r="Y186" i="11"/>
  <c r="Z186" i="11"/>
  <c r="U187" i="11" l="1"/>
  <c r="V187" i="11"/>
  <c r="W187" i="11"/>
  <c r="Y187" i="11"/>
  <c r="Z187" i="11"/>
  <c r="AA187" i="11"/>
  <c r="X187" i="11"/>
  <c r="U188" i="11" l="1"/>
  <c r="V188" i="11"/>
  <c r="X188" i="11"/>
  <c r="W188" i="11"/>
  <c r="Z188" i="11"/>
  <c r="Y188" i="11"/>
  <c r="AA188" i="11"/>
  <c r="V189" i="11" l="1"/>
  <c r="W189" i="11"/>
  <c r="X189" i="11"/>
  <c r="Y189" i="11"/>
  <c r="AA189" i="11"/>
  <c r="U189" i="11"/>
  <c r="Z189" i="11"/>
  <c r="W190" i="11" l="1"/>
  <c r="X190" i="11"/>
  <c r="Y190" i="11"/>
  <c r="Z190" i="11"/>
  <c r="U190" i="11"/>
  <c r="V190" i="11"/>
  <c r="AA190" i="11"/>
  <c r="X191" i="11" l="1"/>
  <c r="AA191" i="11"/>
  <c r="Y191" i="11"/>
  <c r="Z191" i="11"/>
  <c r="U191" i="11"/>
  <c r="W191" i="11"/>
  <c r="V191" i="11"/>
  <c r="Y192" i="11" l="1"/>
  <c r="Z192" i="11"/>
  <c r="AA192" i="11"/>
  <c r="V192" i="11"/>
  <c r="W192" i="11"/>
  <c r="U192" i="11"/>
  <c r="X192" i="11"/>
  <c r="Z193" i="11" l="1"/>
  <c r="AA193" i="11"/>
  <c r="U193" i="11"/>
  <c r="W193" i="11"/>
  <c r="V193" i="11"/>
  <c r="Y193" i="11"/>
  <c r="X193" i="11"/>
  <c r="AA194" i="11" l="1"/>
  <c r="U194" i="11"/>
  <c r="V194" i="11"/>
  <c r="X194" i="11"/>
  <c r="Y194" i="11"/>
  <c r="Z194" i="11"/>
  <c r="W194" i="11"/>
  <c r="U195" i="11" l="1"/>
  <c r="V195" i="11"/>
  <c r="W195" i="11"/>
  <c r="Y195" i="11"/>
  <c r="AA195" i="11"/>
  <c r="X195" i="11"/>
  <c r="Z195" i="11"/>
  <c r="U196" i="11" l="1"/>
  <c r="X196" i="11"/>
  <c r="V196" i="11"/>
  <c r="W196" i="11"/>
  <c r="Z196" i="11"/>
  <c r="AA196" i="11"/>
  <c r="Y196" i="11"/>
  <c r="V197" i="11" l="1"/>
  <c r="W197" i="11"/>
  <c r="Y197" i="11"/>
  <c r="X197" i="11"/>
  <c r="AA197" i="11"/>
  <c r="Z197" i="11"/>
  <c r="U197" i="11"/>
  <c r="W198" i="11" l="1"/>
  <c r="X198" i="11"/>
  <c r="Y198" i="11"/>
  <c r="Z198" i="11"/>
  <c r="U198" i="11"/>
  <c r="V198" i="11"/>
  <c r="AA198" i="11"/>
  <c r="X199" i="11" l="1"/>
  <c r="Y199" i="11"/>
  <c r="Z199" i="11"/>
  <c r="AA199" i="11"/>
  <c r="U199" i="11"/>
  <c r="V199" i="11"/>
  <c r="W199" i="11"/>
  <c r="Y200" i="11" l="1"/>
  <c r="Z200" i="11"/>
  <c r="AA200" i="11"/>
  <c r="V200" i="11"/>
  <c r="X200" i="11"/>
  <c r="U200" i="11"/>
  <c r="W200" i="11"/>
  <c r="Z201" i="11" l="1"/>
  <c r="AA201" i="11"/>
  <c r="W201" i="11"/>
  <c r="V201" i="11"/>
  <c r="X201" i="11"/>
  <c r="U201" i="11"/>
  <c r="Y201" i="11"/>
  <c r="AA202" i="11" l="1"/>
  <c r="U202" i="11"/>
  <c r="X202" i="11"/>
  <c r="Z202" i="11"/>
  <c r="W202" i="11"/>
  <c r="V202" i="11"/>
  <c r="Y202" i="11"/>
  <c r="U203" i="11" l="1"/>
  <c r="V203" i="11"/>
  <c r="Y203" i="11"/>
  <c r="W203" i="11"/>
  <c r="X203" i="11"/>
  <c r="Z203" i="11"/>
  <c r="AA203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<sst xmlns="http://schemas.openxmlformats.org/spreadsheetml/2006/main" count="76" uniqueCount="61">
  <si>
    <t>CAR</t>
  </si>
  <si>
    <t>MILEAGE</t>
  </si>
  <si>
    <t>WEIGHT</t>
  </si>
  <si>
    <t>N</t>
  </si>
  <si>
    <t>x</t>
  </si>
  <si>
    <t>y</t>
  </si>
  <si>
    <t>AVG(y)</t>
  </si>
  <si>
    <t>AVG(x)</t>
  </si>
  <si>
    <t>constant:</t>
  </si>
  <si>
    <t>slope:</t>
  </si>
  <si>
    <t>Regression</t>
  </si>
  <si>
    <t>TRUE FIT</t>
  </si>
  <si>
    <t>Likelihood</t>
  </si>
  <si>
    <t>negative numbers</t>
  </si>
  <si>
    <t>positive numbers</t>
  </si>
  <si>
    <t>The more negative the better</t>
  </si>
  <si>
    <t>x-Axis</t>
  </si>
  <si>
    <t>Observation</t>
  </si>
  <si>
    <t>Distribution</t>
  </si>
  <si>
    <t>Unbiased efficient</t>
  </si>
  <si>
    <t>Unbiased inefficient</t>
  </si>
  <si>
    <t>Biased</t>
  </si>
  <si>
    <t>Null hypothesis is</t>
  </si>
  <si>
    <t>Reject</t>
  </si>
  <si>
    <t>Decision</t>
  </si>
  <si>
    <t>Don't</t>
  </si>
  <si>
    <t>reject</t>
  </si>
  <si>
    <t>Correct inference</t>
  </si>
  <si>
    <t>(true negative)</t>
  </si>
  <si>
    <t>Type II error</t>
  </si>
  <si>
    <t>(false negative)</t>
  </si>
  <si>
    <t>Type I error</t>
  </si>
  <si>
    <t>(false positive)</t>
  </si>
  <si>
    <t>obs</t>
  </si>
  <si>
    <t>dist</t>
  </si>
  <si>
    <t>left</t>
  </si>
  <si>
    <t>right</t>
  </si>
  <si>
    <t>left_mark</t>
  </si>
  <si>
    <t>right_mark</t>
  </si>
  <si>
    <t>mean</t>
  </si>
  <si>
    <t>mean_mark</t>
  </si>
  <si>
    <t>(true positive)</t>
  </si>
  <si>
    <t>N(0,1)</t>
  </si>
  <si>
    <t>t(1)</t>
  </si>
  <si>
    <t>t(5)</t>
  </si>
  <si>
    <t>t(10)</t>
  </si>
  <si>
    <t>t(20)</t>
  </si>
  <si>
    <t>Mark</t>
  </si>
  <si>
    <t>Statistic</t>
  </si>
  <si>
    <t>Econoimc</t>
  </si>
  <si>
    <t>Significant</t>
  </si>
  <si>
    <t>Insignificant</t>
  </si>
  <si>
    <t>t-Student</t>
  </si>
  <si>
    <t>F-distribution</t>
  </si>
  <si>
    <t>F(1,1)</t>
  </si>
  <si>
    <t>F(2,1)</t>
  </si>
  <si>
    <t>F(1,2)</t>
  </si>
  <si>
    <t>F(4,2)</t>
  </si>
  <si>
    <t>F(2,4)</t>
  </si>
  <si>
    <t>F(10, 10)</t>
  </si>
  <si>
    <t>F(100,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</si>
</sst>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color rgb="FF00447C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447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rgb="FF00447C"/>
      </left>
      <right/>
      <top style="medium">
        <color rgb="FF00447C"/>
      </top>
      <bottom/>
      <diagonal/>
    </border>
    <border>
      <left/>
      <right/>
      <top style="medium">
        <color rgb="FF00447C"/>
      </top>
      <bottom/>
      <diagonal/>
    </border>
    <border>
      <left/>
      <right style="medium">
        <color rgb="FF00447C"/>
      </right>
      <top style="medium">
        <color rgb="FF00447C"/>
      </top>
      <bottom/>
      <diagonal/>
    </border>
    <border>
      <left style="medium">
        <color rgb="FF00447C"/>
      </left>
      <right/>
      <top/>
      <bottom/>
      <diagonal/>
    </border>
    <border>
      <left/>
      <right style="medium">
        <color rgb="FF00447C"/>
      </right>
      <top/>
      <bottom/>
      <diagonal/>
    </border>
    <border>
      <left style="medium">
        <color rgb="FF00447C"/>
      </left>
      <right/>
      <top/>
      <bottom style="medium">
        <color rgb="FF00447C"/>
      </bottom>
      <diagonal/>
    </border>
    <border>
      <left/>
      <right/>
      <top/>
      <bottom style="medium">
        <color rgb="FF00447C"/>
      </bottom>
      <diagonal/>
    </border>
    <border>
      <left/>
      <right style="medium">
        <color rgb="FF00447C"/>
      </right>
      <top/>
      <bottom style="medium">
        <color rgb="FF00447C"/>
      </bottom>
      <diagonal/>
    </border>
    <border>
      <left/>
      <right style="thin">
        <color rgb="FF00447C"/>
      </right>
      <top/>
      <bottom style="medium">
        <color rgb="FF00447C"/>
      </bottom>
      <diagonal/>
    </border>
    <border>
      <left/>
      <right style="thin">
        <color rgb="FF00447C"/>
      </right>
      <top/>
      <bottom/>
      <diagonal/>
    </border>
    <border>
      <left/>
      <right style="thin">
        <color rgb="FF00447C"/>
      </right>
      <top style="medium">
        <color rgb="FF00447C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 indent="1"/>
    </xf>
    <xf numFmtId="0" fontId="3" fillId="0" borderId="0" xfId="0" applyFont="1"/>
    <xf numFmtId="165" fontId="0" fillId="0" borderId="0" xfId="0" applyNumberFormat="1" applyAlignment="1">
      <alignment horizontal="center"/>
    </xf>
    <xf numFmtId="2" fontId="0" fillId="0" borderId="0" xfId="0" applyNumberForma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4" borderId="15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 vertical="top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 vertical="top"/>
    </xf>
    <xf numFmtId="0" fontId="2" fillId="5" borderId="16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 vertical="top"/>
    </xf>
    <xf numFmtId="0" fontId="2" fillId="5" borderId="12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 vertical="top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 vertical="top" wrapText="1"/>
    </xf>
    <xf numFmtId="0" fontId="0" fillId="0" borderId="0" xfId="0" applyFont="1" applyAlignment="1">
      <alignment horizontal="center"/>
    </xf>
    <xf numFmtId="2" fontId="0" fillId="0" borderId="0" xfId="0" applyNumberFormat="1" applyFont="1"/>
    <xf numFmtId="2" fontId="0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18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right" textRotation="90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top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7073"/>
      <color rgb="FFD11242"/>
      <color rgb="FF0044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7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6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5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chartsheet" Target="chartsheets/sheet4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6.xml"/><Relationship Id="rId14" Type="http://schemas.openxmlformats.org/officeDocument/2006/relationships/chartsheet" Target="chartsheets/sheet8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447C">
                  <a:alpha val="50000"/>
                </a:srgbClr>
              </a:solidFill>
              <a:ln w="9525">
                <a:solidFill>
                  <a:srgbClr val="00447C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00447C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(data)'!$B$3:$B$12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4A-45FC-AC77-C31493A2860E}"/>
            </c:ext>
          </c:extLst>
        </c:ser>
        <c:ser>
          <c:idx val="3"/>
          <c:order val="1"/>
          <c:tx>
            <c:strRef>
              <c:f>'OLS Fig 4 and 6 (data)'!$G$2</c:f>
              <c:strCache>
                <c:ptCount val="1"/>
                <c:pt idx="0">
                  <c:v>TRUE FIT</c:v>
                </c:pt>
              </c:strCache>
            </c:strRef>
          </c:tx>
          <c:spPr>
            <a:ln w="12700" cap="rnd">
              <a:solidFill>
                <a:schemeClr val="accent6">
                  <a:lumMod val="7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(data)'!$G$3:$G$12</c:f>
              <c:numCache>
                <c:formatCode>0.0</c:formatCode>
                <c:ptCount val="10"/>
                <c:pt idx="0">
                  <c:v>16.899999999999999</c:v>
                </c:pt>
                <c:pt idx="1">
                  <c:v>17.350000000000001</c:v>
                </c:pt>
                <c:pt idx="2">
                  <c:v>17.5</c:v>
                </c:pt>
                <c:pt idx="3">
                  <c:v>17.95</c:v>
                </c:pt>
                <c:pt idx="4">
                  <c:v>18.399999999999999</c:v>
                </c:pt>
                <c:pt idx="5">
                  <c:v>18.850000000000001</c:v>
                </c:pt>
                <c:pt idx="6">
                  <c:v>19.3</c:v>
                </c:pt>
                <c:pt idx="7">
                  <c:v>19.75</c:v>
                </c:pt>
                <c:pt idx="8">
                  <c:v>20.2</c:v>
                </c:pt>
                <c:pt idx="9">
                  <c:v>20.350000000000001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E4A-45FC-AC77-C31493A28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558976"/>
        <c:axId val="294343504"/>
      </c:scatterChart>
      <c:valAx>
        <c:axId val="614558976"/>
        <c:scaling>
          <c:orientation val="minMax"/>
          <c:max val="40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Regressor</a:t>
                </a:r>
                <a:r>
                  <a:rPr lang="en-US" sz="1200" baseline="0"/>
                  <a:t> (x)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43504"/>
        <c:crosses val="autoZero"/>
        <c:crossBetween val="midCat"/>
      </c:valAx>
      <c:valAx>
        <c:axId val="294343504"/>
        <c:scaling>
          <c:orientation val="minMax"/>
          <c:max val="24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Dependent</a:t>
                </a:r>
                <a:r>
                  <a:rPr lang="en-US" sz="1400" baseline="0"/>
                  <a:t> variable (y)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1363638058285323E-2"/>
              <c:y val="0.3101503563391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58976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447C">
                  <a:alpha val="50000"/>
                </a:srgbClr>
              </a:solidFill>
              <a:ln w="9525">
                <a:solidFill>
                  <a:srgbClr val="00447C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00447C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(data)'!$B$3:$B$12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2F-4105-A4C2-496E2BCB5EF1}"/>
            </c:ext>
          </c:extLst>
        </c:ser>
        <c:ser>
          <c:idx val="1"/>
          <c:order val="1"/>
          <c:tx>
            <c:v>Avg(x)</c:v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'OLS Fig 4 and 6 (data)'!$F$3:$F$14</c:f>
              <c:numCache>
                <c:formatCode>General</c:formatCode>
                <c:ptCount val="12"/>
                <c:pt idx="0">
                  <c:v>27.7</c:v>
                </c:pt>
                <c:pt idx="1">
                  <c:v>27.7</c:v>
                </c:pt>
                <c:pt idx="2">
                  <c:v>27.7</c:v>
                </c:pt>
                <c:pt idx="3">
                  <c:v>27.7</c:v>
                </c:pt>
                <c:pt idx="4">
                  <c:v>27.7</c:v>
                </c:pt>
                <c:pt idx="5">
                  <c:v>27.7</c:v>
                </c:pt>
                <c:pt idx="6">
                  <c:v>27.7</c:v>
                </c:pt>
                <c:pt idx="7">
                  <c:v>27.7</c:v>
                </c:pt>
                <c:pt idx="8">
                  <c:v>27.7</c:v>
                </c:pt>
                <c:pt idx="9">
                  <c:v>27.7</c:v>
                </c:pt>
                <c:pt idx="10">
                  <c:v>27.7</c:v>
                </c:pt>
                <c:pt idx="11">
                  <c:v>27.7</c:v>
                </c:pt>
              </c:numCache>
            </c:numRef>
          </c:xVal>
          <c:yVal>
            <c:numRef>
              <c:f>'OLS Fig 4 and 6 (data)'!$B$3:$B$14</c:f>
              <c:numCache>
                <c:formatCode>General</c:formatCode>
                <c:ptCount val="12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  <c:pt idx="10">
                  <c:v>5</c:v>
                </c:pt>
                <c:pt idx="1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2F-4105-A4C2-496E2BCB5EF1}"/>
            </c:ext>
          </c:extLst>
        </c:ser>
        <c:ser>
          <c:idx val="2"/>
          <c:order val="2"/>
          <c:tx>
            <c:v>Avg(y)</c:v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'OLS Fig 4 and 6 (data)'!$D$3:$D$14</c:f>
              <c:numCache>
                <c:formatCode>General</c:formatCode>
                <c:ptCount val="12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  <c:pt idx="10">
                  <c:v>5</c:v>
                </c:pt>
                <c:pt idx="11">
                  <c:v>40</c:v>
                </c:pt>
              </c:numCache>
            </c:numRef>
          </c:xVal>
          <c:yVal>
            <c:numRef>
              <c:f>'OLS Fig 4 and 6 (data)'!$E$3:$E$14</c:f>
              <c:numCache>
                <c:formatCode>General</c:formatCode>
                <c:ptCount val="12"/>
                <c:pt idx="0">
                  <c:v>18.5</c:v>
                </c:pt>
                <c:pt idx="1">
                  <c:v>18.5</c:v>
                </c:pt>
                <c:pt idx="2">
                  <c:v>18.5</c:v>
                </c:pt>
                <c:pt idx="3">
                  <c:v>18.5</c:v>
                </c:pt>
                <c:pt idx="4">
                  <c:v>18.5</c:v>
                </c:pt>
                <c:pt idx="5">
                  <c:v>18.5</c:v>
                </c:pt>
                <c:pt idx="6">
                  <c:v>18.5</c:v>
                </c:pt>
                <c:pt idx="7">
                  <c:v>18.5</c:v>
                </c:pt>
                <c:pt idx="8">
                  <c:v>18.5</c:v>
                </c:pt>
                <c:pt idx="9">
                  <c:v>18.5</c:v>
                </c:pt>
                <c:pt idx="10">
                  <c:v>18.5</c:v>
                </c:pt>
                <c:pt idx="11">
                  <c:v>18.5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2F-4105-A4C2-496E2BCB5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558976"/>
        <c:axId val="294343504"/>
      </c:scatterChart>
      <c:valAx>
        <c:axId val="614558976"/>
        <c:scaling>
          <c:orientation val="minMax"/>
          <c:max val="40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Regressor</a:t>
                </a:r>
                <a:r>
                  <a:rPr lang="en-US" sz="1600" baseline="0"/>
                  <a:t> (x)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43504"/>
        <c:crosses val="autoZero"/>
        <c:crossBetween val="midCat"/>
      </c:valAx>
      <c:valAx>
        <c:axId val="294343504"/>
        <c:scaling>
          <c:orientation val="minMax"/>
          <c:max val="24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Dependent</a:t>
                </a:r>
                <a:r>
                  <a:rPr lang="en-US" sz="1600" baseline="0"/>
                  <a:t> variable (y)</a:t>
                </a:r>
                <a:endParaRPr lang="en-US" sz="1600"/>
              </a:p>
            </c:rich>
          </c:tx>
          <c:layout>
            <c:manualLayout>
              <c:xMode val="edge"/>
              <c:yMode val="edge"/>
              <c:x val="1.1363638058285323E-2"/>
              <c:y val="0.3101503563391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58976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'OLS Fig 7 (data)'!$C$1</c:f>
              <c:strCache>
                <c:ptCount val="1"/>
                <c:pt idx="0">
                  <c:v>Likelihood</c:v>
                </c:pt>
              </c:strCache>
            </c:strRef>
          </c:tx>
          <c:spPr>
            <a:ln w="12700" cap="flat" cmpd="sng" algn="ctr">
              <a:solidFill>
                <a:srgbClr val="00447C"/>
              </a:solidFill>
              <a:miter lim="800000"/>
            </a:ln>
            <a:effectLst/>
          </c:spPr>
          <c:marker>
            <c:symbol val="none"/>
          </c:marker>
          <c:dPt>
            <c:idx val="66"/>
            <c:marker>
              <c:symbol val="circle"/>
              <c:size val="5"/>
              <c:spPr>
                <a:solidFill>
                  <a:schemeClr val="accent2">
                    <a:lumMod val="75000"/>
                  </a:schemeClr>
                </a:solidFill>
                <a:ln w="9525" cap="flat" cmpd="sng" algn="ctr">
                  <a:solidFill>
                    <a:schemeClr val="accent2">
                      <a:lumMod val="75000"/>
                    </a:schemeClr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FD6-4A98-BDBC-BBA641CEF872}"/>
              </c:ext>
            </c:extLst>
          </c:dPt>
          <c:cat>
            <c:numRef>
              <c:f>'OLS Fig 7 (data)'!$B$2:$B$102</c:f>
              <c:numCache>
                <c:formatCode>0.0000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'OLS Fig 7 (data)'!$C$2:$C$102</c:f>
              <c:numCache>
                <c:formatCode>0.0000</c:formatCode>
                <c:ptCount val="101"/>
                <c:pt idx="0">
                  <c:v>0</c:v>
                </c:pt>
                <c:pt idx="1">
                  <c:v>9.9000000000000008E-5</c:v>
                </c:pt>
                <c:pt idx="2">
                  <c:v>3.9199999999999999E-4</c:v>
                </c:pt>
                <c:pt idx="3">
                  <c:v>8.7299999999999997E-4</c:v>
                </c:pt>
                <c:pt idx="4">
                  <c:v>1.536E-3</c:v>
                </c:pt>
                <c:pt idx="5">
                  <c:v>2.3750000000000004E-3</c:v>
                </c:pt>
                <c:pt idx="6">
                  <c:v>3.3839999999999999E-3</c:v>
                </c:pt>
                <c:pt idx="7">
                  <c:v>4.5570000000000003E-3</c:v>
                </c:pt>
                <c:pt idx="8">
                  <c:v>5.8880000000000009E-3</c:v>
                </c:pt>
                <c:pt idx="9">
                  <c:v>7.3709999999999999E-3</c:v>
                </c:pt>
                <c:pt idx="10">
                  <c:v>9.0000000000000028E-3</c:v>
                </c:pt>
                <c:pt idx="11">
                  <c:v>1.0768999999999999E-2</c:v>
                </c:pt>
                <c:pt idx="12">
                  <c:v>1.2671999999999999E-2</c:v>
                </c:pt>
                <c:pt idx="13">
                  <c:v>1.4703000000000001E-2</c:v>
                </c:pt>
                <c:pt idx="14">
                  <c:v>1.6856000000000003E-2</c:v>
                </c:pt>
                <c:pt idx="15">
                  <c:v>1.9125E-2</c:v>
                </c:pt>
                <c:pt idx="16">
                  <c:v>2.1503999999999999E-2</c:v>
                </c:pt>
                <c:pt idx="17">
                  <c:v>2.3987000000000005E-2</c:v>
                </c:pt>
                <c:pt idx="18">
                  <c:v>2.6568000000000001E-2</c:v>
                </c:pt>
                <c:pt idx="19">
                  <c:v>2.9241000000000003E-2</c:v>
                </c:pt>
                <c:pt idx="20">
                  <c:v>3.2000000000000008E-2</c:v>
                </c:pt>
                <c:pt idx="21">
                  <c:v>3.4838999999999995E-2</c:v>
                </c:pt>
                <c:pt idx="22">
                  <c:v>3.7752000000000001E-2</c:v>
                </c:pt>
                <c:pt idx="23">
                  <c:v>4.0733000000000005E-2</c:v>
                </c:pt>
                <c:pt idx="24">
                  <c:v>4.3776000000000002E-2</c:v>
                </c:pt>
                <c:pt idx="25">
                  <c:v>4.6875E-2</c:v>
                </c:pt>
                <c:pt idx="26">
                  <c:v>5.0024000000000006E-2</c:v>
                </c:pt>
                <c:pt idx="27">
                  <c:v>5.3217E-2</c:v>
                </c:pt>
                <c:pt idx="28">
                  <c:v>5.6448000000000005E-2</c:v>
                </c:pt>
                <c:pt idx="29">
                  <c:v>5.9710999999999993E-2</c:v>
                </c:pt>
                <c:pt idx="30">
                  <c:v>6.3E-2</c:v>
                </c:pt>
                <c:pt idx="31">
                  <c:v>6.6308999999999993E-2</c:v>
                </c:pt>
                <c:pt idx="32">
                  <c:v>6.9631999999999999E-2</c:v>
                </c:pt>
                <c:pt idx="33">
                  <c:v>7.2963E-2</c:v>
                </c:pt>
                <c:pt idx="34">
                  <c:v>7.6296000000000003E-2</c:v>
                </c:pt>
                <c:pt idx="35">
                  <c:v>7.9624999999999987E-2</c:v>
                </c:pt>
                <c:pt idx="36">
                  <c:v>8.2944000000000004E-2</c:v>
                </c:pt>
                <c:pt idx="37">
                  <c:v>8.624699999999999E-2</c:v>
                </c:pt>
                <c:pt idx="38">
                  <c:v>8.9527999999999996E-2</c:v>
                </c:pt>
                <c:pt idx="39">
                  <c:v>9.2781000000000002E-2</c:v>
                </c:pt>
                <c:pt idx="40">
                  <c:v>9.6000000000000016E-2</c:v>
                </c:pt>
                <c:pt idx="41">
                  <c:v>9.9179000000000003E-2</c:v>
                </c:pt>
                <c:pt idx="42">
                  <c:v>0.102312</c:v>
                </c:pt>
                <c:pt idx="43">
                  <c:v>0.105393</c:v>
                </c:pt>
                <c:pt idx="44">
                  <c:v>0.10841600000000001</c:v>
                </c:pt>
                <c:pt idx="45">
                  <c:v>0.11137500000000002</c:v>
                </c:pt>
                <c:pt idx="46">
                  <c:v>0.11426400000000002</c:v>
                </c:pt>
                <c:pt idx="47">
                  <c:v>0.117077</c:v>
                </c:pt>
                <c:pt idx="48">
                  <c:v>0.119808</c:v>
                </c:pt>
                <c:pt idx="49">
                  <c:v>0.12245099999999999</c:v>
                </c:pt>
                <c:pt idx="50">
                  <c:v>0.125</c:v>
                </c:pt>
                <c:pt idx="51">
                  <c:v>0.12744900000000001</c:v>
                </c:pt>
                <c:pt idx="52">
                  <c:v>0.12979200000000002</c:v>
                </c:pt>
                <c:pt idx="53">
                  <c:v>0.132023</c:v>
                </c:pt>
                <c:pt idx="54">
                  <c:v>0.13413600000000001</c:v>
                </c:pt>
                <c:pt idx="55">
                  <c:v>0.136125</c:v>
                </c:pt>
                <c:pt idx="56">
                  <c:v>0.137984</c:v>
                </c:pt>
                <c:pt idx="57">
                  <c:v>0.139707</c:v>
                </c:pt>
                <c:pt idx="58">
                  <c:v>0.141288</c:v>
                </c:pt>
                <c:pt idx="59">
                  <c:v>0.14272099999999999</c:v>
                </c:pt>
                <c:pt idx="60">
                  <c:v>0.14399999999999999</c:v>
                </c:pt>
                <c:pt idx="61">
                  <c:v>0.145119</c:v>
                </c:pt>
                <c:pt idx="62">
                  <c:v>0.14607200000000001</c:v>
                </c:pt>
                <c:pt idx="63">
                  <c:v>0.14685300000000001</c:v>
                </c:pt>
                <c:pt idx="64">
                  <c:v>0.147456</c:v>
                </c:pt>
                <c:pt idx="65">
                  <c:v>0.14787500000000001</c:v>
                </c:pt>
                <c:pt idx="66">
                  <c:v>0.14810400000000001</c:v>
                </c:pt>
                <c:pt idx="67">
                  <c:v>0.14813700000000002</c:v>
                </c:pt>
                <c:pt idx="68">
                  <c:v>0.14796800000000002</c:v>
                </c:pt>
                <c:pt idx="69">
                  <c:v>0.147591</c:v>
                </c:pt>
                <c:pt idx="70">
                  <c:v>0.14699999999999999</c:v>
                </c:pt>
                <c:pt idx="71">
                  <c:v>0.14618900000000001</c:v>
                </c:pt>
                <c:pt idx="72">
                  <c:v>0.145152</c:v>
                </c:pt>
                <c:pt idx="73">
                  <c:v>0.14388299999999998</c:v>
                </c:pt>
                <c:pt idx="74">
                  <c:v>0.142376</c:v>
                </c:pt>
                <c:pt idx="75">
                  <c:v>0.140625</c:v>
                </c:pt>
                <c:pt idx="76">
                  <c:v>0.138624</c:v>
                </c:pt>
                <c:pt idx="77">
                  <c:v>0.13636699999999999</c:v>
                </c:pt>
                <c:pt idx="78">
                  <c:v>0.13384799999999999</c:v>
                </c:pt>
                <c:pt idx="79">
                  <c:v>0.13106100000000001</c:v>
                </c:pt>
                <c:pt idx="80">
                  <c:v>0.128</c:v>
                </c:pt>
                <c:pt idx="81">
                  <c:v>0.12465899999999999</c:v>
                </c:pt>
                <c:pt idx="82">
                  <c:v>0.12103200000000001</c:v>
                </c:pt>
                <c:pt idx="83">
                  <c:v>0.11711300000000002</c:v>
                </c:pt>
                <c:pt idx="84">
                  <c:v>0.11289600000000001</c:v>
                </c:pt>
                <c:pt idx="85">
                  <c:v>0.108375</c:v>
                </c:pt>
                <c:pt idx="86">
                  <c:v>0.103544</c:v>
                </c:pt>
                <c:pt idx="87">
                  <c:v>9.8397000000000012E-2</c:v>
                </c:pt>
                <c:pt idx="88">
                  <c:v>9.2927999999999997E-2</c:v>
                </c:pt>
                <c:pt idx="89">
                  <c:v>8.7130999999999986E-2</c:v>
                </c:pt>
                <c:pt idx="90">
                  <c:v>8.0999999999999989E-2</c:v>
                </c:pt>
                <c:pt idx="91">
                  <c:v>7.4528999999999984E-2</c:v>
                </c:pt>
                <c:pt idx="92">
                  <c:v>6.7711999999999967E-2</c:v>
                </c:pt>
                <c:pt idx="93">
                  <c:v>6.0542999999999965E-2</c:v>
                </c:pt>
                <c:pt idx="94">
                  <c:v>5.3016000000000042E-2</c:v>
                </c:pt>
                <c:pt idx="95">
                  <c:v>4.512500000000004E-2</c:v>
                </c:pt>
                <c:pt idx="96">
                  <c:v>3.6864000000000029E-2</c:v>
                </c:pt>
                <c:pt idx="97">
                  <c:v>2.8227000000000023E-2</c:v>
                </c:pt>
                <c:pt idx="98">
                  <c:v>1.9208000000000017E-2</c:v>
                </c:pt>
                <c:pt idx="99">
                  <c:v>9.8010000000000076E-3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D6-4A98-BDBC-BBA641CEF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8189231"/>
        <c:axId val="726330095"/>
      </c:lineChart>
      <c:catAx>
        <c:axId val="728189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1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i="1" cap="none" baseline="0">
                    <a:solidFill>
                      <a:schemeClr val="tx1"/>
                    </a:solidFill>
                  </a:rPr>
                  <a:t>p</a:t>
                </a:r>
                <a:r>
                  <a:rPr lang="en-US" sz="1400" i="1" cap="none" baseline="-25000">
                    <a:solidFill>
                      <a:schemeClr val="tx1"/>
                    </a:solidFill>
                  </a:rPr>
                  <a:t>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1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3175" cap="flat" cmpd="sng" algn="ctr">
            <a:noFill/>
            <a:round/>
            <a:tailEnd type="none" w="med" len="lg"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0095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72633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cap="none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cap="none" baseline="0">
                    <a:solidFill>
                      <a:schemeClr val="tx1"/>
                    </a:solidFill>
                  </a:rPr>
                  <a:t>Likelihood function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cap="none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3175" cap="flat" cmpd="sng" algn="ctr">
            <a:noFill/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189231"/>
        <c:crosses val="autoZero"/>
        <c:crossBetween val="midCat"/>
      </c:valAx>
      <c:spPr>
        <a:noFill/>
        <a:ln w="15875"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/>
                </a:solidFill>
              </a:rPr>
              <a:t>Error term</a:t>
            </a:r>
            <a:r>
              <a:rPr lang="en-US" sz="1600" baseline="0">
                <a:solidFill>
                  <a:schemeClr val="tx1"/>
                </a:solidFill>
              </a:rPr>
              <a:t> distribution</a:t>
            </a:r>
            <a:endParaRPr lang="en-US" sz="16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'CLASSIC MODEL 1 (data)'!$B$1</c:f>
              <c:strCache>
                <c:ptCount val="1"/>
                <c:pt idx="0">
                  <c:v>Distribution</c:v>
                </c:pt>
              </c:strCache>
            </c:strRef>
          </c:tx>
          <c:spPr>
            <a:ln w="12700" cap="rnd">
              <a:solidFill>
                <a:srgbClr val="717073"/>
              </a:solidFill>
              <a:round/>
            </a:ln>
            <a:effectLst/>
          </c:spPr>
          <c:marker>
            <c:symbol val="none"/>
          </c:marker>
          <c:xVal>
            <c:numRef>
              <c:f>'CLASSIC MODEL 1 (data)'!$A$2:$A$122</c:f>
              <c:numCache>
                <c:formatCode>0.00</c:formatCode>
                <c:ptCount val="121"/>
                <c:pt idx="0">
                  <c:v>-3</c:v>
                </c:pt>
                <c:pt idx="1">
                  <c:v>-2.95</c:v>
                </c:pt>
                <c:pt idx="2">
                  <c:v>-2.9000000000000004</c:v>
                </c:pt>
                <c:pt idx="3">
                  <c:v>-2.8500000000000005</c:v>
                </c:pt>
                <c:pt idx="4">
                  <c:v>-2.8000000000000007</c:v>
                </c:pt>
                <c:pt idx="5">
                  <c:v>-2.7500000000000009</c:v>
                </c:pt>
                <c:pt idx="6">
                  <c:v>-2.7000000000000011</c:v>
                </c:pt>
                <c:pt idx="7">
                  <c:v>-2.6500000000000012</c:v>
                </c:pt>
                <c:pt idx="8">
                  <c:v>-2.6000000000000014</c:v>
                </c:pt>
                <c:pt idx="9">
                  <c:v>-2.5500000000000016</c:v>
                </c:pt>
                <c:pt idx="10">
                  <c:v>-2.5000000000000018</c:v>
                </c:pt>
                <c:pt idx="11">
                  <c:v>-2.450000000000002</c:v>
                </c:pt>
                <c:pt idx="12">
                  <c:v>-2.4000000000000021</c:v>
                </c:pt>
                <c:pt idx="13">
                  <c:v>-2.3500000000000023</c:v>
                </c:pt>
                <c:pt idx="14">
                  <c:v>-2.3000000000000025</c:v>
                </c:pt>
                <c:pt idx="15">
                  <c:v>-2.2500000000000027</c:v>
                </c:pt>
                <c:pt idx="16">
                  <c:v>-2.2000000000000028</c:v>
                </c:pt>
                <c:pt idx="17">
                  <c:v>-2.150000000000003</c:v>
                </c:pt>
                <c:pt idx="18">
                  <c:v>-2.1000000000000032</c:v>
                </c:pt>
                <c:pt idx="19">
                  <c:v>-2.0500000000000034</c:v>
                </c:pt>
                <c:pt idx="20">
                  <c:v>-2.0000000000000036</c:v>
                </c:pt>
                <c:pt idx="21">
                  <c:v>-1.9500000000000035</c:v>
                </c:pt>
                <c:pt idx="22">
                  <c:v>-1.9000000000000035</c:v>
                </c:pt>
                <c:pt idx="23">
                  <c:v>-1.8500000000000034</c:v>
                </c:pt>
                <c:pt idx="24">
                  <c:v>-1.8000000000000034</c:v>
                </c:pt>
                <c:pt idx="25">
                  <c:v>-1.7500000000000033</c:v>
                </c:pt>
                <c:pt idx="26">
                  <c:v>-1.7000000000000033</c:v>
                </c:pt>
                <c:pt idx="27">
                  <c:v>-1.6500000000000032</c:v>
                </c:pt>
                <c:pt idx="28">
                  <c:v>-1.6000000000000032</c:v>
                </c:pt>
                <c:pt idx="29">
                  <c:v>-1.5500000000000032</c:v>
                </c:pt>
                <c:pt idx="30">
                  <c:v>-1.5000000000000031</c:v>
                </c:pt>
                <c:pt idx="31">
                  <c:v>-1.4500000000000031</c:v>
                </c:pt>
                <c:pt idx="32">
                  <c:v>-1.400000000000003</c:v>
                </c:pt>
                <c:pt idx="33">
                  <c:v>-1.350000000000003</c:v>
                </c:pt>
                <c:pt idx="34">
                  <c:v>-1.3000000000000029</c:v>
                </c:pt>
                <c:pt idx="35">
                  <c:v>-1.2500000000000029</c:v>
                </c:pt>
                <c:pt idx="36">
                  <c:v>-1.2000000000000028</c:v>
                </c:pt>
                <c:pt idx="37">
                  <c:v>-1.1500000000000028</c:v>
                </c:pt>
                <c:pt idx="38">
                  <c:v>-1.1000000000000028</c:v>
                </c:pt>
                <c:pt idx="39">
                  <c:v>-1.0500000000000027</c:v>
                </c:pt>
                <c:pt idx="40">
                  <c:v>-1.0000000000000027</c:v>
                </c:pt>
                <c:pt idx="41">
                  <c:v>-0.95000000000000262</c:v>
                </c:pt>
                <c:pt idx="42">
                  <c:v>-0.90000000000000258</c:v>
                </c:pt>
                <c:pt idx="43">
                  <c:v>-0.85000000000000253</c:v>
                </c:pt>
                <c:pt idx="44">
                  <c:v>-0.80000000000000249</c:v>
                </c:pt>
                <c:pt idx="45">
                  <c:v>-0.75000000000000244</c:v>
                </c:pt>
                <c:pt idx="46">
                  <c:v>-0.7000000000000024</c:v>
                </c:pt>
                <c:pt idx="47">
                  <c:v>-0.65000000000000235</c:v>
                </c:pt>
                <c:pt idx="48">
                  <c:v>-0.60000000000000231</c:v>
                </c:pt>
                <c:pt idx="49">
                  <c:v>-0.55000000000000226</c:v>
                </c:pt>
                <c:pt idx="50">
                  <c:v>-0.50000000000000222</c:v>
                </c:pt>
                <c:pt idx="51">
                  <c:v>-0.45000000000000223</c:v>
                </c:pt>
                <c:pt idx="52">
                  <c:v>-0.40000000000000224</c:v>
                </c:pt>
                <c:pt idx="53">
                  <c:v>-0.35000000000000225</c:v>
                </c:pt>
                <c:pt idx="54">
                  <c:v>-0.30000000000000226</c:v>
                </c:pt>
                <c:pt idx="55">
                  <c:v>-0.25000000000000228</c:v>
                </c:pt>
                <c:pt idx="56">
                  <c:v>-0.20000000000000229</c:v>
                </c:pt>
                <c:pt idx="57">
                  <c:v>-0.1500000000000023</c:v>
                </c:pt>
                <c:pt idx="58">
                  <c:v>-0.1000000000000023</c:v>
                </c:pt>
                <c:pt idx="59">
                  <c:v>-5.0000000000002293E-2</c:v>
                </c:pt>
                <c:pt idx="60">
                  <c:v>-2.2898349882893854E-15</c:v>
                </c:pt>
                <c:pt idx="61">
                  <c:v>4.9999999999997713E-2</c:v>
                </c:pt>
                <c:pt idx="62">
                  <c:v>9.9999999999997716E-2</c:v>
                </c:pt>
                <c:pt idx="63">
                  <c:v>0.14999999999999772</c:v>
                </c:pt>
                <c:pt idx="64">
                  <c:v>0.19999999999999774</c:v>
                </c:pt>
                <c:pt idx="65">
                  <c:v>0.24999999999999772</c:v>
                </c:pt>
                <c:pt idx="66">
                  <c:v>0.29999999999999771</c:v>
                </c:pt>
                <c:pt idx="67">
                  <c:v>0.3499999999999977</c:v>
                </c:pt>
                <c:pt idx="68">
                  <c:v>0.39999999999999769</c:v>
                </c:pt>
                <c:pt idx="69">
                  <c:v>0.44999999999999768</c:v>
                </c:pt>
                <c:pt idx="70">
                  <c:v>0.49999999999999767</c:v>
                </c:pt>
                <c:pt idx="71">
                  <c:v>0.54999999999999771</c:v>
                </c:pt>
                <c:pt idx="72">
                  <c:v>0.59999999999999776</c:v>
                </c:pt>
                <c:pt idx="73">
                  <c:v>0.6499999999999978</c:v>
                </c:pt>
                <c:pt idx="74">
                  <c:v>0.69999999999999785</c:v>
                </c:pt>
                <c:pt idx="75">
                  <c:v>0.74999999999999789</c:v>
                </c:pt>
                <c:pt idx="76">
                  <c:v>0.79999999999999793</c:v>
                </c:pt>
                <c:pt idx="77">
                  <c:v>0.84999999999999798</c:v>
                </c:pt>
                <c:pt idx="78">
                  <c:v>0.89999999999999802</c:v>
                </c:pt>
                <c:pt idx="79">
                  <c:v>0.94999999999999807</c:v>
                </c:pt>
                <c:pt idx="80">
                  <c:v>0.99999999999999811</c:v>
                </c:pt>
                <c:pt idx="81">
                  <c:v>1.049999999999998</c:v>
                </c:pt>
                <c:pt idx="82">
                  <c:v>1.0999999999999981</c:v>
                </c:pt>
                <c:pt idx="83">
                  <c:v>1.1499999999999981</c:v>
                </c:pt>
                <c:pt idx="84">
                  <c:v>1.1999999999999982</c:v>
                </c:pt>
                <c:pt idx="85">
                  <c:v>1.2499999999999982</c:v>
                </c:pt>
                <c:pt idx="86">
                  <c:v>1.2999999999999983</c:v>
                </c:pt>
                <c:pt idx="87">
                  <c:v>1.3499999999999983</c:v>
                </c:pt>
                <c:pt idx="88">
                  <c:v>1.3999999999999984</c:v>
                </c:pt>
                <c:pt idx="89">
                  <c:v>1.4499999999999984</c:v>
                </c:pt>
                <c:pt idx="90">
                  <c:v>1.4999999999999984</c:v>
                </c:pt>
                <c:pt idx="91">
                  <c:v>1.5499999999999985</c:v>
                </c:pt>
                <c:pt idx="92">
                  <c:v>1.5999999999999985</c:v>
                </c:pt>
                <c:pt idx="93">
                  <c:v>1.6499999999999986</c:v>
                </c:pt>
                <c:pt idx="94">
                  <c:v>1.6999999999999986</c:v>
                </c:pt>
                <c:pt idx="95">
                  <c:v>1.7499999999999987</c:v>
                </c:pt>
                <c:pt idx="96">
                  <c:v>1.7999999999999987</c:v>
                </c:pt>
                <c:pt idx="97">
                  <c:v>1.8499999999999988</c:v>
                </c:pt>
                <c:pt idx="98">
                  <c:v>1.8999999999999988</c:v>
                </c:pt>
                <c:pt idx="99">
                  <c:v>1.9499999999999988</c:v>
                </c:pt>
                <c:pt idx="100">
                  <c:v>1.9999999999999989</c:v>
                </c:pt>
                <c:pt idx="101">
                  <c:v>2.0499999999999989</c:v>
                </c:pt>
                <c:pt idx="102">
                  <c:v>2.0999999999999988</c:v>
                </c:pt>
                <c:pt idx="103">
                  <c:v>2.1499999999999986</c:v>
                </c:pt>
                <c:pt idx="104">
                  <c:v>2.1999999999999984</c:v>
                </c:pt>
                <c:pt idx="105">
                  <c:v>2.2499999999999982</c:v>
                </c:pt>
                <c:pt idx="106">
                  <c:v>2.299999999999998</c:v>
                </c:pt>
                <c:pt idx="107">
                  <c:v>2.3499999999999979</c:v>
                </c:pt>
                <c:pt idx="108">
                  <c:v>2.3999999999999977</c:v>
                </c:pt>
                <c:pt idx="109">
                  <c:v>2.4499999999999975</c:v>
                </c:pt>
                <c:pt idx="110">
                  <c:v>2.4999999999999973</c:v>
                </c:pt>
                <c:pt idx="111">
                  <c:v>2.5499999999999972</c:v>
                </c:pt>
                <c:pt idx="112">
                  <c:v>2.599999999999997</c:v>
                </c:pt>
                <c:pt idx="113">
                  <c:v>2.6499999999999968</c:v>
                </c:pt>
                <c:pt idx="114">
                  <c:v>2.6999999999999966</c:v>
                </c:pt>
                <c:pt idx="115">
                  <c:v>2.7499999999999964</c:v>
                </c:pt>
                <c:pt idx="116">
                  <c:v>2.7999999999999963</c:v>
                </c:pt>
                <c:pt idx="117">
                  <c:v>2.8499999999999961</c:v>
                </c:pt>
                <c:pt idx="118">
                  <c:v>2.8999999999999959</c:v>
                </c:pt>
                <c:pt idx="119">
                  <c:v>2.9499999999999957</c:v>
                </c:pt>
                <c:pt idx="120">
                  <c:v>2.9999999999999956</c:v>
                </c:pt>
              </c:numCache>
            </c:numRef>
          </c:xVal>
          <c:yVal>
            <c:numRef>
              <c:f>'CLASSIC MODEL 1 (data)'!$B$2:$B$122</c:f>
              <c:numCache>
                <c:formatCode>0.00</c:formatCode>
                <c:ptCount val="121"/>
                <c:pt idx="0">
                  <c:v>4.4318484119380075E-3</c:v>
                </c:pt>
                <c:pt idx="1">
                  <c:v>5.1426409230539392E-3</c:v>
                </c:pt>
                <c:pt idx="2">
                  <c:v>5.9525324197758486E-3</c:v>
                </c:pt>
                <c:pt idx="3">
                  <c:v>6.8727666906139651E-3</c:v>
                </c:pt>
                <c:pt idx="4">
                  <c:v>7.915451582979946E-3</c:v>
                </c:pt>
                <c:pt idx="5">
                  <c:v>9.0935625015910286E-3</c:v>
                </c:pt>
                <c:pt idx="6">
                  <c:v>1.0420934814422567E-2</c:v>
                </c:pt>
                <c:pt idx="7">
                  <c:v>1.1912243607605141E-2</c:v>
                </c:pt>
                <c:pt idx="8">
                  <c:v>1.3582969233685566E-2</c:v>
                </c:pt>
                <c:pt idx="9">
                  <c:v>1.5449347134395107E-2</c:v>
                </c:pt>
                <c:pt idx="10">
                  <c:v>1.7528300493568461E-2</c:v>
                </c:pt>
                <c:pt idx="11">
                  <c:v>1.9837354391795233E-2</c:v>
                </c:pt>
                <c:pt idx="12">
                  <c:v>2.2394530294842781E-2</c:v>
                </c:pt>
                <c:pt idx="13">
                  <c:v>2.5218219915194261E-2</c:v>
                </c:pt>
                <c:pt idx="14">
                  <c:v>2.8327037741601009E-2</c:v>
                </c:pt>
                <c:pt idx="15">
                  <c:v>3.1739651835667224E-2</c:v>
                </c:pt>
                <c:pt idx="16">
                  <c:v>3.5474592846231216E-2</c:v>
                </c:pt>
                <c:pt idx="17">
                  <c:v>3.9550041589369964E-2</c:v>
                </c:pt>
                <c:pt idx="18">
                  <c:v>4.39835959804269E-2</c:v>
                </c:pt>
                <c:pt idx="19">
                  <c:v>4.8792018579182417E-2</c:v>
                </c:pt>
                <c:pt idx="20">
                  <c:v>5.3990966513187674E-2</c:v>
                </c:pt>
                <c:pt idx="21">
                  <c:v>5.9594706068815666E-2</c:v>
                </c:pt>
                <c:pt idx="22">
                  <c:v>6.5615814774676165E-2</c:v>
                </c:pt>
                <c:pt idx="23">
                  <c:v>7.2064874336217541E-2</c:v>
                </c:pt>
                <c:pt idx="24">
                  <c:v>7.8950158300893677E-2</c:v>
                </c:pt>
                <c:pt idx="25">
                  <c:v>8.6277318826511032E-2</c:v>
                </c:pt>
                <c:pt idx="26">
                  <c:v>9.4049077376886406E-2</c:v>
                </c:pt>
                <c:pt idx="27">
                  <c:v>0.10226492456397746</c:v>
                </c:pt>
                <c:pt idx="28">
                  <c:v>0.11092083467945499</c:v>
                </c:pt>
                <c:pt idx="29">
                  <c:v>0.12000900069698503</c:v>
                </c:pt>
                <c:pt idx="30">
                  <c:v>0.12951759566589113</c:v>
                </c:pt>
                <c:pt idx="31">
                  <c:v>0.13943056644535964</c:v>
                </c:pt>
                <c:pt idx="32">
                  <c:v>0.14972746563574424</c:v>
                </c:pt>
                <c:pt idx="33">
                  <c:v>0.16038332734191896</c:v>
                </c:pt>
                <c:pt idx="34">
                  <c:v>0.17136859204780672</c:v>
                </c:pt>
                <c:pt idx="35">
                  <c:v>0.18264908538902128</c:v>
                </c:pt>
                <c:pt idx="36">
                  <c:v>0.19418605498321231</c:v>
                </c:pt>
                <c:pt idx="37">
                  <c:v>0.20593626871997409</c:v>
                </c:pt>
                <c:pt idx="38">
                  <c:v>0.21785217703254989</c:v>
                </c:pt>
                <c:pt idx="39">
                  <c:v>0.22988214068423238</c:v>
                </c:pt>
                <c:pt idx="40">
                  <c:v>0.2419707245191427</c:v>
                </c:pt>
                <c:pt idx="41">
                  <c:v>0.25405905646918836</c:v>
                </c:pt>
                <c:pt idx="42">
                  <c:v>0.26608524989875421</c:v>
                </c:pt>
                <c:pt idx="43">
                  <c:v>0.27798488613099587</c:v>
                </c:pt>
                <c:pt idx="44">
                  <c:v>0.28969155276148217</c:v>
                </c:pt>
                <c:pt idx="45">
                  <c:v>0.30113743215480387</c:v>
                </c:pt>
                <c:pt idx="46">
                  <c:v>0.31225393336676072</c:v>
                </c:pt>
                <c:pt idx="47">
                  <c:v>0.32297235966791382</c:v>
                </c:pt>
                <c:pt idx="48">
                  <c:v>0.33322460289179923</c:v>
                </c:pt>
                <c:pt idx="49">
                  <c:v>0.34294385501938346</c:v>
                </c:pt>
                <c:pt idx="50">
                  <c:v>0.35206532676429914</c:v>
                </c:pt>
                <c:pt idx="51">
                  <c:v>0.36052696246164762</c:v>
                </c:pt>
                <c:pt idx="52">
                  <c:v>0.368270140303323</c:v>
                </c:pt>
                <c:pt idx="53">
                  <c:v>0.37524034691693758</c:v>
                </c:pt>
                <c:pt idx="54">
                  <c:v>0.38138781546052386</c:v>
                </c:pt>
                <c:pt idx="55">
                  <c:v>0.38666811680284902</c:v>
                </c:pt>
                <c:pt idx="56">
                  <c:v>0.39104269397545571</c:v>
                </c:pt>
                <c:pt idx="57">
                  <c:v>0.39447933090788878</c:v>
                </c:pt>
                <c:pt idx="58">
                  <c:v>0.3969525474770117</c:v>
                </c:pt>
                <c:pt idx="59">
                  <c:v>0.39844391409476398</c:v>
                </c:pt>
                <c:pt idx="60">
                  <c:v>0.3989422804014327</c:v>
                </c:pt>
                <c:pt idx="61">
                  <c:v>0.3984439140947641</c:v>
                </c:pt>
                <c:pt idx="62">
                  <c:v>0.39695254747701186</c:v>
                </c:pt>
                <c:pt idx="63">
                  <c:v>0.39447933090788906</c:v>
                </c:pt>
                <c:pt idx="64">
                  <c:v>0.39104269397545605</c:v>
                </c:pt>
                <c:pt idx="65">
                  <c:v>0.38666811680284946</c:v>
                </c:pt>
                <c:pt idx="66">
                  <c:v>0.38138781546052436</c:v>
                </c:pt>
                <c:pt idx="67">
                  <c:v>0.37524034691693819</c:v>
                </c:pt>
                <c:pt idx="68">
                  <c:v>0.36827014030332367</c:v>
                </c:pt>
                <c:pt idx="69">
                  <c:v>0.36052696246164834</c:v>
                </c:pt>
                <c:pt idx="70">
                  <c:v>0.35206532676429991</c:v>
                </c:pt>
                <c:pt idx="71">
                  <c:v>0.34294385501938435</c:v>
                </c:pt>
                <c:pt idx="72">
                  <c:v>0.33322460289180011</c:v>
                </c:pt>
                <c:pt idx="73">
                  <c:v>0.32297235966791477</c:v>
                </c:pt>
                <c:pt idx="74">
                  <c:v>0.31225393336676177</c:v>
                </c:pt>
                <c:pt idx="75">
                  <c:v>0.30113743215480487</c:v>
                </c:pt>
                <c:pt idx="76">
                  <c:v>0.28969155276148323</c:v>
                </c:pt>
                <c:pt idx="77">
                  <c:v>0.27798488613099692</c:v>
                </c:pt>
                <c:pt idx="78">
                  <c:v>0.26608524989875532</c:v>
                </c:pt>
                <c:pt idx="79">
                  <c:v>0.25405905646918947</c:v>
                </c:pt>
                <c:pt idx="80">
                  <c:v>0.24197072451914381</c:v>
                </c:pt>
                <c:pt idx="81">
                  <c:v>0.22988214068423349</c:v>
                </c:pt>
                <c:pt idx="82">
                  <c:v>0.21785217703255103</c:v>
                </c:pt>
                <c:pt idx="83">
                  <c:v>0.20593626871997517</c:v>
                </c:pt>
                <c:pt idx="84">
                  <c:v>0.19418605498321337</c:v>
                </c:pt>
                <c:pt idx="85">
                  <c:v>0.18264908538902233</c:v>
                </c:pt>
                <c:pt idx="86">
                  <c:v>0.17136859204780774</c:v>
                </c:pt>
                <c:pt idx="87">
                  <c:v>0.16038332734191996</c:v>
                </c:pt>
                <c:pt idx="88">
                  <c:v>0.14972746563574521</c:v>
                </c:pt>
                <c:pt idx="89">
                  <c:v>0.13943056644536062</c:v>
                </c:pt>
                <c:pt idx="90">
                  <c:v>0.12951759566589202</c:v>
                </c:pt>
                <c:pt idx="91">
                  <c:v>0.12000900069698586</c:v>
                </c:pt>
                <c:pt idx="92">
                  <c:v>0.11092083467945583</c:v>
                </c:pt>
                <c:pt idx="93">
                  <c:v>0.10226492456397825</c:v>
                </c:pt>
                <c:pt idx="94">
                  <c:v>9.4049077376887155E-2</c:v>
                </c:pt>
                <c:pt idx="95">
                  <c:v>8.6277318826511712E-2</c:v>
                </c:pt>
                <c:pt idx="96">
                  <c:v>7.8950158300894344E-2</c:v>
                </c:pt>
                <c:pt idx="97">
                  <c:v>7.2064874336218165E-2</c:v>
                </c:pt>
                <c:pt idx="98">
                  <c:v>6.5615814774676734E-2</c:v>
                </c:pt>
                <c:pt idx="99">
                  <c:v>5.9594706068816207E-2</c:v>
                </c:pt>
                <c:pt idx="100">
                  <c:v>5.3990966513188167E-2</c:v>
                </c:pt>
                <c:pt idx="101">
                  <c:v>4.8792018579182875E-2</c:v>
                </c:pt>
                <c:pt idx="102">
                  <c:v>4.3983595980427309E-2</c:v>
                </c:pt>
                <c:pt idx="103">
                  <c:v>3.9550041589370331E-2</c:v>
                </c:pt>
                <c:pt idx="104">
                  <c:v>3.547459284623157E-2</c:v>
                </c:pt>
                <c:pt idx="105">
                  <c:v>3.173965183566755E-2</c:v>
                </c:pt>
                <c:pt idx="106">
                  <c:v>2.8327037741601297E-2</c:v>
                </c:pt>
                <c:pt idx="107">
                  <c:v>2.5218219915194514E-2</c:v>
                </c:pt>
                <c:pt idx="108">
                  <c:v>2.2394530294843017E-2</c:v>
                </c:pt>
                <c:pt idx="109">
                  <c:v>1.9837354391795441E-2</c:v>
                </c:pt>
                <c:pt idx="110">
                  <c:v>1.7528300493568655E-2</c:v>
                </c:pt>
                <c:pt idx="111">
                  <c:v>1.5449347134395285E-2</c:v>
                </c:pt>
                <c:pt idx="112">
                  <c:v>1.3582969233685722E-2</c:v>
                </c:pt>
                <c:pt idx="113">
                  <c:v>1.191224360760528E-2</c:v>
                </c:pt>
                <c:pt idx="114">
                  <c:v>1.0420934814422692E-2</c:v>
                </c:pt>
                <c:pt idx="115">
                  <c:v>9.0935625015911431E-3</c:v>
                </c:pt>
                <c:pt idx="116">
                  <c:v>7.9154515829800449E-3</c:v>
                </c:pt>
                <c:pt idx="117">
                  <c:v>6.872766690614051E-3</c:v>
                </c:pt>
                <c:pt idx="118">
                  <c:v>5.9525324197759223E-3</c:v>
                </c:pt>
                <c:pt idx="119">
                  <c:v>5.1426409230540026E-3</c:v>
                </c:pt>
                <c:pt idx="120">
                  <c:v>4.4318484119380665E-3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11-4906-8E40-144E8E59E83C}"/>
            </c:ext>
          </c:extLst>
        </c:ser>
        <c:ser>
          <c:idx val="1"/>
          <c:order val="1"/>
          <c:spPr>
            <a:ln w="12700" cap="rnd">
              <a:solidFill>
                <a:srgbClr val="71707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'CLASSIC MODEL 1 (data)'!$C$2:$C$122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xVal>
          <c:yVal>
            <c:numRef>
              <c:f>'CLASSIC MODEL 1 (data)'!$D$2:$D$122</c:f>
              <c:numCache>
                <c:formatCode>0.00</c:formatCode>
                <c:ptCount val="121"/>
                <c:pt idx="0">
                  <c:v>0.3989422804014327</c:v>
                </c:pt>
                <c:pt idx="1">
                  <c:v>0.39564523676175145</c:v>
                </c:pt>
                <c:pt idx="2">
                  <c:v>0.3923481931220702</c:v>
                </c:pt>
                <c:pt idx="3">
                  <c:v>0.38905114948238895</c:v>
                </c:pt>
                <c:pt idx="4">
                  <c:v>0.3857541058427077</c:v>
                </c:pt>
                <c:pt idx="5">
                  <c:v>0.38245706220302644</c:v>
                </c:pt>
                <c:pt idx="6">
                  <c:v>0.37916001856334519</c:v>
                </c:pt>
                <c:pt idx="7">
                  <c:v>0.37586297492366394</c:v>
                </c:pt>
                <c:pt idx="8">
                  <c:v>0.37256593128398269</c:v>
                </c:pt>
                <c:pt idx="9">
                  <c:v>0.36926888764430144</c:v>
                </c:pt>
                <c:pt idx="10">
                  <c:v>0.36597184400462018</c:v>
                </c:pt>
                <c:pt idx="11">
                  <c:v>0.36267480036493893</c:v>
                </c:pt>
                <c:pt idx="12">
                  <c:v>0.35937775672525768</c:v>
                </c:pt>
                <c:pt idx="13">
                  <c:v>0.35608071308557643</c:v>
                </c:pt>
                <c:pt idx="14">
                  <c:v>0.35278366944589518</c:v>
                </c:pt>
                <c:pt idx="15">
                  <c:v>0.34948662580621392</c:v>
                </c:pt>
                <c:pt idx="16">
                  <c:v>0.34618958216653267</c:v>
                </c:pt>
                <c:pt idx="17">
                  <c:v>0.34289253852685142</c:v>
                </c:pt>
                <c:pt idx="18">
                  <c:v>0.33959549488717017</c:v>
                </c:pt>
                <c:pt idx="19">
                  <c:v>0.33629845124748892</c:v>
                </c:pt>
                <c:pt idx="20">
                  <c:v>0.33300140760780766</c:v>
                </c:pt>
                <c:pt idx="21">
                  <c:v>0.32970436396812641</c:v>
                </c:pt>
                <c:pt idx="22">
                  <c:v>0.32640732032844516</c:v>
                </c:pt>
                <c:pt idx="23">
                  <c:v>0.32311027668876391</c:v>
                </c:pt>
                <c:pt idx="24">
                  <c:v>0.31981323304908266</c:v>
                </c:pt>
                <c:pt idx="25">
                  <c:v>0.31651618940940141</c:v>
                </c:pt>
                <c:pt idx="26">
                  <c:v>0.31321914576972015</c:v>
                </c:pt>
                <c:pt idx="27">
                  <c:v>0.3099221021300389</c:v>
                </c:pt>
                <c:pt idx="28">
                  <c:v>0.30662505849035765</c:v>
                </c:pt>
                <c:pt idx="29">
                  <c:v>0.3033280148506764</c:v>
                </c:pt>
                <c:pt idx="30">
                  <c:v>0.30003097121099515</c:v>
                </c:pt>
                <c:pt idx="31">
                  <c:v>0.29673392757131389</c:v>
                </c:pt>
                <c:pt idx="32">
                  <c:v>0.29343688393163264</c:v>
                </c:pt>
                <c:pt idx="33">
                  <c:v>0.29013984029195139</c:v>
                </c:pt>
                <c:pt idx="34">
                  <c:v>0.28684279665227014</c:v>
                </c:pt>
                <c:pt idx="35">
                  <c:v>0.28354575301258889</c:v>
                </c:pt>
                <c:pt idx="36">
                  <c:v>0.28024870937290763</c:v>
                </c:pt>
                <c:pt idx="37">
                  <c:v>0.27695166573322638</c:v>
                </c:pt>
                <c:pt idx="38">
                  <c:v>0.27365462209354513</c:v>
                </c:pt>
                <c:pt idx="39">
                  <c:v>0.27035757845386388</c:v>
                </c:pt>
                <c:pt idx="40">
                  <c:v>0.26706053481418263</c:v>
                </c:pt>
                <c:pt idx="41">
                  <c:v>0.26376349117450137</c:v>
                </c:pt>
                <c:pt idx="42">
                  <c:v>0.26046644753482012</c:v>
                </c:pt>
                <c:pt idx="43">
                  <c:v>0.25716940389513887</c:v>
                </c:pt>
                <c:pt idx="44">
                  <c:v>0.25387236025545762</c:v>
                </c:pt>
                <c:pt idx="45">
                  <c:v>0.25057531661577637</c:v>
                </c:pt>
                <c:pt idx="46">
                  <c:v>0.24727827297609511</c:v>
                </c:pt>
                <c:pt idx="47">
                  <c:v>0.24398122933641386</c:v>
                </c:pt>
                <c:pt idx="48">
                  <c:v>0.24068418569673261</c:v>
                </c:pt>
                <c:pt idx="49">
                  <c:v>0.23738714205705136</c:v>
                </c:pt>
                <c:pt idx="50">
                  <c:v>0.23409009841737011</c:v>
                </c:pt>
                <c:pt idx="51">
                  <c:v>0.23079305477768886</c:v>
                </c:pt>
                <c:pt idx="52">
                  <c:v>0.2274960111380076</c:v>
                </c:pt>
                <c:pt idx="53">
                  <c:v>0.22419896749832635</c:v>
                </c:pt>
                <c:pt idx="54">
                  <c:v>0.2209019238586451</c:v>
                </c:pt>
                <c:pt idx="55">
                  <c:v>0.21760488021896385</c:v>
                </c:pt>
                <c:pt idx="56">
                  <c:v>0.2143078365792826</c:v>
                </c:pt>
                <c:pt idx="57">
                  <c:v>0.21101079293960134</c:v>
                </c:pt>
                <c:pt idx="58">
                  <c:v>0.20771374929992009</c:v>
                </c:pt>
                <c:pt idx="59">
                  <c:v>0.20441670566023884</c:v>
                </c:pt>
                <c:pt idx="60">
                  <c:v>0.20111966202055759</c:v>
                </c:pt>
                <c:pt idx="61">
                  <c:v>0.19782261838087634</c:v>
                </c:pt>
                <c:pt idx="62">
                  <c:v>0.19452557474119508</c:v>
                </c:pt>
                <c:pt idx="63">
                  <c:v>0.19122853110151383</c:v>
                </c:pt>
                <c:pt idx="64">
                  <c:v>0.18793148746183258</c:v>
                </c:pt>
                <c:pt idx="65">
                  <c:v>0.18463444382215133</c:v>
                </c:pt>
                <c:pt idx="66">
                  <c:v>0.18133740018247008</c:v>
                </c:pt>
                <c:pt idx="67">
                  <c:v>0.17804035654278882</c:v>
                </c:pt>
                <c:pt idx="68">
                  <c:v>0.17474331290310757</c:v>
                </c:pt>
                <c:pt idx="69">
                  <c:v>0.17144626926342632</c:v>
                </c:pt>
                <c:pt idx="70">
                  <c:v>0.16814922562374507</c:v>
                </c:pt>
                <c:pt idx="71">
                  <c:v>0.16485218198406382</c:v>
                </c:pt>
                <c:pt idx="72">
                  <c:v>0.16155513834438257</c:v>
                </c:pt>
                <c:pt idx="73">
                  <c:v>0.15825809470470131</c:v>
                </c:pt>
                <c:pt idx="74">
                  <c:v>0.15496105106502006</c:v>
                </c:pt>
                <c:pt idx="75">
                  <c:v>0.15166400742533881</c:v>
                </c:pt>
                <c:pt idx="76">
                  <c:v>0.14836696378565756</c:v>
                </c:pt>
                <c:pt idx="77">
                  <c:v>0.14506992014597631</c:v>
                </c:pt>
                <c:pt idx="78">
                  <c:v>0.14177287650629505</c:v>
                </c:pt>
                <c:pt idx="79">
                  <c:v>0.1384758328666138</c:v>
                </c:pt>
                <c:pt idx="80">
                  <c:v>0.13517878922693255</c:v>
                </c:pt>
                <c:pt idx="81">
                  <c:v>0.1318817455872513</c:v>
                </c:pt>
                <c:pt idx="82">
                  <c:v>0.12858470194757005</c:v>
                </c:pt>
                <c:pt idx="83">
                  <c:v>0.12528765830788879</c:v>
                </c:pt>
                <c:pt idx="84">
                  <c:v>0.12199061466820753</c:v>
                </c:pt>
                <c:pt idx="85">
                  <c:v>0.11869357102852626</c:v>
                </c:pt>
                <c:pt idx="86">
                  <c:v>0.115396527388845</c:v>
                </c:pt>
                <c:pt idx="87">
                  <c:v>0.11209948374916373</c:v>
                </c:pt>
                <c:pt idx="88">
                  <c:v>0.10880244010948247</c:v>
                </c:pt>
                <c:pt idx="89">
                  <c:v>0.1055053964698012</c:v>
                </c:pt>
                <c:pt idx="90">
                  <c:v>0.10220835283011993</c:v>
                </c:pt>
                <c:pt idx="91">
                  <c:v>9.8911309190438668E-2</c:v>
                </c:pt>
                <c:pt idx="92">
                  <c:v>9.5614265550757402E-2</c:v>
                </c:pt>
                <c:pt idx="93">
                  <c:v>9.2317221911076136E-2</c:v>
                </c:pt>
                <c:pt idx="94">
                  <c:v>8.902017827139487E-2</c:v>
                </c:pt>
                <c:pt idx="95">
                  <c:v>8.5723134631713604E-2</c:v>
                </c:pt>
                <c:pt idx="96">
                  <c:v>8.2426090992032339E-2</c:v>
                </c:pt>
                <c:pt idx="97">
                  <c:v>7.9129047352351073E-2</c:v>
                </c:pt>
                <c:pt idx="98">
                  <c:v>7.5832003712669807E-2</c:v>
                </c:pt>
                <c:pt idx="99">
                  <c:v>7.2534960072988541E-2</c:v>
                </c:pt>
                <c:pt idx="100">
                  <c:v>6.9237916433307276E-2</c:v>
                </c:pt>
                <c:pt idx="101">
                  <c:v>6.594087279362601E-2</c:v>
                </c:pt>
                <c:pt idx="102">
                  <c:v>6.2643829153944744E-2</c:v>
                </c:pt>
                <c:pt idx="103">
                  <c:v>5.9346785514263485E-2</c:v>
                </c:pt>
                <c:pt idx="104">
                  <c:v>5.6049741874582226E-2</c:v>
                </c:pt>
                <c:pt idx="105">
                  <c:v>5.2752698234900967E-2</c:v>
                </c:pt>
                <c:pt idx="106">
                  <c:v>4.9455654595219709E-2</c:v>
                </c:pt>
                <c:pt idx="107">
                  <c:v>4.615861095553845E-2</c:v>
                </c:pt>
                <c:pt idx="108">
                  <c:v>4.2861567315857191E-2</c:v>
                </c:pt>
                <c:pt idx="109">
                  <c:v>3.9564523676175932E-2</c:v>
                </c:pt>
                <c:pt idx="110">
                  <c:v>3.6267480036494673E-2</c:v>
                </c:pt>
                <c:pt idx="111">
                  <c:v>3.2970436396813414E-2</c:v>
                </c:pt>
                <c:pt idx="112">
                  <c:v>2.9673392757132152E-2</c:v>
                </c:pt>
                <c:pt idx="113">
                  <c:v>2.637634911745089E-2</c:v>
                </c:pt>
                <c:pt idx="114">
                  <c:v>2.3079305477769627E-2</c:v>
                </c:pt>
                <c:pt idx="115">
                  <c:v>1.9782261838088365E-2</c:v>
                </c:pt>
                <c:pt idx="116">
                  <c:v>1.6485218198407103E-2</c:v>
                </c:pt>
                <c:pt idx="117">
                  <c:v>1.318817455872584E-2</c:v>
                </c:pt>
                <c:pt idx="118">
                  <c:v>9.891130919044578E-3</c:v>
                </c:pt>
                <c:pt idx="119">
                  <c:v>6.5940872793633157E-3</c:v>
                </c:pt>
                <c:pt idx="120">
                  <c:v>3.2970436396820538E-3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811-4906-8E40-144E8E59E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484016"/>
        <c:axId val="1717489008"/>
      </c:scatterChart>
      <c:valAx>
        <c:axId val="1717484016"/>
        <c:scaling>
          <c:orientation val="minMax"/>
          <c:min val="-4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489008"/>
        <c:crosses val="autoZero"/>
        <c:crossBetween val="midCat"/>
        <c:majorUnit val="2"/>
      </c:valAx>
      <c:valAx>
        <c:axId val="1717489008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717484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/>
                </a:solidFill>
              </a:rPr>
              <a:t>Biased,</a:t>
            </a:r>
            <a:r>
              <a:rPr lang="en-US" sz="1600" baseline="0">
                <a:solidFill>
                  <a:schemeClr val="tx1"/>
                </a:solidFill>
              </a:rPr>
              <a:t> unbiased, and efficieny of estimated coefficients</a:t>
            </a:r>
            <a:endParaRPr lang="en-US" sz="16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Case 1</c:v>
          </c:tx>
          <c:spPr>
            <a:ln w="12700" cap="rnd">
              <a:solidFill>
                <a:srgbClr val="00447C"/>
              </a:solidFill>
              <a:round/>
            </a:ln>
            <a:effectLst/>
          </c:spPr>
          <c:marker>
            <c:symbol val="none"/>
          </c:marker>
          <c:xVal>
            <c:numRef>
              <c:f>'CLASSIC MODEL 1 (data)'!$I$2:$I$202</c:f>
              <c:numCache>
                <c:formatCode>0.00</c:formatCode>
                <c:ptCount val="201"/>
                <c:pt idx="0">
                  <c:v>-5</c:v>
                </c:pt>
                <c:pt idx="1">
                  <c:v>-4.95</c:v>
                </c:pt>
                <c:pt idx="2">
                  <c:v>-4.9000000000000004</c:v>
                </c:pt>
                <c:pt idx="3">
                  <c:v>-4.8500000000000005</c:v>
                </c:pt>
                <c:pt idx="4">
                  <c:v>-4.8000000000000007</c:v>
                </c:pt>
                <c:pt idx="5">
                  <c:v>-4.7500000000000009</c:v>
                </c:pt>
                <c:pt idx="6">
                  <c:v>-4.7000000000000011</c:v>
                </c:pt>
                <c:pt idx="7">
                  <c:v>-4.6500000000000012</c:v>
                </c:pt>
                <c:pt idx="8">
                  <c:v>-4.6000000000000014</c:v>
                </c:pt>
                <c:pt idx="9">
                  <c:v>-4.5500000000000016</c:v>
                </c:pt>
                <c:pt idx="10">
                  <c:v>-4.5000000000000018</c:v>
                </c:pt>
                <c:pt idx="11">
                  <c:v>-4.450000000000002</c:v>
                </c:pt>
                <c:pt idx="12">
                  <c:v>-4.4000000000000021</c:v>
                </c:pt>
                <c:pt idx="13">
                  <c:v>-4.3500000000000023</c:v>
                </c:pt>
                <c:pt idx="14">
                  <c:v>-4.3000000000000025</c:v>
                </c:pt>
                <c:pt idx="15">
                  <c:v>-4.2500000000000027</c:v>
                </c:pt>
                <c:pt idx="16">
                  <c:v>-4.2000000000000028</c:v>
                </c:pt>
                <c:pt idx="17">
                  <c:v>-4.150000000000003</c:v>
                </c:pt>
                <c:pt idx="18">
                  <c:v>-4.1000000000000032</c:v>
                </c:pt>
                <c:pt idx="19">
                  <c:v>-4.0500000000000034</c:v>
                </c:pt>
                <c:pt idx="20">
                  <c:v>-4.0000000000000036</c:v>
                </c:pt>
                <c:pt idx="21">
                  <c:v>-3.9500000000000037</c:v>
                </c:pt>
                <c:pt idx="22">
                  <c:v>-3.9000000000000039</c:v>
                </c:pt>
                <c:pt idx="23">
                  <c:v>-3.8500000000000041</c:v>
                </c:pt>
                <c:pt idx="24">
                  <c:v>-3.8000000000000043</c:v>
                </c:pt>
                <c:pt idx="25">
                  <c:v>-3.7500000000000044</c:v>
                </c:pt>
                <c:pt idx="26">
                  <c:v>-3.7000000000000046</c:v>
                </c:pt>
                <c:pt idx="27">
                  <c:v>-3.6500000000000048</c:v>
                </c:pt>
                <c:pt idx="28">
                  <c:v>-3.600000000000005</c:v>
                </c:pt>
                <c:pt idx="29">
                  <c:v>-3.5500000000000052</c:v>
                </c:pt>
                <c:pt idx="30">
                  <c:v>-3.5000000000000053</c:v>
                </c:pt>
                <c:pt idx="31">
                  <c:v>-3.4500000000000055</c:v>
                </c:pt>
                <c:pt idx="32">
                  <c:v>-3.4000000000000057</c:v>
                </c:pt>
                <c:pt idx="33">
                  <c:v>-3.3500000000000059</c:v>
                </c:pt>
                <c:pt idx="34">
                  <c:v>-3.300000000000006</c:v>
                </c:pt>
                <c:pt idx="35">
                  <c:v>-3.2500000000000062</c:v>
                </c:pt>
                <c:pt idx="36">
                  <c:v>-3.2000000000000064</c:v>
                </c:pt>
                <c:pt idx="37">
                  <c:v>-3.1500000000000066</c:v>
                </c:pt>
                <c:pt idx="38">
                  <c:v>-3.1000000000000068</c:v>
                </c:pt>
                <c:pt idx="39">
                  <c:v>-3.0500000000000069</c:v>
                </c:pt>
                <c:pt idx="40">
                  <c:v>-3.0000000000000071</c:v>
                </c:pt>
                <c:pt idx="41">
                  <c:v>-2.9500000000000073</c:v>
                </c:pt>
                <c:pt idx="42">
                  <c:v>-2.9000000000000075</c:v>
                </c:pt>
                <c:pt idx="43">
                  <c:v>-2.8500000000000076</c:v>
                </c:pt>
                <c:pt idx="44">
                  <c:v>-2.8000000000000078</c:v>
                </c:pt>
                <c:pt idx="45">
                  <c:v>-2.750000000000008</c:v>
                </c:pt>
                <c:pt idx="46">
                  <c:v>-2.7000000000000082</c:v>
                </c:pt>
                <c:pt idx="47">
                  <c:v>-2.6500000000000083</c:v>
                </c:pt>
                <c:pt idx="48">
                  <c:v>-2.6000000000000085</c:v>
                </c:pt>
                <c:pt idx="49">
                  <c:v>-2.5500000000000087</c:v>
                </c:pt>
                <c:pt idx="50">
                  <c:v>-2.5000000000000089</c:v>
                </c:pt>
                <c:pt idx="51">
                  <c:v>-2.4500000000000091</c:v>
                </c:pt>
                <c:pt idx="52">
                  <c:v>-2.4000000000000092</c:v>
                </c:pt>
                <c:pt idx="53">
                  <c:v>-2.3500000000000094</c:v>
                </c:pt>
                <c:pt idx="54">
                  <c:v>-2.3000000000000096</c:v>
                </c:pt>
                <c:pt idx="55">
                  <c:v>-2.2500000000000098</c:v>
                </c:pt>
                <c:pt idx="56">
                  <c:v>-2.2000000000000099</c:v>
                </c:pt>
                <c:pt idx="57">
                  <c:v>-2.1500000000000101</c:v>
                </c:pt>
                <c:pt idx="58">
                  <c:v>-2.1000000000000103</c:v>
                </c:pt>
                <c:pt idx="59">
                  <c:v>-2.0500000000000105</c:v>
                </c:pt>
                <c:pt idx="60">
                  <c:v>-2.0000000000000107</c:v>
                </c:pt>
                <c:pt idx="61">
                  <c:v>-1.9500000000000106</c:v>
                </c:pt>
                <c:pt idx="62">
                  <c:v>-1.9000000000000106</c:v>
                </c:pt>
                <c:pt idx="63">
                  <c:v>-1.8500000000000105</c:v>
                </c:pt>
                <c:pt idx="64">
                  <c:v>-1.8000000000000105</c:v>
                </c:pt>
                <c:pt idx="65">
                  <c:v>-1.7500000000000104</c:v>
                </c:pt>
                <c:pt idx="66">
                  <c:v>-1.7000000000000104</c:v>
                </c:pt>
                <c:pt idx="67">
                  <c:v>-1.6500000000000103</c:v>
                </c:pt>
                <c:pt idx="68">
                  <c:v>-1.6000000000000103</c:v>
                </c:pt>
                <c:pt idx="69">
                  <c:v>-1.5500000000000103</c:v>
                </c:pt>
                <c:pt idx="70">
                  <c:v>-1.5000000000000102</c:v>
                </c:pt>
                <c:pt idx="71">
                  <c:v>-1.4500000000000102</c:v>
                </c:pt>
                <c:pt idx="72">
                  <c:v>-1.4000000000000101</c:v>
                </c:pt>
                <c:pt idx="73">
                  <c:v>-1.3500000000000101</c:v>
                </c:pt>
                <c:pt idx="74">
                  <c:v>-1.30000000000001</c:v>
                </c:pt>
                <c:pt idx="75">
                  <c:v>-1.25000000000001</c:v>
                </c:pt>
                <c:pt idx="76">
                  <c:v>-1.2000000000000099</c:v>
                </c:pt>
                <c:pt idx="77">
                  <c:v>-1.1500000000000099</c:v>
                </c:pt>
                <c:pt idx="78">
                  <c:v>-1.1000000000000099</c:v>
                </c:pt>
                <c:pt idx="79">
                  <c:v>-1.0500000000000098</c:v>
                </c:pt>
                <c:pt idx="80">
                  <c:v>-1.0000000000000098</c:v>
                </c:pt>
                <c:pt idx="81">
                  <c:v>-0.95000000000000973</c:v>
                </c:pt>
                <c:pt idx="82">
                  <c:v>-0.90000000000000968</c:v>
                </c:pt>
                <c:pt idx="83">
                  <c:v>-0.85000000000000964</c:v>
                </c:pt>
                <c:pt idx="84">
                  <c:v>-0.80000000000000959</c:v>
                </c:pt>
                <c:pt idx="85">
                  <c:v>-0.75000000000000955</c:v>
                </c:pt>
                <c:pt idx="86">
                  <c:v>-0.7000000000000095</c:v>
                </c:pt>
                <c:pt idx="87">
                  <c:v>-0.65000000000000946</c:v>
                </c:pt>
                <c:pt idx="88">
                  <c:v>-0.60000000000000941</c:v>
                </c:pt>
                <c:pt idx="89">
                  <c:v>-0.55000000000000937</c:v>
                </c:pt>
                <c:pt idx="90">
                  <c:v>-0.50000000000000933</c:v>
                </c:pt>
                <c:pt idx="91">
                  <c:v>-0.45000000000000934</c:v>
                </c:pt>
                <c:pt idx="92">
                  <c:v>-0.40000000000000935</c:v>
                </c:pt>
                <c:pt idx="93">
                  <c:v>-0.35000000000000936</c:v>
                </c:pt>
                <c:pt idx="94">
                  <c:v>-0.30000000000000937</c:v>
                </c:pt>
                <c:pt idx="95">
                  <c:v>-0.25000000000000938</c:v>
                </c:pt>
                <c:pt idx="96">
                  <c:v>-0.20000000000000939</c:v>
                </c:pt>
                <c:pt idx="97">
                  <c:v>-0.1500000000000094</c:v>
                </c:pt>
                <c:pt idx="98">
                  <c:v>-0.1000000000000094</c:v>
                </c:pt>
                <c:pt idx="99">
                  <c:v>-5.0000000000009398E-2</c:v>
                </c:pt>
                <c:pt idx="100">
                  <c:v>-9.3952623458903872E-15</c:v>
                </c:pt>
                <c:pt idx="101">
                  <c:v>4.9999999999990608E-2</c:v>
                </c:pt>
                <c:pt idx="102">
                  <c:v>9.999999999999061E-2</c:v>
                </c:pt>
                <c:pt idx="103">
                  <c:v>0.14999999999999061</c:v>
                </c:pt>
                <c:pt idx="104">
                  <c:v>0.19999999999999063</c:v>
                </c:pt>
                <c:pt idx="105">
                  <c:v>0.24999999999999062</c:v>
                </c:pt>
                <c:pt idx="106">
                  <c:v>0.29999999999999061</c:v>
                </c:pt>
                <c:pt idx="107">
                  <c:v>0.3499999999999906</c:v>
                </c:pt>
                <c:pt idx="108">
                  <c:v>0.39999999999999059</c:v>
                </c:pt>
                <c:pt idx="109">
                  <c:v>0.44999999999999057</c:v>
                </c:pt>
                <c:pt idx="110">
                  <c:v>0.49999999999999056</c:v>
                </c:pt>
                <c:pt idx="111">
                  <c:v>0.54999999999999061</c:v>
                </c:pt>
                <c:pt idx="112">
                  <c:v>0.59999999999999065</c:v>
                </c:pt>
                <c:pt idx="113">
                  <c:v>0.6499999999999907</c:v>
                </c:pt>
                <c:pt idx="114">
                  <c:v>0.69999999999999074</c:v>
                </c:pt>
                <c:pt idx="115">
                  <c:v>0.74999999999999079</c:v>
                </c:pt>
                <c:pt idx="116">
                  <c:v>0.79999999999999083</c:v>
                </c:pt>
                <c:pt idx="117">
                  <c:v>0.84999999999999087</c:v>
                </c:pt>
                <c:pt idx="118">
                  <c:v>0.89999999999999092</c:v>
                </c:pt>
                <c:pt idx="119">
                  <c:v>0.94999999999999096</c:v>
                </c:pt>
                <c:pt idx="120">
                  <c:v>0.99999999999999101</c:v>
                </c:pt>
                <c:pt idx="121">
                  <c:v>1.0499999999999909</c:v>
                </c:pt>
                <c:pt idx="122">
                  <c:v>1.099999999999991</c:v>
                </c:pt>
                <c:pt idx="123">
                  <c:v>1.149999999999991</c:v>
                </c:pt>
                <c:pt idx="124">
                  <c:v>1.1999999999999911</c:v>
                </c:pt>
                <c:pt idx="125">
                  <c:v>1.2499999999999911</c:v>
                </c:pt>
                <c:pt idx="126">
                  <c:v>1.2999999999999912</c:v>
                </c:pt>
                <c:pt idx="127">
                  <c:v>1.3499999999999912</c:v>
                </c:pt>
                <c:pt idx="128">
                  <c:v>1.3999999999999913</c:v>
                </c:pt>
                <c:pt idx="129">
                  <c:v>1.4499999999999913</c:v>
                </c:pt>
                <c:pt idx="130">
                  <c:v>1.4999999999999913</c:v>
                </c:pt>
                <c:pt idx="131">
                  <c:v>1.5499999999999914</c:v>
                </c:pt>
                <c:pt idx="132">
                  <c:v>1.5999999999999914</c:v>
                </c:pt>
                <c:pt idx="133">
                  <c:v>1.6499999999999915</c:v>
                </c:pt>
                <c:pt idx="134">
                  <c:v>1.6999999999999915</c:v>
                </c:pt>
                <c:pt idx="135">
                  <c:v>1.7499999999999916</c:v>
                </c:pt>
                <c:pt idx="136">
                  <c:v>1.7999999999999916</c:v>
                </c:pt>
                <c:pt idx="137">
                  <c:v>1.8499999999999917</c:v>
                </c:pt>
                <c:pt idx="138">
                  <c:v>1.8999999999999917</c:v>
                </c:pt>
                <c:pt idx="139">
                  <c:v>1.9499999999999917</c:v>
                </c:pt>
                <c:pt idx="140">
                  <c:v>1.9999999999999918</c:v>
                </c:pt>
                <c:pt idx="141">
                  <c:v>2.0499999999999918</c:v>
                </c:pt>
                <c:pt idx="142">
                  <c:v>2.0999999999999917</c:v>
                </c:pt>
                <c:pt idx="143">
                  <c:v>2.1499999999999915</c:v>
                </c:pt>
                <c:pt idx="144">
                  <c:v>2.1999999999999913</c:v>
                </c:pt>
                <c:pt idx="145">
                  <c:v>2.2499999999999911</c:v>
                </c:pt>
                <c:pt idx="146">
                  <c:v>2.2999999999999909</c:v>
                </c:pt>
                <c:pt idx="147">
                  <c:v>2.3499999999999908</c:v>
                </c:pt>
                <c:pt idx="148">
                  <c:v>2.3999999999999906</c:v>
                </c:pt>
                <c:pt idx="149">
                  <c:v>2.4499999999999904</c:v>
                </c:pt>
                <c:pt idx="150">
                  <c:v>2.4999999999999902</c:v>
                </c:pt>
                <c:pt idx="151">
                  <c:v>2.5499999999999901</c:v>
                </c:pt>
                <c:pt idx="152">
                  <c:v>2.5999999999999899</c:v>
                </c:pt>
                <c:pt idx="153">
                  <c:v>2.6499999999999897</c:v>
                </c:pt>
                <c:pt idx="154">
                  <c:v>2.6999999999999895</c:v>
                </c:pt>
                <c:pt idx="155">
                  <c:v>2.7499999999999893</c:v>
                </c:pt>
                <c:pt idx="156">
                  <c:v>2.7999999999999892</c:v>
                </c:pt>
                <c:pt idx="157">
                  <c:v>2.849999999999989</c:v>
                </c:pt>
                <c:pt idx="158">
                  <c:v>2.8999999999999888</c:v>
                </c:pt>
                <c:pt idx="159">
                  <c:v>2.9499999999999886</c:v>
                </c:pt>
                <c:pt idx="160">
                  <c:v>2.9999999999999885</c:v>
                </c:pt>
                <c:pt idx="161">
                  <c:v>3.0499999999999883</c:v>
                </c:pt>
                <c:pt idx="162">
                  <c:v>3.0999999999999881</c:v>
                </c:pt>
                <c:pt idx="163">
                  <c:v>3.1499999999999879</c:v>
                </c:pt>
                <c:pt idx="164">
                  <c:v>3.1999999999999877</c:v>
                </c:pt>
                <c:pt idx="165">
                  <c:v>3.2499999999999876</c:v>
                </c:pt>
                <c:pt idx="166">
                  <c:v>3.2999999999999874</c:v>
                </c:pt>
                <c:pt idx="167">
                  <c:v>3.3499999999999872</c:v>
                </c:pt>
                <c:pt idx="168">
                  <c:v>3.399999999999987</c:v>
                </c:pt>
                <c:pt idx="169">
                  <c:v>3.4499999999999869</c:v>
                </c:pt>
                <c:pt idx="170">
                  <c:v>3.4999999999999867</c:v>
                </c:pt>
                <c:pt idx="171">
                  <c:v>3.5499999999999865</c:v>
                </c:pt>
                <c:pt idx="172">
                  <c:v>3.5999999999999863</c:v>
                </c:pt>
                <c:pt idx="173">
                  <c:v>3.6499999999999861</c:v>
                </c:pt>
                <c:pt idx="174">
                  <c:v>3.699999999999986</c:v>
                </c:pt>
                <c:pt idx="175">
                  <c:v>3.7499999999999858</c:v>
                </c:pt>
                <c:pt idx="176">
                  <c:v>3.7999999999999856</c:v>
                </c:pt>
                <c:pt idx="177">
                  <c:v>3.8499999999999854</c:v>
                </c:pt>
                <c:pt idx="178">
                  <c:v>3.8999999999999853</c:v>
                </c:pt>
                <c:pt idx="179">
                  <c:v>3.9499999999999851</c:v>
                </c:pt>
                <c:pt idx="180">
                  <c:v>3.9999999999999849</c:v>
                </c:pt>
                <c:pt idx="181">
                  <c:v>4.0499999999999847</c:v>
                </c:pt>
                <c:pt idx="182">
                  <c:v>4.0999999999999845</c:v>
                </c:pt>
                <c:pt idx="183">
                  <c:v>4.1499999999999844</c:v>
                </c:pt>
                <c:pt idx="184">
                  <c:v>4.1999999999999842</c:v>
                </c:pt>
                <c:pt idx="185">
                  <c:v>4.249999999999984</c:v>
                </c:pt>
                <c:pt idx="186">
                  <c:v>4.2999999999999838</c:v>
                </c:pt>
                <c:pt idx="187">
                  <c:v>4.3499999999999837</c:v>
                </c:pt>
                <c:pt idx="188">
                  <c:v>4.3999999999999835</c:v>
                </c:pt>
                <c:pt idx="189">
                  <c:v>4.4499999999999833</c:v>
                </c:pt>
                <c:pt idx="190">
                  <c:v>4.4999999999999831</c:v>
                </c:pt>
                <c:pt idx="191">
                  <c:v>4.5499999999999829</c:v>
                </c:pt>
                <c:pt idx="192">
                  <c:v>4.5999999999999828</c:v>
                </c:pt>
                <c:pt idx="193">
                  <c:v>4.6499999999999826</c:v>
                </c:pt>
                <c:pt idx="194">
                  <c:v>4.6999999999999824</c:v>
                </c:pt>
                <c:pt idx="195">
                  <c:v>4.7499999999999822</c:v>
                </c:pt>
                <c:pt idx="196">
                  <c:v>4.7999999999999821</c:v>
                </c:pt>
                <c:pt idx="197">
                  <c:v>4.8499999999999819</c:v>
                </c:pt>
                <c:pt idx="198">
                  <c:v>4.8999999999999817</c:v>
                </c:pt>
                <c:pt idx="199">
                  <c:v>4.9499999999999815</c:v>
                </c:pt>
                <c:pt idx="200">
                  <c:v>4.9999999999999813</c:v>
                </c:pt>
              </c:numCache>
            </c:numRef>
          </c:xVal>
          <c:yVal>
            <c:numRef>
              <c:f>'CLASSIC MODEL 1 (data)'!$J$2:$J$202</c:f>
              <c:numCache>
                <c:formatCode>0.00</c:formatCode>
                <c:ptCount val="201"/>
                <c:pt idx="0">
                  <c:v>1.4867195147342977E-6</c:v>
                </c:pt>
                <c:pt idx="1">
                  <c:v>1.9066009031228108E-6</c:v>
                </c:pt>
                <c:pt idx="2">
                  <c:v>2.4389607458933522E-6</c:v>
                </c:pt>
                <c:pt idx="3">
                  <c:v>3.1121755791489339E-6</c:v>
                </c:pt>
                <c:pt idx="4">
                  <c:v>3.9612990910320609E-6</c:v>
                </c:pt>
                <c:pt idx="5">
                  <c:v>5.0295072885924284E-6</c:v>
                </c:pt>
                <c:pt idx="6">
                  <c:v>6.3698251788670679E-6</c:v>
                </c:pt>
                <c:pt idx="7">
                  <c:v>8.0471824564922512E-6</c:v>
                </c:pt>
                <c:pt idx="8">
                  <c:v>1.014085206548667E-5</c:v>
                </c:pt>
                <c:pt idx="9">
                  <c:v>1.2747332381833352E-5</c:v>
                </c:pt>
                <c:pt idx="10">
                  <c:v>1.5983741106905363E-5</c:v>
                </c:pt>
                <c:pt idx="11">
                  <c:v>1.9991796706922649E-5</c:v>
                </c:pt>
                <c:pt idx="12">
                  <c:v>2.4942471290053356E-5</c:v>
                </c:pt>
                <c:pt idx="13">
                  <c:v>3.104140705784988E-5</c:v>
                </c:pt>
                <c:pt idx="14">
                  <c:v>3.8535196742086716E-5</c:v>
                </c:pt>
                <c:pt idx="15">
                  <c:v>4.7718636541204437E-5</c:v>
                </c:pt>
                <c:pt idx="16">
                  <c:v>5.8943067756539116E-5</c:v>
                </c:pt>
                <c:pt idx="17">
                  <c:v>7.2625930302251565E-5</c:v>
                </c:pt>
                <c:pt idx="18">
                  <c:v>8.9261657177131654E-5</c:v>
                </c:pt>
                <c:pt idx="19">
                  <c:v>1.09434043439799E-4</c:v>
                </c:pt>
                <c:pt idx="20">
                  <c:v>1.3383022576488347E-4</c:v>
                </c:pt>
                <c:pt idx="21">
                  <c:v>1.6325640876623968E-4</c:v>
                </c:pt>
                <c:pt idx="22">
                  <c:v>1.9865547139276955E-4</c:v>
                </c:pt>
                <c:pt idx="23">
                  <c:v>2.411265802259896E-4</c:v>
                </c:pt>
                <c:pt idx="24">
                  <c:v>2.9194692579145534E-4</c:v>
                </c:pt>
                <c:pt idx="25">
                  <c:v>3.5259568236743944E-4</c:v>
                </c:pt>
                <c:pt idx="26">
                  <c:v>4.2478027055074428E-4</c:v>
                </c:pt>
                <c:pt idx="27">
                  <c:v>5.1046497434417649E-4</c:v>
                </c:pt>
                <c:pt idx="28">
                  <c:v>6.1190193011376106E-4</c:v>
                </c:pt>
                <c:pt idx="29">
                  <c:v>7.3166446283029723E-4</c:v>
                </c:pt>
                <c:pt idx="30">
                  <c:v>8.7268269504574389E-4</c:v>
                </c:pt>
                <c:pt idx="31">
                  <c:v>1.0382812956613919E-3</c:v>
                </c:pt>
                <c:pt idx="32">
                  <c:v>1.2322191684729959E-3</c:v>
                </c:pt>
                <c:pt idx="33">
                  <c:v>1.4587308046667173E-3</c:v>
                </c:pt>
                <c:pt idx="34">
                  <c:v>1.7225689390536461E-3</c:v>
                </c:pt>
                <c:pt idx="35">
                  <c:v>2.0290480572997265E-3</c:v>
                </c:pt>
                <c:pt idx="36">
                  <c:v>2.3840882014647936E-3</c:v>
                </c:pt>
                <c:pt idx="37">
                  <c:v>2.7942584148793873E-3</c:v>
                </c:pt>
                <c:pt idx="38">
                  <c:v>3.2668190561998519E-3</c:v>
                </c:pt>
                <c:pt idx="39">
                  <c:v>3.8097620982217258E-3</c:v>
                </c:pt>
                <c:pt idx="40">
                  <c:v>4.431848411937913E-3</c:v>
                </c:pt>
                <c:pt idx="41">
                  <c:v>5.1426409230538291E-3</c:v>
                </c:pt>
                <c:pt idx="42">
                  <c:v>5.9525324197757272E-3</c:v>
                </c:pt>
                <c:pt idx="43">
                  <c:v>6.8727666906138237E-3</c:v>
                </c:pt>
                <c:pt idx="44">
                  <c:v>7.9154515829797916E-3</c:v>
                </c:pt>
                <c:pt idx="45">
                  <c:v>9.0935625015908517E-3</c:v>
                </c:pt>
                <c:pt idx="46">
                  <c:v>1.0420934814422364E-2</c:v>
                </c:pt>
                <c:pt idx="47">
                  <c:v>1.1912243607604914E-2</c:v>
                </c:pt>
                <c:pt idx="48">
                  <c:v>1.3582969233685318E-2</c:v>
                </c:pt>
                <c:pt idx="49">
                  <c:v>1.5449347134394826E-2</c:v>
                </c:pt>
                <c:pt idx="50">
                  <c:v>1.7528300493568148E-2</c:v>
                </c:pt>
                <c:pt idx="51">
                  <c:v>1.9837354391794879E-2</c:v>
                </c:pt>
                <c:pt idx="52">
                  <c:v>2.2394530294842403E-2</c:v>
                </c:pt>
                <c:pt idx="53">
                  <c:v>2.5218219915193834E-2</c:v>
                </c:pt>
                <c:pt idx="54">
                  <c:v>2.8327037741600544E-2</c:v>
                </c:pt>
                <c:pt idx="55">
                  <c:v>3.173965183566671E-2</c:v>
                </c:pt>
                <c:pt idx="56">
                  <c:v>3.5474592846230668E-2</c:v>
                </c:pt>
                <c:pt idx="57">
                  <c:v>3.955004158936936E-2</c:v>
                </c:pt>
                <c:pt idx="58">
                  <c:v>4.3983595980426234E-2</c:v>
                </c:pt>
                <c:pt idx="59">
                  <c:v>4.8792018579181702E-2</c:v>
                </c:pt>
                <c:pt idx="60">
                  <c:v>5.3990966513186911E-2</c:v>
                </c:pt>
                <c:pt idx="61">
                  <c:v>5.9594706068814833E-2</c:v>
                </c:pt>
                <c:pt idx="62">
                  <c:v>6.5615814774675277E-2</c:v>
                </c:pt>
                <c:pt idx="63">
                  <c:v>7.2064874336216597E-2</c:v>
                </c:pt>
                <c:pt idx="64">
                  <c:v>7.8950158300892678E-2</c:v>
                </c:pt>
                <c:pt idx="65">
                  <c:v>8.6277318826509949E-2</c:v>
                </c:pt>
                <c:pt idx="66">
                  <c:v>9.4049077376885282E-2</c:v>
                </c:pt>
                <c:pt idx="67">
                  <c:v>0.10226492456397626</c:v>
                </c:pt>
                <c:pt idx="68">
                  <c:v>0.11092083467945373</c:v>
                </c:pt>
                <c:pt idx="69">
                  <c:v>0.1200090006969837</c:v>
                </c:pt>
                <c:pt idx="70">
                  <c:v>0.12951759566588975</c:v>
                </c:pt>
                <c:pt idx="71">
                  <c:v>0.13943056644535823</c:v>
                </c:pt>
                <c:pt idx="72">
                  <c:v>0.14972746563574274</c:v>
                </c:pt>
                <c:pt idx="73">
                  <c:v>0.1603833273419174</c:v>
                </c:pt>
                <c:pt idx="74">
                  <c:v>0.17136859204780513</c:v>
                </c:pt>
                <c:pt idx="75">
                  <c:v>0.18264908538901964</c:v>
                </c:pt>
                <c:pt idx="76">
                  <c:v>0.19418605498321065</c:v>
                </c:pt>
                <c:pt idx="77">
                  <c:v>0.20593626871997239</c:v>
                </c:pt>
                <c:pt idx="78">
                  <c:v>0.21785217703254819</c:v>
                </c:pt>
                <c:pt idx="79">
                  <c:v>0.22988214068423066</c:v>
                </c:pt>
                <c:pt idx="80">
                  <c:v>0.24197072451914101</c:v>
                </c:pt>
                <c:pt idx="81">
                  <c:v>0.25405905646918664</c:v>
                </c:pt>
                <c:pt idx="82">
                  <c:v>0.26608524989875254</c:v>
                </c:pt>
                <c:pt idx="83">
                  <c:v>0.2779848861309942</c:v>
                </c:pt>
                <c:pt idx="84">
                  <c:v>0.28969155276148056</c:v>
                </c:pt>
                <c:pt idx="85">
                  <c:v>0.30113743215480226</c:v>
                </c:pt>
                <c:pt idx="86">
                  <c:v>0.31225393336675916</c:v>
                </c:pt>
                <c:pt idx="87">
                  <c:v>0.32297235966791232</c:v>
                </c:pt>
                <c:pt idx="88">
                  <c:v>0.33322460289179778</c:v>
                </c:pt>
                <c:pt idx="89">
                  <c:v>0.34294385501938218</c:v>
                </c:pt>
                <c:pt idx="90">
                  <c:v>0.35206532676429786</c:v>
                </c:pt>
                <c:pt idx="91">
                  <c:v>0.36052696246164645</c:v>
                </c:pt>
                <c:pt idx="92">
                  <c:v>0.36827014030332195</c:v>
                </c:pt>
                <c:pt idx="93">
                  <c:v>0.3752403469169367</c:v>
                </c:pt>
                <c:pt idx="94">
                  <c:v>0.38138781546052303</c:v>
                </c:pt>
                <c:pt idx="95">
                  <c:v>0.38666811680284829</c:v>
                </c:pt>
                <c:pt idx="96">
                  <c:v>0.39104269397545516</c:v>
                </c:pt>
                <c:pt idx="97">
                  <c:v>0.39447933090788834</c:v>
                </c:pt>
                <c:pt idx="98">
                  <c:v>0.39695254747701142</c:v>
                </c:pt>
                <c:pt idx="99">
                  <c:v>0.39844391409476382</c:v>
                </c:pt>
                <c:pt idx="100">
                  <c:v>0.3989422804014327</c:v>
                </c:pt>
                <c:pt idx="101">
                  <c:v>0.39844391409476421</c:v>
                </c:pt>
                <c:pt idx="102">
                  <c:v>0.39695254747701214</c:v>
                </c:pt>
                <c:pt idx="103">
                  <c:v>0.39447933090788945</c:v>
                </c:pt>
                <c:pt idx="104">
                  <c:v>0.39104269397545666</c:v>
                </c:pt>
                <c:pt idx="105">
                  <c:v>0.38666811680285013</c:v>
                </c:pt>
                <c:pt idx="106">
                  <c:v>0.38138781546052519</c:v>
                </c:pt>
                <c:pt idx="107">
                  <c:v>0.37524034691693914</c:v>
                </c:pt>
                <c:pt idx="108">
                  <c:v>0.36827014030332472</c:v>
                </c:pt>
                <c:pt idx="109">
                  <c:v>0.3605269624616495</c:v>
                </c:pt>
                <c:pt idx="110">
                  <c:v>0.35206532676430113</c:v>
                </c:pt>
                <c:pt idx="111">
                  <c:v>0.34294385501938568</c:v>
                </c:pt>
                <c:pt idx="112">
                  <c:v>0.3332246028918015</c:v>
                </c:pt>
                <c:pt idx="113">
                  <c:v>0.32297235966791626</c:v>
                </c:pt>
                <c:pt idx="114">
                  <c:v>0.31225393336676333</c:v>
                </c:pt>
                <c:pt idx="115">
                  <c:v>0.30113743215480648</c:v>
                </c:pt>
                <c:pt idx="116">
                  <c:v>0.28969155276148489</c:v>
                </c:pt>
                <c:pt idx="117">
                  <c:v>0.27798488613099859</c:v>
                </c:pt>
                <c:pt idx="118">
                  <c:v>0.26608524989875698</c:v>
                </c:pt>
                <c:pt idx="119">
                  <c:v>0.25405905646919119</c:v>
                </c:pt>
                <c:pt idx="120">
                  <c:v>0.24197072451914553</c:v>
                </c:pt>
                <c:pt idx="121">
                  <c:v>0.22988214068423521</c:v>
                </c:pt>
                <c:pt idx="122">
                  <c:v>0.21785217703255272</c:v>
                </c:pt>
                <c:pt idx="123">
                  <c:v>0.20593626871997686</c:v>
                </c:pt>
                <c:pt idx="124">
                  <c:v>0.19418605498321503</c:v>
                </c:pt>
                <c:pt idx="125">
                  <c:v>0.18264908538902394</c:v>
                </c:pt>
                <c:pt idx="126">
                  <c:v>0.17136859204780933</c:v>
                </c:pt>
                <c:pt idx="127">
                  <c:v>0.16038332734192148</c:v>
                </c:pt>
                <c:pt idx="128">
                  <c:v>0.14972746563574668</c:v>
                </c:pt>
                <c:pt idx="129">
                  <c:v>0.13943056644536203</c:v>
                </c:pt>
                <c:pt idx="130">
                  <c:v>0.12951759566589341</c:v>
                </c:pt>
                <c:pt idx="131">
                  <c:v>0.12000900069698722</c:v>
                </c:pt>
                <c:pt idx="132">
                  <c:v>0.1109208346794571</c:v>
                </c:pt>
                <c:pt idx="133">
                  <c:v>0.10226492456397945</c:v>
                </c:pt>
                <c:pt idx="134">
                  <c:v>9.4049077376888279E-2</c:v>
                </c:pt>
                <c:pt idx="135">
                  <c:v>8.6277318826512781E-2</c:v>
                </c:pt>
                <c:pt idx="136">
                  <c:v>7.8950158300895357E-2</c:v>
                </c:pt>
                <c:pt idx="137">
                  <c:v>7.2064874336219109E-2</c:v>
                </c:pt>
                <c:pt idx="138">
                  <c:v>6.5615814774677636E-2</c:v>
                </c:pt>
                <c:pt idx="139">
                  <c:v>5.9594706068817026E-2</c:v>
                </c:pt>
                <c:pt idx="140">
                  <c:v>5.3990966513188944E-2</c:v>
                </c:pt>
                <c:pt idx="141">
                  <c:v>4.8792018579183569E-2</c:v>
                </c:pt>
                <c:pt idx="142">
                  <c:v>4.3983595980427975E-2</c:v>
                </c:pt>
                <c:pt idx="143">
                  <c:v>3.9550041589370949E-2</c:v>
                </c:pt>
                <c:pt idx="144">
                  <c:v>3.5474592846232118E-2</c:v>
                </c:pt>
                <c:pt idx="145">
                  <c:v>3.1739651835668049E-2</c:v>
                </c:pt>
                <c:pt idx="146">
                  <c:v>2.8327037741601762E-2</c:v>
                </c:pt>
                <c:pt idx="147">
                  <c:v>2.5218219915194941E-2</c:v>
                </c:pt>
                <c:pt idx="148">
                  <c:v>2.2394530294843409E-2</c:v>
                </c:pt>
                <c:pt idx="149">
                  <c:v>1.9837354391795788E-2</c:v>
                </c:pt>
                <c:pt idx="150">
                  <c:v>1.7528300493568967E-2</c:v>
                </c:pt>
                <c:pt idx="151">
                  <c:v>1.5449347134395566E-2</c:v>
                </c:pt>
                <c:pt idx="152">
                  <c:v>1.3582969233685977E-2</c:v>
                </c:pt>
                <c:pt idx="153">
                  <c:v>1.1912243607605502E-2</c:v>
                </c:pt>
                <c:pt idx="154">
                  <c:v>1.0420934814422892E-2</c:v>
                </c:pt>
                <c:pt idx="155">
                  <c:v>9.09356250159132E-3</c:v>
                </c:pt>
                <c:pt idx="156">
                  <c:v>7.9154515829802027E-3</c:v>
                </c:pt>
                <c:pt idx="157">
                  <c:v>6.8727666906141906E-3</c:v>
                </c:pt>
                <c:pt idx="158">
                  <c:v>5.9525324197760498E-3</c:v>
                </c:pt>
                <c:pt idx="159">
                  <c:v>5.1426409230541118E-3</c:v>
                </c:pt>
                <c:pt idx="160">
                  <c:v>4.4318484119381611E-3</c:v>
                </c:pt>
                <c:pt idx="161">
                  <c:v>3.8097620982219418E-3</c:v>
                </c:pt>
                <c:pt idx="162">
                  <c:v>3.2668190562000401E-3</c:v>
                </c:pt>
                <c:pt idx="163">
                  <c:v>2.7942584148795539E-3</c:v>
                </c:pt>
                <c:pt idx="164">
                  <c:v>2.3840882014649354E-3</c:v>
                </c:pt>
                <c:pt idx="165">
                  <c:v>2.0290480572998509E-3</c:v>
                </c:pt>
                <c:pt idx="166">
                  <c:v>1.7225689390537517E-3</c:v>
                </c:pt>
                <c:pt idx="167">
                  <c:v>1.4587308046668081E-3</c:v>
                </c:pt>
                <c:pt idx="168">
                  <c:v>1.2322191684730735E-3</c:v>
                </c:pt>
                <c:pt idx="169">
                  <c:v>1.0382812956614583E-3</c:v>
                </c:pt>
                <c:pt idx="170">
                  <c:v>8.7268269504580038E-4</c:v>
                </c:pt>
                <c:pt idx="171">
                  <c:v>7.3166446283034526E-4</c:v>
                </c:pt>
                <c:pt idx="172">
                  <c:v>6.1190193011380237E-4</c:v>
                </c:pt>
                <c:pt idx="173">
                  <c:v>5.104649743442114E-4</c:v>
                </c:pt>
                <c:pt idx="174">
                  <c:v>4.2478027055077366E-4</c:v>
                </c:pt>
                <c:pt idx="175">
                  <c:v>3.5259568236746422E-4</c:v>
                </c:pt>
                <c:pt idx="176">
                  <c:v>2.9194692579147605E-4</c:v>
                </c:pt>
                <c:pt idx="177">
                  <c:v>2.4112658022600695E-4</c:v>
                </c:pt>
                <c:pt idx="178">
                  <c:v>1.9865547139278399E-4</c:v>
                </c:pt>
                <c:pt idx="179">
                  <c:v>1.6325640876625172E-4</c:v>
                </c:pt>
                <c:pt idx="180">
                  <c:v>1.3383022576489344E-4</c:v>
                </c:pt>
                <c:pt idx="181">
                  <c:v>1.0943404343980734E-4</c:v>
                </c:pt>
                <c:pt idx="182">
                  <c:v>8.9261657177138471E-5</c:v>
                </c:pt>
                <c:pt idx="183">
                  <c:v>7.2625930302257243E-5</c:v>
                </c:pt>
                <c:pt idx="184">
                  <c:v>5.8943067756543833E-5</c:v>
                </c:pt>
                <c:pt idx="185">
                  <c:v>4.771863654120817E-5</c:v>
                </c:pt>
                <c:pt idx="186">
                  <c:v>3.8535196742089799E-5</c:v>
                </c:pt>
                <c:pt idx="187">
                  <c:v>3.1041407057852421E-5</c:v>
                </c:pt>
                <c:pt idx="188">
                  <c:v>2.4942471290055395E-5</c:v>
                </c:pt>
                <c:pt idx="189">
                  <c:v>1.9991796706924282E-5</c:v>
                </c:pt>
                <c:pt idx="190">
                  <c:v>1.5983741106906694E-5</c:v>
                </c:pt>
                <c:pt idx="191">
                  <c:v>1.274733238183444E-5</c:v>
                </c:pt>
                <c:pt idx="192">
                  <c:v>1.0140852065487553E-5</c:v>
                </c:pt>
                <c:pt idx="193">
                  <c:v>8.0471824564929508E-6</c:v>
                </c:pt>
                <c:pt idx="194">
                  <c:v>6.3698251788676227E-6</c:v>
                </c:pt>
                <c:pt idx="195">
                  <c:v>5.0295072885928748E-6</c:v>
                </c:pt>
                <c:pt idx="196">
                  <c:v>3.9612990910324133E-6</c:v>
                </c:pt>
                <c:pt idx="197">
                  <c:v>3.1121755791492155E-6</c:v>
                </c:pt>
                <c:pt idx="198">
                  <c:v>2.4389607458935775E-6</c:v>
                </c:pt>
                <c:pt idx="199">
                  <c:v>1.9066009031229872E-6</c:v>
                </c:pt>
                <c:pt idx="200">
                  <c:v>1.4867195147344351E-6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D2-498E-B337-387851855B4D}"/>
            </c:ext>
          </c:extLst>
        </c:ser>
        <c:ser>
          <c:idx val="1"/>
          <c:order val="1"/>
          <c:tx>
            <c:v>Vertical mark 1</c:v>
          </c:tx>
          <c:spPr>
            <a:ln w="12700" cap="rnd">
              <a:solidFill>
                <a:srgbClr val="71707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'CLASSIC MODEL 1 (data)'!$C$2:$C$122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xVal>
          <c:yVal>
            <c:numRef>
              <c:f>'CLASSIC MODEL 1 (data)'!$M$2:$M$122</c:f>
              <c:numCache>
                <c:formatCode>0.00</c:formatCode>
                <c:ptCount val="121"/>
                <c:pt idx="0">
                  <c:v>0.3989422804014327</c:v>
                </c:pt>
                <c:pt idx="1">
                  <c:v>0.39695749293674898</c:v>
                </c:pt>
                <c:pt idx="2">
                  <c:v>0.39366044929706773</c:v>
                </c:pt>
                <c:pt idx="3">
                  <c:v>0.39036340565738648</c:v>
                </c:pt>
                <c:pt idx="4">
                  <c:v>0.38706636201770522</c:v>
                </c:pt>
                <c:pt idx="5">
                  <c:v>0.38376931837802397</c:v>
                </c:pt>
                <c:pt idx="6">
                  <c:v>0.38047227473834272</c:v>
                </c:pt>
                <c:pt idx="7">
                  <c:v>0.37717523109866147</c:v>
                </c:pt>
                <c:pt idx="8">
                  <c:v>0.37387818745898022</c:v>
                </c:pt>
                <c:pt idx="9">
                  <c:v>0.37058114381929896</c:v>
                </c:pt>
                <c:pt idx="10">
                  <c:v>0.36728410017961771</c:v>
                </c:pt>
                <c:pt idx="11">
                  <c:v>0.36398705653993646</c:v>
                </c:pt>
                <c:pt idx="12">
                  <c:v>0.36069001290025521</c:v>
                </c:pt>
                <c:pt idx="13">
                  <c:v>0.35739296926057396</c:v>
                </c:pt>
                <c:pt idx="14">
                  <c:v>0.3540959256208927</c:v>
                </c:pt>
                <c:pt idx="15">
                  <c:v>0.35079888198121145</c:v>
                </c:pt>
                <c:pt idx="16">
                  <c:v>0.3475018383415302</c:v>
                </c:pt>
                <c:pt idx="17">
                  <c:v>0.34420479470184895</c:v>
                </c:pt>
                <c:pt idx="18">
                  <c:v>0.3409077510621677</c:v>
                </c:pt>
                <c:pt idx="19">
                  <c:v>0.33761070742248644</c:v>
                </c:pt>
                <c:pt idx="20">
                  <c:v>0.33431366378280519</c:v>
                </c:pt>
                <c:pt idx="21">
                  <c:v>0.33101662014312394</c:v>
                </c:pt>
                <c:pt idx="22">
                  <c:v>0.32771957650344269</c:v>
                </c:pt>
                <c:pt idx="23">
                  <c:v>0.32442253286376144</c:v>
                </c:pt>
                <c:pt idx="24">
                  <c:v>0.32112548922408019</c:v>
                </c:pt>
                <c:pt idx="25">
                  <c:v>0.31782844558439893</c:v>
                </c:pt>
                <c:pt idx="26">
                  <c:v>0.31453140194471768</c:v>
                </c:pt>
                <c:pt idx="27">
                  <c:v>0.31123435830503643</c:v>
                </c:pt>
                <c:pt idx="28">
                  <c:v>0.30793731466535518</c:v>
                </c:pt>
                <c:pt idx="29">
                  <c:v>0.30464027102567393</c:v>
                </c:pt>
                <c:pt idx="30">
                  <c:v>0.30134322738599267</c:v>
                </c:pt>
                <c:pt idx="31">
                  <c:v>0.29804618374631142</c:v>
                </c:pt>
                <c:pt idx="32">
                  <c:v>0.29474914010663017</c:v>
                </c:pt>
                <c:pt idx="33">
                  <c:v>0.29145209646694892</c:v>
                </c:pt>
                <c:pt idx="34">
                  <c:v>0.28815505282726767</c:v>
                </c:pt>
                <c:pt idx="35">
                  <c:v>0.28485800918758641</c:v>
                </c:pt>
                <c:pt idx="36">
                  <c:v>0.28156096554790516</c:v>
                </c:pt>
                <c:pt idx="37">
                  <c:v>0.27826392190822391</c:v>
                </c:pt>
                <c:pt idx="38">
                  <c:v>0.27496687826854266</c:v>
                </c:pt>
                <c:pt idx="39">
                  <c:v>0.27166983462886141</c:v>
                </c:pt>
                <c:pt idx="40">
                  <c:v>0.26837279098918015</c:v>
                </c:pt>
                <c:pt idx="41">
                  <c:v>0.2650757473494989</c:v>
                </c:pt>
                <c:pt idx="42">
                  <c:v>0.26177870370981765</c:v>
                </c:pt>
                <c:pt idx="43">
                  <c:v>0.2584816600701364</c:v>
                </c:pt>
                <c:pt idx="44">
                  <c:v>0.25518461643045515</c:v>
                </c:pt>
                <c:pt idx="45">
                  <c:v>0.25188757279077389</c:v>
                </c:pt>
                <c:pt idx="46">
                  <c:v>0.24859052915109262</c:v>
                </c:pt>
                <c:pt idx="47">
                  <c:v>0.24529348551141136</c:v>
                </c:pt>
                <c:pt idx="48">
                  <c:v>0.24199644187173011</c:v>
                </c:pt>
                <c:pt idx="49">
                  <c:v>0.23869939823204886</c:v>
                </c:pt>
                <c:pt idx="50">
                  <c:v>0.23540235459236761</c:v>
                </c:pt>
                <c:pt idx="51">
                  <c:v>0.23210531095268636</c:v>
                </c:pt>
                <c:pt idx="52">
                  <c:v>0.2288082673130051</c:v>
                </c:pt>
                <c:pt idx="53">
                  <c:v>0.22551122367332385</c:v>
                </c:pt>
                <c:pt idx="54">
                  <c:v>0.2222141800336426</c:v>
                </c:pt>
                <c:pt idx="55">
                  <c:v>0.21891713639396135</c:v>
                </c:pt>
                <c:pt idx="56">
                  <c:v>0.2156200927542801</c:v>
                </c:pt>
                <c:pt idx="57">
                  <c:v>0.21232304911459884</c:v>
                </c:pt>
                <c:pt idx="58">
                  <c:v>0.20902600547491759</c:v>
                </c:pt>
                <c:pt idx="59">
                  <c:v>0.20572896183523634</c:v>
                </c:pt>
                <c:pt idx="60">
                  <c:v>0.20243191819555509</c:v>
                </c:pt>
                <c:pt idx="61">
                  <c:v>0.19913487455587384</c:v>
                </c:pt>
                <c:pt idx="62">
                  <c:v>0.19583783091619258</c:v>
                </c:pt>
                <c:pt idx="63">
                  <c:v>0.19254078727651133</c:v>
                </c:pt>
                <c:pt idx="64">
                  <c:v>0.18924374363683008</c:v>
                </c:pt>
                <c:pt idx="65">
                  <c:v>0.18594669999714883</c:v>
                </c:pt>
                <c:pt idx="66">
                  <c:v>0.18264965635746758</c:v>
                </c:pt>
                <c:pt idx="67">
                  <c:v>0.17935261271778632</c:v>
                </c:pt>
                <c:pt idx="68">
                  <c:v>0.17605556907810507</c:v>
                </c:pt>
                <c:pt idx="69">
                  <c:v>0.17275852543842382</c:v>
                </c:pt>
                <c:pt idx="70">
                  <c:v>0.16946148179874257</c:v>
                </c:pt>
                <c:pt idx="71">
                  <c:v>0.16616443815906132</c:v>
                </c:pt>
                <c:pt idx="72">
                  <c:v>0.16286739451938007</c:v>
                </c:pt>
                <c:pt idx="73">
                  <c:v>0.15957035087969881</c:v>
                </c:pt>
                <c:pt idx="74">
                  <c:v>0.15627330724001756</c:v>
                </c:pt>
                <c:pt idx="75">
                  <c:v>0.15297626360033631</c:v>
                </c:pt>
                <c:pt idx="76">
                  <c:v>0.14967921996065506</c:v>
                </c:pt>
                <c:pt idx="77">
                  <c:v>0.14638217632097381</c:v>
                </c:pt>
                <c:pt idx="78">
                  <c:v>0.14308513268129255</c:v>
                </c:pt>
                <c:pt idx="79">
                  <c:v>0.1397880890416113</c:v>
                </c:pt>
                <c:pt idx="80">
                  <c:v>0.13649104540193005</c:v>
                </c:pt>
                <c:pt idx="81">
                  <c:v>0.1331940017622488</c:v>
                </c:pt>
                <c:pt idx="82">
                  <c:v>0.12989695812256755</c:v>
                </c:pt>
                <c:pt idx="83">
                  <c:v>0.12659991448288629</c:v>
                </c:pt>
                <c:pt idx="84">
                  <c:v>0.12330287084320504</c:v>
                </c:pt>
                <c:pt idx="85">
                  <c:v>0.12000582720352379</c:v>
                </c:pt>
                <c:pt idx="86">
                  <c:v>0.11670878356384251</c:v>
                </c:pt>
                <c:pt idx="87">
                  <c:v>0.11341173992416126</c:v>
                </c:pt>
                <c:pt idx="88">
                  <c:v>0.11011469628447998</c:v>
                </c:pt>
                <c:pt idx="89">
                  <c:v>0.10681765264479873</c:v>
                </c:pt>
                <c:pt idx="90">
                  <c:v>0.10352060900511745</c:v>
                </c:pt>
                <c:pt idx="91">
                  <c:v>0.1002235653654362</c:v>
                </c:pt>
                <c:pt idx="92">
                  <c:v>9.6926521725754916E-2</c:v>
                </c:pt>
                <c:pt idx="93">
                  <c:v>9.3629478086073664E-2</c:v>
                </c:pt>
                <c:pt idx="94">
                  <c:v>9.0332434446392385E-2</c:v>
                </c:pt>
                <c:pt idx="95">
                  <c:v>8.7035390806711133E-2</c:v>
                </c:pt>
                <c:pt idx="96">
                  <c:v>8.3738347167029853E-2</c:v>
                </c:pt>
                <c:pt idx="97">
                  <c:v>8.0441303527348601E-2</c:v>
                </c:pt>
                <c:pt idx="98">
                  <c:v>7.7144259887667321E-2</c:v>
                </c:pt>
                <c:pt idx="99">
                  <c:v>7.3847216247986069E-2</c:v>
                </c:pt>
                <c:pt idx="100">
                  <c:v>7.055017260830479E-2</c:v>
                </c:pt>
                <c:pt idx="101">
                  <c:v>6.7253128968623538E-2</c:v>
                </c:pt>
                <c:pt idx="102">
                  <c:v>6.3956085328942258E-2</c:v>
                </c:pt>
                <c:pt idx="103">
                  <c:v>6.0659041689260999E-2</c:v>
                </c:pt>
                <c:pt idx="104">
                  <c:v>5.736199804957974E-2</c:v>
                </c:pt>
                <c:pt idx="105">
                  <c:v>5.4064954409898482E-2</c:v>
                </c:pt>
                <c:pt idx="106">
                  <c:v>5.0767910770217223E-2</c:v>
                </c:pt>
                <c:pt idx="107">
                  <c:v>4.7470867130535964E-2</c:v>
                </c:pt>
                <c:pt idx="108">
                  <c:v>4.4173823490854705E-2</c:v>
                </c:pt>
                <c:pt idx="109">
                  <c:v>4.0876779851173446E-2</c:v>
                </c:pt>
                <c:pt idx="110">
                  <c:v>3.7579736211492187E-2</c:v>
                </c:pt>
                <c:pt idx="111">
                  <c:v>3.4282692571810928E-2</c:v>
                </c:pt>
                <c:pt idx="112">
                  <c:v>3.098564893212967E-2</c:v>
                </c:pt>
                <c:pt idx="113">
                  <c:v>2.7688605292448407E-2</c:v>
                </c:pt>
                <c:pt idx="114">
                  <c:v>2.4391561652767145E-2</c:v>
                </c:pt>
                <c:pt idx="115">
                  <c:v>2.1094518013085883E-2</c:v>
                </c:pt>
                <c:pt idx="116">
                  <c:v>1.779747437340462E-2</c:v>
                </c:pt>
                <c:pt idx="117">
                  <c:v>1.4500430733723358E-2</c:v>
                </c:pt>
                <c:pt idx="118">
                  <c:v>1.1203387094042096E-2</c:v>
                </c:pt>
                <c:pt idx="119">
                  <c:v>7.9063434543608334E-3</c:v>
                </c:pt>
                <c:pt idx="120">
                  <c:v>4.6092998146795711E-3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D2-498E-B337-387851855B4D}"/>
            </c:ext>
          </c:extLst>
        </c:ser>
        <c:ser>
          <c:idx val="2"/>
          <c:order val="2"/>
          <c:tx>
            <c:v>Case 2</c:v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'CLASSIC MODEL 1 (data)'!$I$2:$I$202</c:f>
              <c:numCache>
                <c:formatCode>0.00</c:formatCode>
                <c:ptCount val="201"/>
                <c:pt idx="0">
                  <c:v>-5</c:v>
                </c:pt>
                <c:pt idx="1">
                  <c:v>-4.95</c:v>
                </c:pt>
                <c:pt idx="2">
                  <c:v>-4.9000000000000004</c:v>
                </c:pt>
                <c:pt idx="3">
                  <c:v>-4.8500000000000005</c:v>
                </c:pt>
                <c:pt idx="4">
                  <c:v>-4.8000000000000007</c:v>
                </c:pt>
                <c:pt idx="5">
                  <c:v>-4.7500000000000009</c:v>
                </c:pt>
                <c:pt idx="6">
                  <c:v>-4.7000000000000011</c:v>
                </c:pt>
                <c:pt idx="7">
                  <c:v>-4.6500000000000012</c:v>
                </c:pt>
                <c:pt idx="8">
                  <c:v>-4.6000000000000014</c:v>
                </c:pt>
                <c:pt idx="9">
                  <c:v>-4.5500000000000016</c:v>
                </c:pt>
                <c:pt idx="10">
                  <c:v>-4.5000000000000018</c:v>
                </c:pt>
                <c:pt idx="11">
                  <c:v>-4.450000000000002</c:v>
                </c:pt>
                <c:pt idx="12">
                  <c:v>-4.4000000000000021</c:v>
                </c:pt>
                <c:pt idx="13">
                  <c:v>-4.3500000000000023</c:v>
                </c:pt>
                <c:pt idx="14">
                  <c:v>-4.3000000000000025</c:v>
                </c:pt>
                <c:pt idx="15">
                  <c:v>-4.2500000000000027</c:v>
                </c:pt>
                <c:pt idx="16">
                  <c:v>-4.2000000000000028</c:v>
                </c:pt>
                <c:pt idx="17">
                  <c:v>-4.150000000000003</c:v>
                </c:pt>
                <c:pt idx="18">
                  <c:v>-4.1000000000000032</c:v>
                </c:pt>
                <c:pt idx="19">
                  <c:v>-4.0500000000000034</c:v>
                </c:pt>
                <c:pt idx="20">
                  <c:v>-4.0000000000000036</c:v>
                </c:pt>
                <c:pt idx="21">
                  <c:v>-3.9500000000000037</c:v>
                </c:pt>
                <c:pt idx="22">
                  <c:v>-3.9000000000000039</c:v>
                </c:pt>
                <c:pt idx="23">
                  <c:v>-3.8500000000000041</c:v>
                </c:pt>
                <c:pt idx="24">
                  <c:v>-3.8000000000000043</c:v>
                </c:pt>
                <c:pt idx="25">
                  <c:v>-3.7500000000000044</c:v>
                </c:pt>
                <c:pt idx="26">
                  <c:v>-3.7000000000000046</c:v>
                </c:pt>
                <c:pt idx="27">
                  <c:v>-3.6500000000000048</c:v>
                </c:pt>
                <c:pt idx="28">
                  <c:v>-3.600000000000005</c:v>
                </c:pt>
                <c:pt idx="29">
                  <c:v>-3.5500000000000052</c:v>
                </c:pt>
                <c:pt idx="30">
                  <c:v>-3.5000000000000053</c:v>
                </c:pt>
                <c:pt idx="31">
                  <c:v>-3.4500000000000055</c:v>
                </c:pt>
                <c:pt idx="32">
                  <c:v>-3.4000000000000057</c:v>
                </c:pt>
                <c:pt idx="33">
                  <c:v>-3.3500000000000059</c:v>
                </c:pt>
                <c:pt idx="34">
                  <c:v>-3.300000000000006</c:v>
                </c:pt>
                <c:pt idx="35">
                  <c:v>-3.2500000000000062</c:v>
                </c:pt>
                <c:pt idx="36">
                  <c:v>-3.2000000000000064</c:v>
                </c:pt>
                <c:pt idx="37">
                  <c:v>-3.1500000000000066</c:v>
                </c:pt>
                <c:pt idx="38">
                  <c:v>-3.1000000000000068</c:v>
                </c:pt>
                <c:pt idx="39">
                  <c:v>-3.0500000000000069</c:v>
                </c:pt>
                <c:pt idx="40">
                  <c:v>-3.0000000000000071</c:v>
                </c:pt>
                <c:pt idx="41">
                  <c:v>-2.9500000000000073</c:v>
                </c:pt>
                <c:pt idx="42">
                  <c:v>-2.9000000000000075</c:v>
                </c:pt>
                <c:pt idx="43">
                  <c:v>-2.8500000000000076</c:v>
                </c:pt>
                <c:pt idx="44">
                  <c:v>-2.8000000000000078</c:v>
                </c:pt>
                <c:pt idx="45">
                  <c:v>-2.750000000000008</c:v>
                </c:pt>
                <c:pt idx="46">
                  <c:v>-2.7000000000000082</c:v>
                </c:pt>
                <c:pt idx="47">
                  <c:v>-2.6500000000000083</c:v>
                </c:pt>
                <c:pt idx="48">
                  <c:v>-2.6000000000000085</c:v>
                </c:pt>
                <c:pt idx="49">
                  <c:v>-2.5500000000000087</c:v>
                </c:pt>
                <c:pt idx="50">
                  <c:v>-2.5000000000000089</c:v>
                </c:pt>
                <c:pt idx="51">
                  <c:v>-2.4500000000000091</c:v>
                </c:pt>
                <c:pt idx="52">
                  <c:v>-2.4000000000000092</c:v>
                </c:pt>
                <c:pt idx="53">
                  <c:v>-2.3500000000000094</c:v>
                </c:pt>
                <c:pt idx="54">
                  <c:v>-2.3000000000000096</c:v>
                </c:pt>
                <c:pt idx="55">
                  <c:v>-2.2500000000000098</c:v>
                </c:pt>
                <c:pt idx="56">
                  <c:v>-2.2000000000000099</c:v>
                </c:pt>
                <c:pt idx="57">
                  <c:v>-2.1500000000000101</c:v>
                </c:pt>
                <c:pt idx="58">
                  <c:v>-2.1000000000000103</c:v>
                </c:pt>
                <c:pt idx="59">
                  <c:v>-2.0500000000000105</c:v>
                </c:pt>
                <c:pt idx="60">
                  <c:v>-2.0000000000000107</c:v>
                </c:pt>
                <c:pt idx="61">
                  <c:v>-1.9500000000000106</c:v>
                </c:pt>
                <c:pt idx="62">
                  <c:v>-1.9000000000000106</c:v>
                </c:pt>
                <c:pt idx="63">
                  <c:v>-1.8500000000000105</c:v>
                </c:pt>
                <c:pt idx="64">
                  <c:v>-1.8000000000000105</c:v>
                </c:pt>
                <c:pt idx="65">
                  <c:v>-1.7500000000000104</c:v>
                </c:pt>
                <c:pt idx="66">
                  <c:v>-1.7000000000000104</c:v>
                </c:pt>
                <c:pt idx="67">
                  <c:v>-1.6500000000000103</c:v>
                </c:pt>
                <c:pt idx="68">
                  <c:v>-1.6000000000000103</c:v>
                </c:pt>
                <c:pt idx="69">
                  <c:v>-1.5500000000000103</c:v>
                </c:pt>
                <c:pt idx="70">
                  <c:v>-1.5000000000000102</c:v>
                </c:pt>
                <c:pt idx="71">
                  <c:v>-1.4500000000000102</c:v>
                </c:pt>
                <c:pt idx="72">
                  <c:v>-1.4000000000000101</c:v>
                </c:pt>
                <c:pt idx="73">
                  <c:v>-1.3500000000000101</c:v>
                </c:pt>
                <c:pt idx="74">
                  <c:v>-1.30000000000001</c:v>
                </c:pt>
                <c:pt idx="75">
                  <c:v>-1.25000000000001</c:v>
                </c:pt>
                <c:pt idx="76">
                  <c:v>-1.2000000000000099</c:v>
                </c:pt>
                <c:pt idx="77">
                  <c:v>-1.1500000000000099</c:v>
                </c:pt>
                <c:pt idx="78">
                  <c:v>-1.1000000000000099</c:v>
                </c:pt>
                <c:pt idx="79">
                  <c:v>-1.0500000000000098</c:v>
                </c:pt>
                <c:pt idx="80">
                  <c:v>-1.0000000000000098</c:v>
                </c:pt>
                <c:pt idx="81">
                  <c:v>-0.95000000000000973</c:v>
                </c:pt>
                <c:pt idx="82">
                  <c:v>-0.90000000000000968</c:v>
                </c:pt>
                <c:pt idx="83">
                  <c:v>-0.85000000000000964</c:v>
                </c:pt>
                <c:pt idx="84">
                  <c:v>-0.80000000000000959</c:v>
                </c:pt>
                <c:pt idx="85">
                  <c:v>-0.75000000000000955</c:v>
                </c:pt>
                <c:pt idx="86">
                  <c:v>-0.7000000000000095</c:v>
                </c:pt>
                <c:pt idx="87">
                  <c:v>-0.65000000000000946</c:v>
                </c:pt>
                <c:pt idx="88">
                  <c:v>-0.60000000000000941</c:v>
                </c:pt>
                <c:pt idx="89">
                  <c:v>-0.55000000000000937</c:v>
                </c:pt>
                <c:pt idx="90">
                  <c:v>-0.50000000000000933</c:v>
                </c:pt>
                <c:pt idx="91">
                  <c:v>-0.45000000000000934</c:v>
                </c:pt>
                <c:pt idx="92">
                  <c:v>-0.40000000000000935</c:v>
                </c:pt>
                <c:pt idx="93">
                  <c:v>-0.35000000000000936</c:v>
                </c:pt>
                <c:pt idx="94">
                  <c:v>-0.30000000000000937</c:v>
                </c:pt>
                <c:pt idx="95">
                  <c:v>-0.25000000000000938</c:v>
                </c:pt>
                <c:pt idx="96">
                  <c:v>-0.20000000000000939</c:v>
                </c:pt>
                <c:pt idx="97">
                  <c:v>-0.1500000000000094</c:v>
                </c:pt>
                <c:pt idx="98">
                  <c:v>-0.1000000000000094</c:v>
                </c:pt>
                <c:pt idx="99">
                  <c:v>-5.0000000000009398E-2</c:v>
                </c:pt>
                <c:pt idx="100">
                  <c:v>-9.3952623458903872E-15</c:v>
                </c:pt>
                <c:pt idx="101">
                  <c:v>4.9999999999990608E-2</c:v>
                </c:pt>
                <c:pt idx="102">
                  <c:v>9.999999999999061E-2</c:v>
                </c:pt>
                <c:pt idx="103">
                  <c:v>0.14999999999999061</c:v>
                </c:pt>
                <c:pt idx="104">
                  <c:v>0.19999999999999063</c:v>
                </c:pt>
                <c:pt idx="105">
                  <c:v>0.24999999999999062</c:v>
                </c:pt>
                <c:pt idx="106">
                  <c:v>0.29999999999999061</c:v>
                </c:pt>
                <c:pt idx="107">
                  <c:v>0.3499999999999906</c:v>
                </c:pt>
                <c:pt idx="108">
                  <c:v>0.39999999999999059</c:v>
                </c:pt>
                <c:pt idx="109">
                  <c:v>0.44999999999999057</c:v>
                </c:pt>
                <c:pt idx="110">
                  <c:v>0.49999999999999056</c:v>
                </c:pt>
                <c:pt idx="111">
                  <c:v>0.54999999999999061</c:v>
                </c:pt>
                <c:pt idx="112">
                  <c:v>0.59999999999999065</c:v>
                </c:pt>
                <c:pt idx="113">
                  <c:v>0.6499999999999907</c:v>
                </c:pt>
                <c:pt idx="114">
                  <c:v>0.69999999999999074</c:v>
                </c:pt>
                <c:pt idx="115">
                  <c:v>0.74999999999999079</c:v>
                </c:pt>
                <c:pt idx="116">
                  <c:v>0.79999999999999083</c:v>
                </c:pt>
                <c:pt idx="117">
                  <c:v>0.84999999999999087</c:v>
                </c:pt>
                <c:pt idx="118">
                  <c:v>0.89999999999999092</c:v>
                </c:pt>
                <c:pt idx="119">
                  <c:v>0.94999999999999096</c:v>
                </c:pt>
                <c:pt idx="120">
                  <c:v>0.99999999999999101</c:v>
                </c:pt>
                <c:pt idx="121">
                  <c:v>1.0499999999999909</c:v>
                </c:pt>
                <c:pt idx="122">
                  <c:v>1.099999999999991</c:v>
                </c:pt>
                <c:pt idx="123">
                  <c:v>1.149999999999991</c:v>
                </c:pt>
                <c:pt idx="124">
                  <c:v>1.1999999999999911</c:v>
                </c:pt>
                <c:pt idx="125">
                  <c:v>1.2499999999999911</c:v>
                </c:pt>
                <c:pt idx="126">
                  <c:v>1.2999999999999912</c:v>
                </c:pt>
                <c:pt idx="127">
                  <c:v>1.3499999999999912</c:v>
                </c:pt>
                <c:pt idx="128">
                  <c:v>1.3999999999999913</c:v>
                </c:pt>
                <c:pt idx="129">
                  <c:v>1.4499999999999913</c:v>
                </c:pt>
                <c:pt idx="130">
                  <c:v>1.4999999999999913</c:v>
                </c:pt>
                <c:pt idx="131">
                  <c:v>1.5499999999999914</c:v>
                </c:pt>
                <c:pt idx="132">
                  <c:v>1.5999999999999914</c:v>
                </c:pt>
                <c:pt idx="133">
                  <c:v>1.6499999999999915</c:v>
                </c:pt>
                <c:pt idx="134">
                  <c:v>1.6999999999999915</c:v>
                </c:pt>
                <c:pt idx="135">
                  <c:v>1.7499999999999916</c:v>
                </c:pt>
                <c:pt idx="136">
                  <c:v>1.7999999999999916</c:v>
                </c:pt>
                <c:pt idx="137">
                  <c:v>1.8499999999999917</c:v>
                </c:pt>
                <c:pt idx="138">
                  <c:v>1.8999999999999917</c:v>
                </c:pt>
                <c:pt idx="139">
                  <c:v>1.9499999999999917</c:v>
                </c:pt>
                <c:pt idx="140">
                  <c:v>1.9999999999999918</c:v>
                </c:pt>
                <c:pt idx="141">
                  <c:v>2.0499999999999918</c:v>
                </c:pt>
                <c:pt idx="142">
                  <c:v>2.0999999999999917</c:v>
                </c:pt>
                <c:pt idx="143">
                  <c:v>2.1499999999999915</c:v>
                </c:pt>
                <c:pt idx="144">
                  <c:v>2.1999999999999913</c:v>
                </c:pt>
                <c:pt idx="145">
                  <c:v>2.2499999999999911</c:v>
                </c:pt>
                <c:pt idx="146">
                  <c:v>2.2999999999999909</c:v>
                </c:pt>
                <c:pt idx="147">
                  <c:v>2.3499999999999908</c:v>
                </c:pt>
                <c:pt idx="148">
                  <c:v>2.3999999999999906</c:v>
                </c:pt>
                <c:pt idx="149">
                  <c:v>2.4499999999999904</c:v>
                </c:pt>
                <c:pt idx="150">
                  <c:v>2.4999999999999902</c:v>
                </c:pt>
                <c:pt idx="151">
                  <c:v>2.5499999999999901</c:v>
                </c:pt>
                <c:pt idx="152">
                  <c:v>2.5999999999999899</c:v>
                </c:pt>
                <c:pt idx="153">
                  <c:v>2.6499999999999897</c:v>
                </c:pt>
                <c:pt idx="154">
                  <c:v>2.6999999999999895</c:v>
                </c:pt>
                <c:pt idx="155">
                  <c:v>2.7499999999999893</c:v>
                </c:pt>
                <c:pt idx="156">
                  <c:v>2.7999999999999892</c:v>
                </c:pt>
                <c:pt idx="157">
                  <c:v>2.849999999999989</c:v>
                </c:pt>
                <c:pt idx="158">
                  <c:v>2.8999999999999888</c:v>
                </c:pt>
                <c:pt idx="159">
                  <c:v>2.9499999999999886</c:v>
                </c:pt>
                <c:pt idx="160">
                  <c:v>2.9999999999999885</c:v>
                </c:pt>
                <c:pt idx="161">
                  <c:v>3.0499999999999883</c:v>
                </c:pt>
                <c:pt idx="162">
                  <c:v>3.0999999999999881</c:v>
                </c:pt>
                <c:pt idx="163">
                  <c:v>3.1499999999999879</c:v>
                </c:pt>
                <c:pt idx="164">
                  <c:v>3.1999999999999877</c:v>
                </c:pt>
                <c:pt idx="165">
                  <c:v>3.2499999999999876</c:v>
                </c:pt>
                <c:pt idx="166">
                  <c:v>3.2999999999999874</c:v>
                </c:pt>
                <c:pt idx="167">
                  <c:v>3.3499999999999872</c:v>
                </c:pt>
                <c:pt idx="168">
                  <c:v>3.399999999999987</c:v>
                </c:pt>
                <c:pt idx="169">
                  <c:v>3.4499999999999869</c:v>
                </c:pt>
                <c:pt idx="170">
                  <c:v>3.4999999999999867</c:v>
                </c:pt>
                <c:pt idx="171">
                  <c:v>3.5499999999999865</c:v>
                </c:pt>
                <c:pt idx="172">
                  <c:v>3.5999999999999863</c:v>
                </c:pt>
                <c:pt idx="173">
                  <c:v>3.6499999999999861</c:v>
                </c:pt>
                <c:pt idx="174">
                  <c:v>3.699999999999986</c:v>
                </c:pt>
                <c:pt idx="175">
                  <c:v>3.7499999999999858</c:v>
                </c:pt>
                <c:pt idx="176">
                  <c:v>3.7999999999999856</c:v>
                </c:pt>
                <c:pt idx="177">
                  <c:v>3.8499999999999854</c:v>
                </c:pt>
                <c:pt idx="178">
                  <c:v>3.8999999999999853</c:v>
                </c:pt>
                <c:pt idx="179">
                  <c:v>3.9499999999999851</c:v>
                </c:pt>
                <c:pt idx="180">
                  <c:v>3.9999999999999849</c:v>
                </c:pt>
                <c:pt idx="181">
                  <c:v>4.0499999999999847</c:v>
                </c:pt>
                <c:pt idx="182">
                  <c:v>4.0999999999999845</c:v>
                </c:pt>
                <c:pt idx="183">
                  <c:v>4.1499999999999844</c:v>
                </c:pt>
                <c:pt idx="184">
                  <c:v>4.1999999999999842</c:v>
                </c:pt>
                <c:pt idx="185">
                  <c:v>4.249999999999984</c:v>
                </c:pt>
                <c:pt idx="186">
                  <c:v>4.2999999999999838</c:v>
                </c:pt>
                <c:pt idx="187">
                  <c:v>4.3499999999999837</c:v>
                </c:pt>
                <c:pt idx="188">
                  <c:v>4.3999999999999835</c:v>
                </c:pt>
                <c:pt idx="189">
                  <c:v>4.4499999999999833</c:v>
                </c:pt>
                <c:pt idx="190">
                  <c:v>4.4999999999999831</c:v>
                </c:pt>
                <c:pt idx="191">
                  <c:v>4.5499999999999829</c:v>
                </c:pt>
                <c:pt idx="192">
                  <c:v>4.5999999999999828</c:v>
                </c:pt>
                <c:pt idx="193">
                  <c:v>4.6499999999999826</c:v>
                </c:pt>
                <c:pt idx="194">
                  <c:v>4.6999999999999824</c:v>
                </c:pt>
                <c:pt idx="195">
                  <c:v>4.7499999999999822</c:v>
                </c:pt>
                <c:pt idx="196">
                  <c:v>4.7999999999999821</c:v>
                </c:pt>
                <c:pt idx="197">
                  <c:v>4.8499999999999819</c:v>
                </c:pt>
                <c:pt idx="198">
                  <c:v>4.8999999999999817</c:v>
                </c:pt>
                <c:pt idx="199">
                  <c:v>4.9499999999999815</c:v>
                </c:pt>
                <c:pt idx="200">
                  <c:v>4.9999999999999813</c:v>
                </c:pt>
              </c:numCache>
            </c:numRef>
          </c:xVal>
          <c:yVal>
            <c:numRef>
              <c:f>'CLASSIC MODEL 1 (data)'!$K$2:$K$202</c:f>
              <c:numCache>
                <c:formatCode>0.00</c:formatCode>
                <c:ptCount val="201"/>
                <c:pt idx="0">
                  <c:v>1.0281859975274036E-3</c:v>
                </c:pt>
                <c:pt idx="1">
                  <c:v>1.1483792927024523E-3</c:v>
                </c:pt>
                <c:pt idx="2">
                  <c:v>1.2811986462346713E-3</c:v>
                </c:pt>
                <c:pt idx="3">
                  <c:v>1.4277923146885094E-3</c:v>
                </c:pt>
                <c:pt idx="4">
                  <c:v>1.5893921343098922E-3</c:v>
                </c:pt>
                <c:pt idx="5">
                  <c:v>1.7673173029533989E-3</c:v>
                </c:pt>
                <c:pt idx="6">
                  <c:v>1.9629780802555676E-3</c:v>
                </c:pt>
                <c:pt idx="7">
                  <c:v>2.17787937079994E-3</c:v>
                </c:pt>
                <c:pt idx="8">
                  <c:v>2.4136241520128516E-3</c:v>
                </c:pt>
                <c:pt idx="9">
                  <c:v>2.6719167055442206E-3</c:v>
                </c:pt>
                <c:pt idx="10">
                  <c:v>2.954565607958661E-3</c:v>
                </c:pt>
                <c:pt idx="11">
                  <c:v>3.2634864337259431E-3</c:v>
                </c:pt>
                <c:pt idx="12">
                  <c:v>3.6007041207962347E-3</c:v>
                </c:pt>
                <c:pt idx="13">
                  <c:v>3.9683549465172182E-3</c:v>
                </c:pt>
                <c:pt idx="14">
                  <c:v>4.3686880593423244E-3</c:v>
                </c:pt>
                <c:pt idx="15">
                  <c:v>4.8040665097394564E-3</c:v>
                </c:pt>
                <c:pt idx="16">
                  <c:v>5.2769677219866125E-3</c:v>
                </c:pt>
                <c:pt idx="17">
                  <c:v>5.789983347185901E-3</c:v>
                </c:pt>
                <c:pt idx="18">
                  <c:v>6.3458184368914202E-3</c:v>
                </c:pt>
                <c:pt idx="19">
                  <c:v>6.9472898762816832E-3</c:v>
                </c:pt>
                <c:pt idx="20">
                  <c:v>7.5973240158649083E-3</c:v>
                </c:pt>
                <c:pt idx="21">
                  <c:v>8.2989534413360783E-3</c:v>
                </c:pt>
                <c:pt idx="22">
                  <c:v>9.0553128224570151E-3</c:v>
                </c:pt>
                <c:pt idx="23">
                  <c:v>9.8696337837507909E-3</c:v>
                </c:pt>
                <c:pt idx="24">
                  <c:v>1.0745238742432573E-2</c:v>
                </c:pt>
                <c:pt idx="25">
                  <c:v>1.1685533662378933E-2</c:v>
                </c:pt>
                <c:pt idx="26">
                  <c:v>1.2693999677100078E-2</c:v>
                </c:pt>
                <c:pt idx="27">
                  <c:v>1.377418353965203E-2</c:v>
                </c:pt>
                <c:pt idx="28">
                  <c:v>1.4929686863228476E-2</c:v>
                </c:pt>
                <c:pt idx="29">
                  <c:v>1.6164154122818103E-2</c:v>
                </c:pt>
                <c:pt idx="30">
                  <c:v>1.7481259395806182E-2</c:v>
                </c:pt>
                <c:pt idx="31">
                  <c:v>1.8884691827733946E-2</c:v>
                </c:pt>
                <c:pt idx="32">
                  <c:v>2.0378139818590133E-2</c:v>
                </c:pt>
                <c:pt idx="33">
                  <c:v>2.1965273934969321E-2</c:v>
                </c:pt>
                <c:pt idx="34">
                  <c:v>2.3649728564154072E-2</c:v>
                </c:pt>
                <c:pt idx="35">
                  <c:v>2.5435082337611738E-2</c:v>
                </c:pt>
                <c:pt idx="36">
                  <c:v>2.7324837363481208E-2</c:v>
                </c:pt>
                <c:pt idx="37">
                  <c:v>2.9322397320284525E-2</c:v>
                </c:pt>
                <c:pt idx="38">
                  <c:v>3.143104447724742E-2</c:v>
                </c:pt>
                <c:pt idx="39">
                  <c:v>3.3653915720151473E-2</c:v>
                </c:pt>
                <c:pt idx="40">
                  <c:v>3.5993977675458352E-2</c:v>
                </c:pt>
                <c:pt idx="41">
                  <c:v>3.8454001039421509E-2</c:v>
                </c:pt>
                <c:pt idx="42">
                  <c:v>4.1036534232897791E-2</c:v>
                </c:pt>
                <c:pt idx="43">
                  <c:v>4.3743876516450647E-2</c:v>
                </c:pt>
                <c:pt idx="44">
                  <c:v>4.6578050713943005E-2</c:v>
                </c:pt>
                <c:pt idx="45">
                  <c:v>4.9540775705994911E-2</c:v>
                </c:pt>
                <c:pt idx="46">
                  <c:v>5.2633438867262267E-2</c:v>
                </c:pt>
                <c:pt idx="47">
                  <c:v>5.5857068633309283E-2</c:v>
                </c:pt>
                <c:pt idx="48">
                  <c:v>5.9212307393727334E-2</c:v>
                </c:pt>
                <c:pt idx="49">
                  <c:v>6.2699384917924011E-2</c:v>
                </c:pt>
                <c:pt idx="50">
                  <c:v>6.631809252849849E-2</c:v>
                </c:pt>
                <c:pt idx="51">
                  <c:v>7.0067758244166084E-2</c:v>
                </c:pt>
                <c:pt idx="52">
                  <c:v>7.3947223119636321E-2</c:v>
                </c:pt>
                <c:pt idx="53">
                  <c:v>7.7954819013532919E-2</c:v>
                </c:pt>
                <c:pt idx="54">
                  <c:v>8.2088348017232249E-2</c:v>
                </c:pt>
                <c:pt idx="55">
                  <c:v>8.6345063777260311E-2</c:v>
                </c:pt>
                <c:pt idx="56">
                  <c:v>9.0721654941517849E-2</c:v>
                </c:pt>
                <c:pt idx="57">
                  <c:v>9.521423095500596E-2</c:v>
                </c:pt>
                <c:pt idx="58">
                  <c:v>9.9818310423828965E-2</c:v>
                </c:pt>
                <c:pt idx="59">
                  <c:v>0.10452881225700474</c:v>
                </c:pt>
                <c:pt idx="60">
                  <c:v>0.10934004978399472</c:v>
                </c:pt>
                <c:pt idx="61">
                  <c:v>0.11424572803187051</c:v>
                </c:pt>
                <c:pt idx="62">
                  <c:v>0.11923894432969262</c:v>
                </c:pt>
                <c:pt idx="63">
                  <c:v>0.12431219238904279</c:v>
                </c:pt>
                <c:pt idx="64">
                  <c:v>0.12945736998880752</c:v>
                </c:pt>
                <c:pt idx="65">
                  <c:v>0.13466579036937149</c:v>
                </c:pt>
                <c:pt idx="66">
                  <c:v>0.13992819741648171</c:v>
                </c:pt>
                <c:pt idx="67">
                  <c:v>0.14523478468836595</c:v>
                </c:pt>
                <c:pt idx="68">
                  <c:v>0.15057521831141524</c:v>
                </c:pt>
                <c:pt idx="69">
                  <c:v>0.15593866374010756</c:v>
                </c:pt>
                <c:pt idx="70">
                  <c:v>0.16131381634609446</c:v>
                </c:pt>
                <c:pt idx="71">
                  <c:v>0.16668893576977123</c:v>
                </c:pt>
                <c:pt idx="72">
                  <c:v>0.17205188393549067</c:v>
                </c:pt>
                <c:pt idx="73">
                  <c:v>0.17739016659916884</c:v>
                </c:pt>
                <c:pt idx="74">
                  <c:v>0.18269097826468458</c:v>
                </c:pt>
                <c:pt idx="75">
                  <c:v>0.18794125027353401</c:v>
                </c:pt>
                <c:pt idx="76">
                  <c:v>0.19312770184098746</c:v>
                </c:pt>
                <c:pt idx="77">
                  <c:v>0.19823689378186737</c:v>
                </c:pt>
                <c:pt idx="78">
                  <c:v>0.20325528464034379</c:v>
                </c:pt>
                <c:pt idx="79">
                  <c:v>0.20816928891117323</c:v>
                </c:pt>
                <c:pt idx="80">
                  <c:v>0.21296533701490056</c:v>
                </c:pt>
                <c:pt idx="81">
                  <c:v>0.21762993666701641</c:v>
                </c:pt>
                <c:pt idx="82">
                  <c:v>0.22214973526119888</c:v>
                </c:pt>
                <c:pt idx="83">
                  <c:v>0.22651158286983789</c:v>
                </c:pt>
                <c:pt idx="84">
                  <c:v>0.23070259545128113</c:v>
                </c:pt>
                <c:pt idx="85">
                  <c:v>0.23471021784286558</c:v>
                </c:pt>
                <c:pt idx="86">
                  <c:v>0.23852228611197862</c:v>
                </c:pt>
                <c:pt idx="87">
                  <c:v>0.242127088834278</c:v>
                </c:pt>
                <c:pt idx="88">
                  <c:v>0.24551342686888158</c:v>
                </c:pt>
                <c:pt idx="89">
                  <c:v>0.24867067120488512</c:v>
                </c:pt>
                <c:pt idx="90">
                  <c:v>0.25158881846199493</c:v>
                </c:pt>
                <c:pt idx="91">
                  <c:v>0.25425854364034894</c:v>
                </c:pt>
                <c:pt idx="92">
                  <c:v>0.25667124973067557</c:v>
                </c:pt>
                <c:pt idx="93">
                  <c:v>0.2588191138156975</c:v>
                </c:pt>
                <c:pt idx="94">
                  <c:v>0.26069512931697025</c:v>
                </c:pt>
                <c:pt idx="95">
                  <c:v>0.26229314406795967</c:v>
                </c:pt>
                <c:pt idx="96">
                  <c:v>0.26360789392387823</c:v>
                </c:pt>
                <c:pt idx="97">
                  <c:v>0.26463503165134106</c:v>
                </c:pt>
                <c:pt idx="98">
                  <c:v>0.26537115087596808</c:v>
                </c:pt>
                <c:pt idx="99">
                  <c:v>0.26581380490331796</c:v>
                </c:pt>
                <c:pt idx="100">
                  <c:v>0.26596152026762176</c:v>
                </c:pt>
                <c:pt idx="101">
                  <c:v>0.26581380490331807</c:v>
                </c:pt>
                <c:pt idx="102">
                  <c:v>0.2653711508759683</c:v>
                </c:pt>
                <c:pt idx="103">
                  <c:v>0.26463503165134139</c:v>
                </c:pt>
                <c:pt idx="104">
                  <c:v>0.26360789392387868</c:v>
                </c:pt>
                <c:pt idx="105">
                  <c:v>0.26229314406796023</c:v>
                </c:pt>
                <c:pt idx="106">
                  <c:v>0.26069512931697092</c:v>
                </c:pt>
                <c:pt idx="107">
                  <c:v>0.25881911381569828</c:v>
                </c:pt>
                <c:pt idx="108">
                  <c:v>0.2566712497306764</c:v>
                </c:pt>
                <c:pt idx="109">
                  <c:v>0.25425854364034989</c:v>
                </c:pt>
                <c:pt idx="110">
                  <c:v>0.25158881846199599</c:v>
                </c:pt>
                <c:pt idx="111">
                  <c:v>0.24867067120488628</c:v>
                </c:pt>
                <c:pt idx="112">
                  <c:v>0.24551342686888281</c:v>
                </c:pt>
                <c:pt idx="113">
                  <c:v>0.24212708883427933</c:v>
                </c:pt>
                <c:pt idx="114">
                  <c:v>0.23852228611197998</c:v>
                </c:pt>
                <c:pt idx="115">
                  <c:v>0.23471021784286705</c:v>
                </c:pt>
                <c:pt idx="116">
                  <c:v>0.23070259545128269</c:v>
                </c:pt>
                <c:pt idx="117">
                  <c:v>0.22651158286983947</c:v>
                </c:pt>
                <c:pt idx="118">
                  <c:v>0.22214973526120058</c:v>
                </c:pt>
                <c:pt idx="119">
                  <c:v>0.21762993666701813</c:v>
                </c:pt>
                <c:pt idx="120">
                  <c:v>0.21296533701490236</c:v>
                </c:pt>
                <c:pt idx="121">
                  <c:v>0.20816928891117509</c:v>
                </c:pt>
                <c:pt idx="122">
                  <c:v>0.20325528464034567</c:v>
                </c:pt>
                <c:pt idx="123">
                  <c:v>0.19823689378186929</c:v>
                </c:pt>
                <c:pt idx="124">
                  <c:v>0.19312770184098943</c:v>
                </c:pt>
                <c:pt idx="125">
                  <c:v>0.18794125027353598</c:v>
                </c:pt>
                <c:pt idx="126">
                  <c:v>0.18269097826468655</c:v>
                </c:pt>
                <c:pt idx="127">
                  <c:v>0.17739016659917081</c:v>
                </c:pt>
                <c:pt idx="128">
                  <c:v>0.17205188393549273</c:v>
                </c:pt>
                <c:pt idx="129">
                  <c:v>0.16668893576977326</c:v>
                </c:pt>
                <c:pt idx="130">
                  <c:v>0.16131381634609651</c:v>
                </c:pt>
                <c:pt idx="131">
                  <c:v>0.15593866374010956</c:v>
                </c:pt>
                <c:pt idx="132">
                  <c:v>0.15057521831141726</c:v>
                </c:pt>
                <c:pt idx="133">
                  <c:v>0.14523478468836792</c:v>
                </c:pt>
                <c:pt idx="134">
                  <c:v>0.13992819741648369</c:v>
                </c:pt>
                <c:pt idx="135">
                  <c:v>0.13466579036937348</c:v>
                </c:pt>
                <c:pt idx="136">
                  <c:v>0.1294573699888095</c:v>
                </c:pt>
                <c:pt idx="137">
                  <c:v>0.12431219238904469</c:v>
                </c:pt>
                <c:pt idx="138">
                  <c:v>0.11923894432969455</c:v>
                </c:pt>
                <c:pt idx="139">
                  <c:v>0.11424572803187238</c:v>
                </c:pt>
                <c:pt idx="140">
                  <c:v>0.10934004978399654</c:v>
                </c:pt>
                <c:pt idx="141">
                  <c:v>0.10452881225700651</c:v>
                </c:pt>
                <c:pt idx="142">
                  <c:v>9.9818310423830686E-2</c:v>
                </c:pt>
                <c:pt idx="143">
                  <c:v>9.5214230955007653E-2</c:v>
                </c:pt>
                <c:pt idx="144">
                  <c:v>9.0721654941519486E-2</c:v>
                </c:pt>
                <c:pt idx="145">
                  <c:v>8.6345063777261935E-2</c:v>
                </c:pt>
                <c:pt idx="146">
                  <c:v>8.2088348017233817E-2</c:v>
                </c:pt>
                <c:pt idx="147">
                  <c:v>7.7954819013534432E-2</c:v>
                </c:pt>
                <c:pt idx="148">
                  <c:v>7.3947223119637806E-2</c:v>
                </c:pt>
                <c:pt idx="149">
                  <c:v>7.0067758244167527E-2</c:v>
                </c:pt>
                <c:pt idx="150">
                  <c:v>6.631809252849985E-2</c:v>
                </c:pt>
                <c:pt idx="151">
                  <c:v>6.269938491792533E-2</c:v>
                </c:pt>
                <c:pt idx="152">
                  <c:v>5.9212307393728611E-2</c:v>
                </c:pt>
                <c:pt idx="153">
                  <c:v>5.5857068633310511E-2</c:v>
                </c:pt>
                <c:pt idx="154">
                  <c:v>5.2633438867263439E-2</c:v>
                </c:pt>
                <c:pt idx="155">
                  <c:v>4.9540775705996035E-2</c:v>
                </c:pt>
                <c:pt idx="156">
                  <c:v>4.6578050713944094E-2</c:v>
                </c:pt>
                <c:pt idx="157">
                  <c:v>4.3743876516451681E-2</c:v>
                </c:pt>
                <c:pt idx="158">
                  <c:v>4.1036534232898776E-2</c:v>
                </c:pt>
                <c:pt idx="159">
                  <c:v>3.8454001039422446E-2</c:v>
                </c:pt>
                <c:pt idx="160">
                  <c:v>3.5993977675459261E-2</c:v>
                </c:pt>
                <c:pt idx="161">
                  <c:v>3.3653915720152319E-2</c:v>
                </c:pt>
                <c:pt idx="162">
                  <c:v>3.1431044477248225E-2</c:v>
                </c:pt>
                <c:pt idx="163">
                  <c:v>2.9322397320285288E-2</c:v>
                </c:pt>
                <c:pt idx="164">
                  <c:v>2.732483736348194E-2</c:v>
                </c:pt>
                <c:pt idx="165">
                  <c:v>2.5435082337612425E-2</c:v>
                </c:pt>
                <c:pt idx="166">
                  <c:v>2.3649728564154721E-2</c:v>
                </c:pt>
                <c:pt idx="167">
                  <c:v>2.1965273934969935E-2</c:v>
                </c:pt>
                <c:pt idx="168">
                  <c:v>2.0378139818590713E-2</c:v>
                </c:pt>
                <c:pt idx="169">
                  <c:v>1.8884691827734494E-2</c:v>
                </c:pt>
                <c:pt idx="170">
                  <c:v>1.7481259395806685E-2</c:v>
                </c:pt>
                <c:pt idx="171">
                  <c:v>1.6164154122818578E-2</c:v>
                </c:pt>
                <c:pt idx="172">
                  <c:v>1.4929686863228918E-2</c:v>
                </c:pt>
                <c:pt idx="173">
                  <c:v>1.3774183539652447E-2</c:v>
                </c:pt>
                <c:pt idx="174">
                  <c:v>1.2693999677100469E-2</c:v>
                </c:pt>
                <c:pt idx="175">
                  <c:v>1.1685533662379295E-2</c:v>
                </c:pt>
                <c:pt idx="176">
                  <c:v>1.0745238742432914E-2</c:v>
                </c:pt>
                <c:pt idx="177">
                  <c:v>9.8696337837511066E-3</c:v>
                </c:pt>
                <c:pt idx="178">
                  <c:v>9.0553128224573048E-3</c:v>
                </c:pt>
                <c:pt idx="179">
                  <c:v>8.2989534413363507E-3</c:v>
                </c:pt>
                <c:pt idx="180">
                  <c:v>7.5973240158651615E-3</c:v>
                </c:pt>
                <c:pt idx="181">
                  <c:v>6.9472898762819183E-3</c:v>
                </c:pt>
                <c:pt idx="182">
                  <c:v>6.3458184368916353E-3</c:v>
                </c:pt>
                <c:pt idx="183">
                  <c:v>5.7899833471860979E-3</c:v>
                </c:pt>
                <c:pt idx="184">
                  <c:v>5.2769677219867946E-3</c:v>
                </c:pt>
                <c:pt idx="185">
                  <c:v>4.8040665097396273E-3</c:v>
                </c:pt>
                <c:pt idx="186">
                  <c:v>4.3686880593424796E-3</c:v>
                </c:pt>
                <c:pt idx="187">
                  <c:v>3.9683549465173587E-3</c:v>
                </c:pt>
                <c:pt idx="188">
                  <c:v>3.6007041207963657E-3</c:v>
                </c:pt>
                <c:pt idx="189">
                  <c:v>3.2634864337260615E-3</c:v>
                </c:pt>
                <c:pt idx="190">
                  <c:v>2.9545656079587711E-3</c:v>
                </c:pt>
                <c:pt idx="191">
                  <c:v>2.6719167055443203E-3</c:v>
                </c:pt>
                <c:pt idx="192">
                  <c:v>2.4136241520129435E-3</c:v>
                </c:pt>
                <c:pt idx="193">
                  <c:v>2.177879370800025E-3</c:v>
                </c:pt>
                <c:pt idx="194">
                  <c:v>1.9629780802556443E-3</c:v>
                </c:pt>
                <c:pt idx="195">
                  <c:v>1.7673173029534677E-3</c:v>
                </c:pt>
                <c:pt idx="196">
                  <c:v>1.5893921343099555E-3</c:v>
                </c:pt>
                <c:pt idx="197">
                  <c:v>1.4277923146885664E-3</c:v>
                </c:pt>
                <c:pt idx="198">
                  <c:v>1.2811986462347225E-3</c:v>
                </c:pt>
                <c:pt idx="199">
                  <c:v>1.1483792927025E-3</c:v>
                </c:pt>
                <c:pt idx="200">
                  <c:v>1.0281859975274465E-3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6D2-498E-B337-387851855B4D}"/>
            </c:ext>
          </c:extLst>
        </c:ser>
        <c:ser>
          <c:idx val="3"/>
          <c:order val="3"/>
          <c:tx>
            <c:v>Case 3</c:v>
          </c:tx>
          <c:spPr>
            <a:ln w="12700" cap="rnd">
              <a:solidFill>
                <a:srgbClr val="D11242"/>
              </a:solidFill>
              <a:round/>
            </a:ln>
            <a:effectLst/>
          </c:spPr>
          <c:marker>
            <c:symbol val="none"/>
          </c:marker>
          <c:xVal>
            <c:numRef>
              <c:f>'CLASSIC MODEL 1 (data)'!$I$2:$I$202</c:f>
              <c:numCache>
                <c:formatCode>0.00</c:formatCode>
                <c:ptCount val="201"/>
                <c:pt idx="0">
                  <c:v>-5</c:v>
                </c:pt>
                <c:pt idx="1">
                  <c:v>-4.95</c:v>
                </c:pt>
                <c:pt idx="2">
                  <c:v>-4.9000000000000004</c:v>
                </c:pt>
                <c:pt idx="3">
                  <c:v>-4.8500000000000005</c:v>
                </c:pt>
                <c:pt idx="4">
                  <c:v>-4.8000000000000007</c:v>
                </c:pt>
                <c:pt idx="5">
                  <c:v>-4.7500000000000009</c:v>
                </c:pt>
                <c:pt idx="6">
                  <c:v>-4.7000000000000011</c:v>
                </c:pt>
                <c:pt idx="7">
                  <c:v>-4.6500000000000012</c:v>
                </c:pt>
                <c:pt idx="8">
                  <c:v>-4.6000000000000014</c:v>
                </c:pt>
                <c:pt idx="9">
                  <c:v>-4.5500000000000016</c:v>
                </c:pt>
                <c:pt idx="10">
                  <c:v>-4.5000000000000018</c:v>
                </c:pt>
                <c:pt idx="11">
                  <c:v>-4.450000000000002</c:v>
                </c:pt>
                <c:pt idx="12">
                  <c:v>-4.4000000000000021</c:v>
                </c:pt>
                <c:pt idx="13">
                  <c:v>-4.3500000000000023</c:v>
                </c:pt>
                <c:pt idx="14">
                  <c:v>-4.3000000000000025</c:v>
                </c:pt>
                <c:pt idx="15">
                  <c:v>-4.2500000000000027</c:v>
                </c:pt>
                <c:pt idx="16">
                  <c:v>-4.2000000000000028</c:v>
                </c:pt>
                <c:pt idx="17">
                  <c:v>-4.150000000000003</c:v>
                </c:pt>
                <c:pt idx="18">
                  <c:v>-4.1000000000000032</c:v>
                </c:pt>
                <c:pt idx="19">
                  <c:v>-4.0500000000000034</c:v>
                </c:pt>
                <c:pt idx="20">
                  <c:v>-4.0000000000000036</c:v>
                </c:pt>
                <c:pt idx="21">
                  <c:v>-3.9500000000000037</c:v>
                </c:pt>
                <c:pt idx="22">
                  <c:v>-3.9000000000000039</c:v>
                </c:pt>
                <c:pt idx="23">
                  <c:v>-3.8500000000000041</c:v>
                </c:pt>
                <c:pt idx="24">
                  <c:v>-3.8000000000000043</c:v>
                </c:pt>
                <c:pt idx="25">
                  <c:v>-3.7500000000000044</c:v>
                </c:pt>
                <c:pt idx="26">
                  <c:v>-3.7000000000000046</c:v>
                </c:pt>
                <c:pt idx="27">
                  <c:v>-3.6500000000000048</c:v>
                </c:pt>
                <c:pt idx="28">
                  <c:v>-3.600000000000005</c:v>
                </c:pt>
                <c:pt idx="29">
                  <c:v>-3.5500000000000052</c:v>
                </c:pt>
                <c:pt idx="30">
                  <c:v>-3.5000000000000053</c:v>
                </c:pt>
                <c:pt idx="31">
                  <c:v>-3.4500000000000055</c:v>
                </c:pt>
                <c:pt idx="32">
                  <c:v>-3.4000000000000057</c:v>
                </c:pt>
                <c:pt idx="33">
                  <c:v>-3.3500000000000059</c:v>
                </c:pt>
                <c:pt idx="34">
                  <c:v>-3.300000000000006</c:v>
                </c:pt>
                <c:pt idx="35">
                  <c:v>-3.2500000000000062</c:v>
                </c:pt>
                <c:pt idx="36">
                  <c:v>-3.2000000000000064</c:v>
                </c:pt>
                <c:pt idx="37">
                  <c:v>-3.1500000000000066</c:v>
                </c:pt>
                <c:pt idx="38">
                  <c:v>-3.1000000000000068</c:v>
                </c:pt>
                <c:pt idx="39">
                  <c:v>-3.0500000000000069</c:v>
                </c:pt>
                <c:pt idx="40">
                  <c:v>-3.0000000000000071</c:v>
                </c:pt>
                <c:pt idx="41">
                  <c:v>-2.9500000000000073</c:v>
                </c:pt>
                <c:pt idx="42">
                  <c:v>-2.9000000000000075</c:v>
                </c:pt>
                <c:pt idx="43">
                  <c:v>-2.8500000000000076</c:v>
                </c:pt>
                <c:pt idx="44">
                  <c:v>-2.8000000000000078</c:v>
                </c:pt>
                <c:pt idx="45">
                  <c:v>-2.750000000000008</c:v>
                </c:pt>
                <c:pt idx="46">
                  <c:v>-2.7000000000000082</c:v>
                </c:pt>
                <c:pt idx="47">
                  <c:v>-2.6500000000000083</c:v>
                </c:pt>
                <c:pt idx="48">
                  <c:v>-2.6000000000000085</c:v>
                </c:pt>
                <c:pt idx="49">
                  <c:v>-2.5500000000000087</c:v>
                </c:pt>
                <c:pt idx="50">
                  <c:v>-2.5000000000000089</c:v>
                </c:pt>
                <c:pt idx="51">
                  <c:v>-2.4500000000000091</c:v>
                </c:pt>
                <c:pt idx="52">
                  <c:v>-2.4000000000000092</c:v>
                </c:pt>
                <c:pt idx="53">
                  <c:v>-2.3500000000000094</c:v>
                </c:pt>
                <c:pt idx="54">
                  <c:v>-2.3000000000000096</c:v>
                </c:pt>
                <c:pt idx="55">
                  <c:v>-2.2500000000000098</c:v>
                </c:pt>
                <c:pt idx="56">
                  <c:v>-2.2000000000000099</c:v>
                </c:pt>
                <c:pt idx="57">
                  <c:v>-2.1500000000000101</c:v>
                </c:pt>
                <c:pt idx="58">
                  <c:v>-2.1000000000000103</c:v>
                </c:pt>
                <c:pt idx="59">
                  <c:v>-2.0500000000000105</c:v>
                </c:pt>
                <c:pt idx="60">
                  <c:v>-2.0000000000000107</c:v>
                </c:pt>
                <c:pt idx="61">
                  <c:v>-1.9500000000000106</c:v>
                </c:pt>
                <c:pt idx="62">
                  <c:v>-1.9000000000000106</c:v>
                </c:pt>
                <c:pt idx="63">
                  <c:v>-1.8500000000000105</c:v>
                </c:pt>
                <c:pt idx="64">
                  <c:v>-1.8000000000000105</c:v>
                </c:pt>
                <c:pt idx="65">
                  <c:v>-1.7500000000000104</c:v>
                </c:pt>
                <c:pt idx="66">
                  <c:v>-1.7000000000000104</c:v>
                </c:pt>
                <c:pt idx="67">
                  <c:v>-1.6500000000000103</c:v>
                </c:pt>
                <c:pt idx="68">
                  <c:v>-1.6000000000000103</c:v>
                </c:pt>
                <c:pt idx="69">
                  <c:v>-1.5500000000000103</c:v>
                </c:pt>
                <c:pt idx="70">
                  <c:v>-1.5000000000000102</c:v>
                </c:pt>
                <c:pt idx="71">
                  <c:v>-1.4500000000000102</c:v>
                </c:pt>
                <c:pt idx="72">
                  <c:v>-1.4000000000000101</c:v>
                </c:pt>
                <c:pt idx="73">
                  <c:v>-1.3500000000000101</c:v>
                </c:pt>
                <c:pt idx="74">
                  <c:v>-1.30000000000001</c:v>
                </c:pt>
                <c:pt idx="75">
                  <c:v>-1.25000000000001</c:v>
                </c:pt>
                <c:pt idx="76">
                  <c:v>-1.2000000000000099</c:v>
                </c:pt>
                <c:pt idx="77">
                  <c:v>-1.1500000000000099</c:v>
                </c:pt>
                <c:pt idx="78">
                  <c:v>-1.1000000000000099</c:v>
                </c:pt>
                <c:pt idx="79">
                  <c:v>-1.0500000000000098</c:v>
                </c:pt>
                <c:pt idx="80">
                  <c:v>-1.0000000000000098</c:v>
                </c:pt>
                <c:pt idx="81">
                  <c:v>-0.95000000000000973</c:v>
                </c:pt>
                <c:pt idx="82">
                  <c:v>-0.90000000000000968</c:v>
                </c:pt>
                <c:pt idx="83">
                  <c:v>-0.85000000000000964</c:v>
                </c:pt>
                <c:pt idx="84">
                  <c:v>-0.80000000000000959</c:v>
                </c:pt>
                <c:pt idx="85">
                  <c:v>-0.75000000000000955</c:v>
                </c:pt>
                <c:pt idx="86">
                  <c:v>-0.7000000000000095</c:v>
                </c:pt>
                <c:pt idx="87">
                  <c:v>-0.65000000000000946</c:v>
                </c:pt>
                <c:pt idx="88">
                  <c:v>-0.60000000000000941</c:v>
                </c:pt>
                <c:pt idx="89">
                  <c:v>-0.55000000000000937</c:v>
                </c:pt>
                <c:pt idx="90">
                  <c:v>-0.50000000000000933</c:v>
                </c:pt>
                <c:pt idx="91">
                  <c:v>-0.45000000000000934</c:v>
                </c:pt>
                <c:pt idx="92">
                  <c:v>-0.40000000000000935</c:v>
                </c:pt>
                <c:pt idx="93">
                  <c:v>-0.35000000000000936</c:v>
                </c:pt>
                <c:pt idx="94">
                  <c:v>-0.30000000000000937</c:v>
                </c:pt>
                <c:pt idx="95">
                  <c:v>-0.25000000000000938</c:v>
                </c:pt>
                <c:pt idx="96">
                  <c:v>-0.20000000000000939</c:v>
                </c:pt>
                <c:pt idx="97">
                  <c:v>-0.1500000000000094</c:v>
                </c:pt>
                <c:pt idx="98">
                  <c:v>-0.1000000000000094</c:v>
                </c:pt>
                <c:pt idx="99">
                  <c:v>-5.0000000000009398E-2</c:v>
                </c:pt>
                <c:pt idx="100">
                  <c:v>-9.3952623458903872E-15</c:v>
                </c:pt>
                <c:pt idx="101">
                  <c:v>4.9999999999990608E-2</c:v>
                </c:pt>
                <c:pt idx="102">
                  <c:v>9.999999999999061E-2</c:v>
                </c:pt>
                <c:pt idx="103">
                  <c:v>0.14999999999999061</c:v>
                </c:pt>
                <c:pt idx="104">
                  <c:v>0.19999999999999063</c:v>
                </c:pt>
                <c:pt idx="105">
                  <c:v>0.24999999999999062</c:v>
                </c:pt>
                <c:pt idx="106">
                  <c:v>0.29999999999999061</c:v>
                </c:pt>
                <c:pt idx="107">
                  <c:v>0.3499999999999906</c:v>
                </c:pt>
                <c:pt idx="108">
                  <c:v>0.39999999999999059</c:v>
                </c:pt>
                <c:pt idx="109">
                  <c:v>0.44999999999999057</c:v>
                </c:pt>
                <c:pt idx="110">
                  <c:v>0.49999999999999056</c:v>
                </c:pt>
                <c:pt idx="111">
                  <c:v>0.54999999999999061</c:v>
                </c:pt>
                <c:pt idx="112">
                  <c:v>0.59999999999999065</c:v>
                </c:pt>
                <c:pt idx="113">
                  <c:v>0.6499999999999907</c:v>
                </c:pt>
                <c:pt idx="114">
                  <c:v>0.69999999999999074</c:v>
                </c:pt>
                <c:pt idx="115">
                  <c:v>0.74999999999999079</c:v>
                </c:pt>
                <c:pt idx="116">
                  <c:v>0.79999999999999083</c:v>
                </c:pt>
                <c:pt idx="117">
                  <c:v>0.84999999999999087</c:v>
                </c:pt>
                <c:pt idx="118">
                  <c:v>0.89999999999999092</c:v>
                </c:pt>
                <c:pt idx="119">
                  <c:v>0.94999999999999096</c:v>
                </c:pt>
                <c:pt idx="120">
                  <c:v>0.99999999999999101</c:v>
                </c:pt>
                <c:pt idx="121">
                  <c:v>1.0499999999999909</c:v>
                </c:pt>
                <c:pt idx="122">
                  <c:v>1.099999999999991</c:v>
                </c:pt>
                <c:pt idx="123">
                  <c:v>1.149999999999991</c:v>
                </c:pt>
                <c:pt idx="124">
                  <c:v>1.1999999999999911</c:v>
                </c:pt>
                <c:pt idx="125">
                  <c:v>1.2499999999999911</c:v>
                </c:pt>
                <c:pt idx="126">
                  <c:v>1.2999999999999912</c:v>
                </c:pt>
                <c:pt idx="127">
                  <c:v>1.3499999999999912</c:v>
                </c:pt>
                <c:pt idx="128">
                  <c:v>1.3999999999999913</c:v>
                </c:pt>
                <c:pt idx="129">
                  <c:v>1.4499999999999913</c:v>
                </c:pt>
                <c:pt idx="130">
                  <c:v>1.4999999999999913</c:v>
                </c:pt>
                <c:pt idx="131">
                  <c:v>1.5499999999999914</c:v>
                </c:pt>
                <c:pt idx="132">
                  <c:v>1.5999999999999914</c:v>
                </c:pt>
                <c:pt idx="133">
                  <c:v>1.6499999999999915</c:v>
                </c:pt>
                <c:pt idx="134">
                  <c:v>1.6999999999999915</c:v>
                </c:pt>
                <c:pt idx="135">
                  <c:v>1.7499999999999916</c:v>
                </c:pt>
                <c:pt idx="136">
                  <c:v>1.7999999999999916</c:v>
                </c:pt>
                <c:pt idx="137">
                  <c:v>1.8499999999999917</c:v>
                </c:pt>
                <c:pt idx="138">
                  <c:v>1.8999999999999917</c:v>
                </c:pt>
                <c:pt idx="139">
                  <c:v>1.9499999999999917</c:v>
                </c:pt>
                <c:pt idx="140">
                  <c:v>1.9999999999999918</c:v>
                </c:pt>
                <c:pt idx="141">
                  <c:v>2.0499999999999918</c:v>
                </c:pt>
                <c:pt idx="142">
                  <c:v>2.0999999999999917</c:v>
                </c:pt>
                <c:pt idx="143">
                  <c:v>2.1499999999999915</c:v>
                </c:pt>
                <c:pt idx="144">
                  <c:v>2.1999999999999913</c:v>
                </c:pt>
                <c:pt idx="145">
                  <c:v>2.2499999999999911</c:v>
                </c:pt>
                <c:pt idx="146">
                  <c:v>2.2999999999999909</c:v>
                </c:pt>
                <c:pt idx="147">
                  <c:v>2.3499999999999908</c:v>
                </c:pt>
                <c:pt idx="148">
                  <c:v>2.3999999999999906</c:v>
                </c:pt>
                <c:pt idx="149">
                  <c:v>2.4499999999999904</c:v>
                </c:pt>
                <c:pt idx="150">
                  <c:v>2.4999999999999902</c:v>
                </c:pt>
                <c:pt idx="151">
                  <c:v>2.5499999999999901</c:v>
                </c:pt>
                <c:pt idx="152">
                  <c:v>2.5999999999999899</c:v>
                </c:pt>
                <c:pt idx="153">
                  <c:v>2.6499999999999897</c:v>
                </c:pt>
                <c:pt idx="154">
                  <c:v>2.6999999999999895</c:v>
                </c:pt>
                <c:pt idx="155">
                  <c:v>2.7499999999999893</c:v>
                </c:pt>
                <c:pt idx="156">
                  <c:v>2.7999999999999892</c:v>
                </c:pt>
                <c:pt idx="157">
                  <c:v>2.849999999999989</c:v>
                </c:pt>
                <c:pt idx="158">
                  <c:v>2.8999999999999888</c:v>
                </c:pt>
                <c:pt idx="159">
                  <c:v>2.9499999999999886</c:v>
                </c:pt>
                <c:pt idx="160">
                  <c:v>2.9999999999999885</c:v>
                </c:pt>
                <c:pt idx="161">
                  <c:v>3.0499999999999883</c:v>
                </c:pt>
                <c:pt idx="162">
                  <c:v>3.0999999999999881</c:v>
                </c:pt>
                <c:pt idx="163">
                  <c:v>3.1499999999999879</c:v>
                </c:pt>
                <c:pt idx="164">
                  <c:v>3.1999999999999877</c:v>
                </c:pt>
                <c:pt idx="165">
                  <c:v>3.2499999999999876</c:v>
                </c:pt>
                <c:pt idx="166">
                  <c:v>3.2999999999999874</c:v>
                </c:pt>
                <c:pt idx="167">
                  <c:v>3.3499999999999872</c:v>
                </c:pt>
                <c:pt idx="168">
                  <c:v>3.399999999999987</c:v>
                </c:pt>
                <c:pt idx="169">
                  <c:v>3.4499999999999869</c:v>
                </c:pt>
                <c:pt idx="170">
                  <c:v>3.4999999999999867</c:v>
                </c:pt>
                <c:pt idx="171">
                  <c:v>3.5499999999999865</c:v>
                </c:pt>
                <c:pt idx="172">
                  <c:v>3.5999999999999863</c:v>
                </c:pt>
                <c:pt idx="173">
                  <c:v>3.6499999999999861</c:v>
                </c:pt>
                <c:pt idx="174">
                  <c:v>3.699999999999986</c:v>
                </c:pt>
                <c:pt idx="175">
                  <c:v>3.7499999999999858</c:v>
                </c:pt>
                <c:pt idx="176">
                  <c:v>3.7999999999999856</c:v>
                </c:pt>
                <c:pt idx="177">
                  <c:v>3.8499999999999854</c:v>
                </c:pt>
                <c:pt idx="178">
                  <c:v>3.8999999999999853</c:v>
                </c:pt>
                <c:pt idx="179">
                  <c:v>3.9499999999999851</c:v>
                </c:pt>
                <c:pt idx="180">
                  <c:v>3.9999999999999849</c:v>
                </c:pt>
                <c:pt idx="181">
                  <c:v>4.0499999999999847</c:v>
                </c:pt>
                <c:pt idx="182">
                  <c:v>4.0999999999999845</c:v>
                </c:pt>
                <c:pt idx="183">
                  <c:v>4.1499999999999844</c:v>
                </c:pt>
                <c:pt idx="184">
                  <c:v>4.1999999999999842</c:v>
                </c:pt>
                <c:pt idx="185">
                  <c:v>4.249999999999984</c:v>
                </c:pt>
                <c:pt idx="186">
                  <c:v>4.2999999999999838</c:v>
                </c:pt>
                <c:pt idx="187">
                  <c:v>4.3499999999999837</c:v>
                </c:pt>
                <c:pt idx="188">
                  <c:v>4.3999999999999835</c:v>
                </c:pt>
                <c:pt idx="189">
                  <c:v>4.4499999999999833</c:v>
                </c:pt>
                <c:pt idx="190">
                  <c:v>4.4999999999999831</c:v>
                </c:pt>
                <c:pt idx="191">
                  <c:v>4.5499999999999829</c:v>
                </c:pt>
                <c:pt idx="192">
                  <c:v>4.5999999999999828</c:v>
                </c:pt>
                <c:pt idx="193">
                  <c:v>4.6499999999999826</c:v>
                </c:pt>
                <c:pt idx="194">
                  <c:v>4.6999999999999824</c:v>
                </c:pt>
                <c:pt idx="195">
                  <c:v>4.7499999999999822</c:v>
                </c:pt>
                <c:pt idx="196">
                  <c:v>4.7999999999999821</c:v>
                </c:pt>
                <c:pt idx="197">
                  <c:v>4.8499999999999819</c:v>
                </c:pt>
                <c:pt idx="198">
                  <c:v>4.8999999999999817</c:v>
                </c:pt>
                <c:pt idx="199">
                  <c:v>4.9499999999999815</c:v>
                </c:pt>
                <c:pt idx="200">
                  <c:v>4.9999999999999813</c:v>
                </c:pt>
              </c:numCache>
            </c:numRef>
          </c:xVal>
          <c:yVal>
            <c:numRef>
              <c:f>'CLASSIC MODEL 1 (data)'!$L$2:$L$202</c:f>
              <c:numCache>
                <c:formatCode>0.00</c:formatCode>
                <c:ptCount val="201"/>
                <c:pt idx="0">
                  <c:v>4.9460964001326854E-8</c:v>
                </c:pt>
                <c:pt idx="1">
                  <c:v>6.1829695108183032E-8</c:v>
                </c:pt>
                <c:pt idx="2">
                  <c:v>7.7167914274186642E-8</c:v>
                </c:pt>
                <c:pt idx="3">
                  <c:v>9.6157142325025829E-8</c:v>
                </c:pt>
                <c:pt idx="4">
                  <c:v>1.1962762013372733E-7</c:v>
                </c:pt>
                <c:pt idx="5">
                  <c:v>1.4858894756442318E-7</c:v>
                </c:pt>
                <c:pt idx="6">
                  <c:v>1.8426662403513586E-7</c:v>
                </c:pt>
                <c:pt idx="7">
                  <c:v>2.2814553858271687E-7</c:v>
                </c:pt>
                <c:pt idx="8">
                  <c:v>2.8202162500912148E-7</c:v>
                </c:pt>
                <c:pt idx="9">
                  <c:v>3.4806308860120751E-7</c:v>
                </c:pt>
                <c:pt idx="10">
                  <c:v>4.288828275758076E-7</c:v>
                </c:pt>
                <c:pt idx="11">
                  <c:v>5.2762391748601255E-7</c:v>
                </c:pt>
                <c:pt idx="12">
                  <c:v>6.4806030314250173E-7</c:v>
                </c:pt>
                <c:pt idx="13">
                  <c:v>7.9471515307192253E-7</c:v>
                </c:pt>
                <c:pt idx="14">
                  <c:v>9.7299967914504597E-7</c:v>
                </c:pt>
                <c:pt idx="15">
                  <c:v>1.1893756117874278E-6</c:v>
                </c:pt>
                <c:pt idx="16">
                  <c:v>1.4515449521456064E-6</c:v>
                </c:pt>
                <c:pt idx="17">
                  <c:v>1.7686710996547122E-6</c:v>
                </c:pt>
                <c:pt idx="18">
                  <c:v>2.1516359794171921E-6</c:v>
                </c:pt>
                <c:pt idx="19">
                  <c:v>2.6133383711945872E-6</c:v>
                </c:pt>
                <c:pt idx="20">
                  <c:v>3.1690392728256206E-6</c:v>
                </c:pt>
                <c:pt idx="21">
                  <c:v>3.8367608172419566E-6</c:v>
                </c:pt>
                <c:pt idx="22">
                  <c:v>4.6377460050857557E-6</c:v>
                </c:pt>
                <c:pt idx="23">
                  <c:v>5.5969873146162252E-6</c:v>
                </c:pt>
                <c:pt idx="24">
                  <c:v>6.7438331065829096E-6</c:v>
                </c:pt>
                <c:pt idx="25">
                  <c:v>8.1126816523892779E-6</c:v>
                </c:pt>
                <c:pt idx="26">
                  <c:v>9.7437735762147682E-6</c:v>
                </c:pt>
                <c:pt idx="27">
                  <c:v>1.1684094511322104E-5</c:v>
                </c:pt>
                <c:pt idx="28">
                  <c:v>1.3988400821311086E-5</c:v>
                </c:pt>
                <c:pt idx="29">
                  <c:v>1.6720382320360059E-5</c:v>
                </c:pt>
                <c:pt idx="30">
                  <c:v>1.9953977032042507E-5</c:v>
                </c:pt>
                <c:pt idx="31">
                  <c:v>2.3774854141153296E-5</c:v>
                </c:pt>
                <c:pt idx="32">
                  <c:v>2.8282082401417925E-5</c:v>
                </c:pt>
                <c:pt idx="33">
                  <c:v>3.3590002345293199E-5</c:v>
                </c:pt>
                <c:pt idx="34">
                  <c:v>3.9830321678408963E-5</c:v>
                </c:pt>
                <c:pt idx="35">
                  <c:v>4.7154454205230965E-5</c:v>
                </c:pt>
                <c:pt idx="36">
                  <c:v>5.5736123495370271E-5</c:v>
                </c:pt>
                <c:pt idx="37">
                  <c:v>6.5774253229027276E-5</c:v>
                </c:pt>
                <c:pt idx="38">
                  <c:v>7.7496166718973768E-5</c:v>
                </c:pt>
                <c:pt idx="39">
                  <c:v>9.1161118455089735E-5</c:v>
                </c:pt>
                <c:pt idx="40">
                  <c:v>1.0706418061190601E-4</c:v>
                </c:pt>
                <c:pt idx="41">
                  <c:v>1.2554050725242292E-4</c:v>
                </c:pt>
                <c:pt idx="42">
                  <c:v>1.4696999840196204E-4</c:v>
                </c:pt>
                <c:pt idx="43">
                  <c:v>1.7178238520028952E-4</c:v>
                </c:pt>
                <c:pt idx="44">
                  <c:v>2.0046275591268398E-4</c:v>
                </c:pt>
                <c:pt idx="45">
                  <c:v>2.3355754063316241E-4</c:v>
                </c:pt>
                <c:pt idx="46">
                  <c:v>2.7168096998691707E-4</c:v>
                </c:pt>
                <c:pt idx="47">
                  <c:v>3.1552201997531713E-4</c:v>
                </c:pt>
                <c:pt idx="48">
                  <c:v>3.6585185124787632E-4</c:v>
                </c:pt>
                <c:pt idx="49">
                  <c:v>4.2353174647593764E-4</c:v>
                </c:pt>
                <c:pt idx="50">
                  <c:v>4.8952154409100492E-4</c:v>
                </c:pt>
                <c:pt idx="51">
                  <c:v>5.64888560390415E-4</c:v>
                </c:pt>
                <c:pt idx="52">
                  <c:v>6.5081698486542936E-4</c:v>
                </c:pt>
                <c:pt idx="53">
                  <c:v>7.4861772554196443E-4</c:v>
                </c:pt>
                <c:pt idx="54">
                  <c:v>8.5973867212296566E-4</c:v>
                </c:pt>
                <c:pt idx="55">
                  <c:v>9.8577533477838875E-4</c:v>
                </c:pt>
                <c:pt idx="56">
                  <c:v>1.1284818055530769E-3</c:v>
                </c:pt>
                <c:pt idx="57">
                  <c:v>1.2897819775816641E-3</c:v>
                </c:pt>
                <c:pt idx="58">
                  <c:v>1.4717809446593841E-3</c:v>
                </c:pt>
                <c:pt idx="59">
                  <c:v>1.6767764902863101E-3</c:v>
                </c:pt>
                <c:pt idx="60">
                  <c:v>1.9072705611718214E-3</c:v>
                </c:pt>
                <c:pt idx="61">
                  <c:v>2.1659806054725021E-3</c:v>
                </c:pt>
                <c:pt idx="62">
                  <c:v>2.455850640883727E-3</c:v>
                </c:pt>
                <c:pt idx="63">
                  <c:v>2.7800619022838808E-3</c:v>
                </c:pt>
                <c:pt idx="64">
                  <c:v>3.1420429031397425E-3</c:v>
                </c:pt>
                <c:pt idx="65">
                  <c:v>3.5454787295503176E-3</c:v>
                </c:pt>
                <c:pt idx="66">
                  <c:v>3.994319370889802E-3</c:v>
                </c:pt>
                <c:pt idx="67">
                  <c:v>4.4927868767926675E-3</c:v>
                </c:pt>
                <c:pt idx="68">
                  <c:v>5.0453811170126208E-3</c:v>
                </c:pt>
                <c:pt idx="69">
                  <c:v>5.6568839088154237E-3</c:v>
                </c:pt>
                <c:pt idx="70">
                  <c:v>6.3323612663838255E-3</c:v>
                </c:pt>
                <c:pt idx="71">
                  <c:v>7.0771635185896279E-3</c:v>
                </c:pt>
                <c:pt idx="72">
                  <c:v>7.8969230358007323E-3</c:v>
                </c:pt>
                <c:pt idx="73">
                  <c:v>8.7975493035242699E-3</c:v>
                </c:pt>
                <c:pt idx="74">
                  <c:v>9.7852210810221718E-3</c:v>
                </c:pt>
                <c:pt idx="75">
                  <c:v>1.0866375386948278E-2</c:v>
                </c:pt>
                <c:pt idx="76">
                  <c:v>1.2047693061901715E-2</c:v>
                </c:pt>
                <c:pt idx="77">
                  <c:v>1.3336080669904578E-2</c:v>
                </c:pt>
                <c:pt idx="78">
                  <c:v>1.473864851748935E-2</c:v>
                </c:pt>
                <c:pt idx="79">
                  <c:v>1.6262684590580376E-2</c:v>
                </c:pt>
                <c:pt idx="80">
                  <c:v>1.7915624235873978E-2</c:v>
                </c:pt>
                <c:pt idx="81">
                  <c:v>1.9705015445105636E-2</c:v>
                </c:pt>
                <c:pt idx="82">
                  <c:v>2.1638479637505037E-2</c:v>
                </c:pt>
                <c:pt idx="83">
                  <c:v>2.3723667877872622E-2</c:v>
                </c:pt>
                <c:pt idx="84">
                  <c:v>2.5968212514957519E-2</c:v>
                </c:pt>
                <c:pt idx="85">
                  <c:v>2.8379674276984672E-2</c:v>
                </c:pt>
                <c:pt idx="86">
                  <c:v>3.0965484917963977E-2</c:v>
                </c:pt>
                <c:pt idx="87">
                  <c:v>3.3732885569415741E-2</c:v>
                </c:pt>
                <c:pt idx="88">
                  <c:v>3.6688861016843342E-2</c:v>
                </c:pt>
                <c:pt idx="89">
                  <c:v>3.9840070188056E-2</c:v>
                </c:pt>
                <c:pt idx="90">
                  <c:v>4.319277321054979E-2</c:v>
                </c:pt>
                <c:pt idx="91">
                  <c:v>4.6752755466760491E-2</c:v>
                </c:pt>
                <c:pt idx="92">
                  <c:v>5.0525249148158181E-2</c:v>
                </c:pt>
                <c:pt idx="93">
                  <c:v>5.4514852880834887E-2</c:v>
                </c:pt>
                <c:pt idx="94">
                  <c:v>5.8725450065324682E-2</c:v>
                </c:pt>
                <c:pt idx="95">
                  <c:v>6.3160126640714492E-2</c:v>
                </c:pt>
                <c:pt idx="96">
                  <c:v>6.7821089046416885E-2</c:v>
                </c:pt>
                <c:pt idx="97">
                  <c:v>7.2709583213025383E-2</c:v>
                </c:pt>
                <c:pt idx="98">
                  <c:v>7.7825815465173018E-2</c:v>
                </c:pt>
                <c:pt idx="99">
                  <c:v>8.3168876263010297E-2</c:v>
                </c:pt>
                <c:pt idx="100">
                  <c:v>8.873666774356341E-2</c:v>
                </c:pt>
                <c:pt idx="101">
                  <c:v>9.4525836047664694E-2</c:v>
                </c:pt>
                <c:pt idx="102">
                  <c:v>0.10053170943126934</c:v>
                </c:pt>
                <c:pt idx="103">
                  <c:v>0.10674824316080067</c:v>
                </c:pt>
                <c:pt idx="104">
                  <c:v>0.11316797217986981</c:v>
                </c:pt>
                <c:pt idx="105">
                  <c:v>0.11978197250859465</c:v>
                </c:pt>
                <c:pt idx="106">
                  <c:v>0.12657983229630512</c:v>
                </c:pt>
                <c:pt idx="107">
                  <c:v>0.13354963339336973</c:v>
                </c:pt>
                <c:pt idx="108">
                  <c:v>0.14067794423812852</c:v>
                </c:pt>
                <c:pt idx="109">
                  <c:v>0.14794982477064286</c:v>
                </c:pt>
                <c:pt idx="110">
                  <c:v>0.15534884398656895</c:v>
                </c:pt>
                <c:pt idx="111">
                  <c:v>0.16285711063260611</c:v>
                </c:pt>
                <c:pt idx="112">
                  <c:v>0.1704553174205729</c:v>
                </c:pt>
                <c:pt idx="113">
                  <c:v>0.17812279900140743</c:v>
                </c:pt>
                <c:pt idx="114">
                  <c:v>0.18583760379469152</c:v>
                </c:pt>
                <c:pt idx="115">
                  <c:v>0.19357657961531324</c:v>
                </c:pt>
                <c:pt idx="116">
                  <c:v>0.20131547287849227</c:v>
                </c:pt>
                <c:pt idx="117">
                  <c:v>0.20902904099964112</c:v>
                </c:pt>
                <c:pt idx="118">
                  <c:v>0.216691177438669</c:v>
                </c:pt>
                <c:pt idx="119">
                  <c:v>0.22427504867169509</c:v>
                </c:pt>
                <c:pt idx="120">
                  <c:v>0.23175324220918486</c:v>
                </c:pt>
                <c:pt idx="121">
                  <c:v>0.2390979246207609</c:v>
                </c:pt>
                <c:pt idx="122">
                  <c:v>0.24628100837588104</c:v>
                </c:pt>
                <c:pt idx="123">
                  <c:v>0.25327432616871298</c:v>
                </c:pt>
                <c:pt idx="124">
                  <c:v>0.26004981126726451</c:v>
                </c:pt>
                <c:pt idx="125">
                  <c:v>0.26657968231343859</c:v>
                </c:pt>
                <c:pt idx="126">
                  <c:v>0.27283663090428101</c:v>
                </c:pt>
                <c:pt idx="127">
                  <c:v>0.27879401020717859</c:v>
                </c:pt>
                <c:pt idx="128">
                  <c:v>0.28442602280479679</c:v>
                </c:pt>
                <c:pt idx="129">
                  <c:v>0.28970790593047291</c:v>
                </c:pt>
                <c:pt idx="130">
                  <c:v>0.29461611224265782</c:v>
                </c:pt>
                <c:pt idx="131">
                  <c:v>0.29912848429850197</c:v>
                </c:pt>
                <c:pt idx="132">
                  <c:v>0.30322442092216068</c:v>
                </c:pt>
                <c:pt idx="133">
                  <c:v>0.30688503372278225</c:v>
                </c:pt>
                <c:pt idx="134">
                  <c:v>0.3100932921000108</c:v>
                </c:pt>
                <c:pt idx="135">
                  <c:v>0.31283415518036428</c:v>
                </c:pt>
                <c:pt idx="136">
                  <c:v>0.31509468925483236</c:v>
                </c:pt>
                <c:pt idx="137">
                  <c:v>0.31686416943492463</c:v>
                </c:pt>
                <c:pt idx="138">
                  <c:v>0.31813416440928699</c:v>
                </c:pt>
                <c:pt idx="139">
                  <c:v>0.31889860336368392</c:v>
                </c:pt>
                <c:pt idx="140">
                  <c:v>0.3191538243211462</c:v>
                </c:pt>
                <c:pt idx="141">
                  <c:v>0.31889860336368409</c:v>
                </c:pt>
                <c:pt idx="142">
                  <c:v>0.31813416440928727</c:v>
                </c:pt>
                <c:pt idx="143">
                  <c:v>0.31686416943492512</c:v>
                </c:pt>
                <c:pt idx="144">
                  <c:v>0.31509468925483303</c:v>
                </c:pt>
                <c:pt idx="145">
                  <c:v>0.31283415518036517</c:v>
                </c:pt>
                <c:pt idx="146">
                  <c:v>0.31009329210001185</c:v>
                </c:pt>
                <c:pt idx="147">
                  <c:v>0.30688503372278347</c:v>
                </c:pt>
                <c:pt idx="148">
                  <c:v>0.30322442092216206</c:v>
                </c:pt>
                <c:pt idx="149">
                  <c:v>0.29912848429850353</c:v>
                </c:pt>
                <c:pt idx="150">
                  <c:v>0.29461611224265954</c:v>
                </c:pt>
                <c:pt idx="151">
                  <c:v>0.2897079059304748</c:v>
                </c:pt>
                <c:pt idx="152">
                  <c:v>0.28442602280479878</c:v>
                </c:pt>
                <c:pt idx="153">
                  <c:v>0.27879401020718081</c:v>
                </c:pt>
                <c:pt idx="154">
                  <c:v>0.27283663090428334</c:v>
                </c:pt>
                <c:pt idx="155">
                  <c:v>0.26657968231344109</c:v>
                </c:pt>
                <c:pt idx="156">
                  <c:v>0.26004981126726717</c:v>
                </c:pt>
                <c:pt idx="157">
                  <c:v>0.25327432616871581</c:v>
                </c:pt>
                <c:pt idx="158">
                  <c:v>0.24628100837588393</c:v>
                </c:pt>
                <c:pt idx="159">
                  <c:v>0.23909792462076387</c:v>
                </c:pt>
                <c:pt idx="160">
                  <c:v>0.23175324220918792</c:v>
                </c:pt>
                <c:pt idx="161">
                  <c:v>0.2242750486716982</c:v>
                </c:pt>
                <c:pt idx="162">
                  <c:v>0.21669117743867225</c:v>
                </c:pt>
                <c:pt idx="163">
                  <c:v>0.20902904099964434</c:v>
                </c:pt>
                <c:pt idx="164">
                  <c:v>0.2013154728784956</c:v>
                </c:pt>
                <c:pt idx="165">
                  <c:v>0.19357657961531663</c:v>
                </c:pt>
                <c:pt idx="166">
                  <c:v>0.18583760379469494</c:v>
                </c:pt>
                <c:pt idx="167">
                  <c:v>0.17812279900141087</c:v>
                </c:pt>
                <c:pt idx="168">
                  <c:v>0.17045531742057629</c:v>
                </c:pt>
                <c:pt idx="169">
                  <c:v>0.16285711063260952</c:v>
                </c:pt>
                <c:pt idx="170">
                  <c:v>0.15534884398657234</c:v>
                </c:pt>
                <c:pt idx="171">
                  <c:v>0.14794982477064625</c:v>
                </c:pt>
                <c:pt idx="172">
                  <c:v>0.14067794423813185</c:v>
                </c:pt>
                <c:pt idx="173">
                  <c:v>0.133549633393373</c:v>
                </c:pt>
                <c:pt idx="174">
                  <c:v>0.12657983229630837</c:v>
                </c:pt>
                <c:pt idx="175">
                  <c:v>0.11978197250859782</c:v>
                </c:pt>
                <c:pt idx="176">
                  <c:v>0.11316797217987293</c:v>
                </c:pt>
                <c:pt idx="177">
                  <c:v>0.10674824316080368</c:v>
                </c:pt>
                <c:pt idx="178">
                  <c:v>0.10053170943127231</c:v>
                </c:pt>
                <c:pt idx="179">
                  <c:v>9.4525836047667594E-2</c:v>
                </c:pt>
                <c:pt idx="180">
                  <c:v>8.8736667743566172E-2</c:v>
                </c:pt>
                <c:pt idx="181">
                  <c:v>8.3168876263013031E-2</c:v>
                </c:pt>
                <c:pt idx="182">
                  <c:v>7.7825815465175613E-2</c:v>
                </c:pt>
                <c:pt idx="183">
                  <c:v>7.2709583213027854E-2</c:v>
                </c:pt>
                <c:pt idx="184">
                  <c:v>6.7821089046419286E-2</c:v>
                </c:pt>
                <c:pt idx="185">
                  <c:v>6.3160126640716782E-2</c:v>
                </c:pt>
                <c:pt idx="186">
                  <c:v>5.8725450065326916E-2</c:v>
                </c:pt>
                <c:pt idx="187">
                  <c:v>5.4514852880836982E-2</c:v>
                </c:pt>
                <c:pt idx="188">
                  <c:v>5.0525249148160201E-2</c:v>
                </c:pt>
                <c:pt idx="189">
                  <c:v>4.6752755466762393E-2</c:v>
                </c:pt>
                <c:pt idx="190">
                  <c:v>4.3192773210551615E-2</c:v>
                </c:pt>
                <c:pt idx="191">
                  <c:v>3.9840070188057734E-2</c:v>
                </c:pt>
                <c:pt idx="192">
                  <c:v>3.6688861016844966E-2</c:v>
                </c:pt>
                <c:pt idx="193">
                  <c:v>3.3732885569417267E-2</c:v>
                </c:pt>
                <c:pt idx="194">
                  <c:v>3.0965484917965438E-2</c:v>
                </c:pt>
                <c:pt idx="195">
                  <c:v>2.8379674276986021E-2</c:v>
                </c:pt>
                <c:pt idx="196">
                  <c:v>2.5968212514958806E-2</c:v>
                </c:pt>
                <c:pt idx="197">
                  <c:v>2.3723667877873791E-2</c:v>
                </c:pt>
                <c:pt idx="198">
                  <c:v>2.1638479637506172E-2</c:v>
                </c:pt>
                <c:pt idx="199">
                  <c:v>1.970501544510669E-2</c:v>
                </c:pt>
                <c:pt idx="200">
                  <c:v>1.791562423587495E-2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6D2-498E-B337-387851855B4D}"/>
            </c:ext>
          </c:extLst>
        </c:ser>
        <c:ser>
          <c:idx val="4"/>
          <c:order val="4"/>
          <c:tx>
            <c:v>Vertical mark 2</c:v>
          </c:tx>
          <c:spPr>
            <a:ln w="12700" cap="rnd">
              <a:solidFill>
                <a:srgbClr val="D1124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'CLASSIC MODEL 1 (data)'!$N$2:$N$202</c:f>
              <c:numCache>
                <c:formatCode>0.00</c:formatCode>
                <c:ptCount val="20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</c:numCache>
            </c:numRef>
          </c:xVal>
          <c:yVal>
            <c:numRef>
              <c:f>'CLASSIC MODEL 1 (data)'!$O$2:$O$202</c:f>
              <c:numCache>
                <c:formatCode>0.00</c:formatCode>
                <c:ptCount val="201"/>
                <c:pt idx="0">
                  <c:v>0.3191538243211462</c:v>
                </c:pt>
                <c:pt idx="1">
                  <c:v>0.31756599434939919</c:v>
                </c:pt>
                <c:pt idx="2">
                  <c:v>0.31597816437765219</c:v>
                </c:pt>
                <c:pt idx="3">
                  <c:v>0.31439033440590519</c:v>
                </c:pt>
                <c:pt idx="4">
                  <c:v>0.31280250443415819</c:v>
                </c:pt>
                <c:pt idx="5">
                  <c:v>0.31121467446241119</c:v>
                </c:pt>
                <c:pt idx="6">
                  <c:v>0.30962684449066419</c:v>
                </c:pt>
                <c:pt idx="7">
                  <c:v>0.30803901451891719</c:v>
                </c:pt>
                <c:pt idx="8">
                  <c:v>0.30645118454717019</c:v>
                </c:pt>
                <c:pt idx="9">
                  <c:v>0.30486335457542318</c:v>
                </c:pt>
                <c:pt idx="10">
                  <c:v>0.30327552460367618</c:v>
                </c:pt>
                <c:pt idx="11">
                  <c:v>0.30168769463192918</c:v>
                </c:pt>
                <c:pt idx="12">
                  <c:v>0.30009986466018218</c:v>
                </c:pt>
                <c:pt idx="13">
                  <c:v>0.29851203468843518</c:v>
                </c:pt>
                <c:pt idx="14">
                  <c:v>0.29692420471668818</c:v>
                </c:pt>
                <c:pt idx="15">
                  <c:v>0.29533637474494118</c:v>
                </c:pt>
                <c:pt idx="16">
                  <c:v>0.29374854477319418</c:v>
                </c:pt>
                <c:pt idx="17">
                  <c:v>0.29216071480144717</c:v>
                </c:pt>
                <c:pt idx="18">
                  <c:v>0.29057288482970017</c:v>
                </c:pt>
                <c:pt idx="19">
                  <c:v>0.28898505485795317</c:v>
                </c:pt>
                <c:pt idx="20">
                  <c:v>0.28739722488620617</c:v>
                </c:pt>
                <c:pt idx="21">
                  <c:v>0.28580939491445917</c:v>
                </c:pt>
                <c:pt idx="22">
                  <c:v>0.28422156494271217</c:v>
                </c:pt>
                <c:pt idx="23">
                  <c:v>0.28263373497096517</c:v>
                </c:pt>
                <c:pt idx="24">
                  <c:v>0.28104590499921817</c:v>
                </c:pt>
                <c:pt idx="25">
                  <c:v>0.27945807502747116</c:v>
                </c:pt>
                <c:pt idx="26">
                  <c:v>0.27787024505572416</c:v>
                </c:pt>
                <c:pt idx="27">
                  <c:v>0.27628241508397716</c:v>
                </c:pt>
                <c:pt idx="28">
                  <c:v>0.27469458511223016</c:v>
                </c:pt>
                <c:pt idx="29">
                  <c:v>0.27310675514048316</c:v>
                </c:pt>
                <c:pt idx="30">
                  <c:v>0.27151892516873616</c:v>
                </c:pt>
                <c:pt idx="31">
                  <c:v>0.26993109519698916</c:v>
                </c:pt>
                <c:pt idx="32">
                  <c:v>0.26834326522524216</c:v>
                </c:pt>
                <c:pt idx="33">
                  <c:v>0.26675543525349515</c:v>
                </c:pt>
                <c:pt idx="34">
                  <c:v>0.26516760528174815</c:v>
                </c:pt>
                <c:pt idx="35">
                  <c:v>0.26357977531000115</c:v>
                </c:pt>
                <c:pt idx="36">
                  <c:v>0.26199194533825415</c:v>
                </c:pt>
                <c:pt idx="37">
                  <c:v>0.26040411536650715</c:v>
                </c:pt>
                <c:pt idx="38">
                  <c:v>0.25881628539476015</c:v>
                </c:pt>
                <c:pt idx="39">
                  <c:v>0.25722845542301315</c:v>
                </c:pt>
                <c:pt idx="40">
                  <c:v>0.25564062545126615</c:v>
                </c:pt>
                <c:pt idx="41">
                  <c:v>0.25405279547951914</c:v>
                </c:pt>
                <c:pt idx="42">
                  <c:v>0.25246496550777214</c:v>
                </c:pt>
                <c:pt idx="43">
                  <c:v>0.25087713553602514</c:v>
                </c:pt>
                <c:pt idx="44">
                  <c:v>0.24928930556427814</c:v>
                </c:pt>
                <c:pt idx="45">
                  <c:v>0.24770147559253114</c:v>
                </c:pt>
                <c:pt idx="46">
                  <c:v>0.24611364562078414</c:v>
                </c:pt>
                <c:pt idx="47">
                  <c:v>0.24452581564903714</c:v>
                </c:pt>
                <c:pt idx="48">
                  <c:v>0.24293798567729014</c:v>
                </c:pt>
                <c:pt idx="49">
                  <c:v>0.24135015570554313</c:v>
                </c:pt>
                <c:pt idx="50">
                  <c:v>0.23976232573379613</c:v>
                </c:pt>
                <c:pt idx="51">
                  <c:v>0.23817449576204913</c:v>
                </c:pt>
                <c:pt idx="52">
                  <c:v>0.23658666579030213</c:v>
                </c:pt>
                <c:pt idx="53">
                  <c:v>0.23499883581855513</c:v>
                </c:pt>
                <c:pt idx="54">
                  <c:v>0.23341100584680813</c:v>
                </c:pt>
                <c:pt idx="55">
                  <c:v>0.23182317587506113</c:v>
                </c:pt>
                <c:pt idx="56">
                  <c:v>0.23023534590331413</c:v>
                </c:pt>
                <c:pt idx="57">
                  <c:v>0.22864751593156712</c:v>
                </c:pt>
                <c:pt idx="58">
                  <c:v>0.22705968595982012</c:v>
                </c:pt>
                <c:pt idx="59">
                  <c:v>0.22547185598807312</c:v>
                </c:pt>
                <c:pt idx="60">
                  <c:v>0.22388402601632612</c:v>
                </c:pt>
                <c:pt idx="61">
                  <c:v>0.22229619604457912</c:v>
                </c:pt>
                <c:pt idx="62">
                  <c:v>0.22070836607283212</c:v>
                </c:pt>
                <c:pt idx="63">
                  <c:v>0.21912053610108512</c:v>
                </c:pt>
                <c:pt idx="64">
                  <c:v>0.21753270612933812</c:v>
                </c:pt>
                <c:pt idx="65">
                  <c:v>0.21594487615759111</c:v>
                </c:pt>
                <c:pt idx="66">
                  <c:v>0.21435704618584411</c:v>
                </c:pt>
                <c:pt idx="67">
                  <c:v>0.21276921621409711</c:v>
                </c:pt>
                <c:pt idx="68">
                  <c:v>0.21118138624235011</c:v>
                </c:pt>
                <c:pt idx="69">
                  <c:v>0.20959355627060311</c:v>
                </c:pt>
                <c:pt idx="70">
                  <c:v>0.20800572629885611</c:v>
                </c:pt>
                <c:pt idx="71">
                  <c:v>0.20641789632710911</c:v>
                </c:pt>
                <c:pt idx="72">
                  <c:v>0.20483006635536211</c:v>
                </c:pt>
                <c:pt idx="73">
                  <c:v>0.2032422363836151</c:v>
                </c:pt>
                <c:pt idx="74">
                  <c:v>0.2016544064118681</c:v>
                </c:pt>
                <c:pt idx="75">
                  <c:v>0.2000665764401211</c:v>
                </c:pt>
                <c:pt idx="76">
                  <c:v>0.1984787464683741</c:v>
                </c:pt>
                <c:pt idx="77">
                  <c:v>0.1968909164966271</c:v>
                </c:pt>
                <c:pt idx="78">
                  <c:v>0.1953030865248801</c:v>
                </c:pt>
                <c:pt idx="79">
                  <c:v>0.1937152565531331</c:v>
                </c:pt>
                <c:pt idx="80">
                  <c:v>0.1921274265813861</c:v>
                </c:pt>
                <c:pt idx="81">
                  <c:v>0.19053959660963909</c:v>
                </c:pt>
                <c:pt idx="82">
                  <c:v>0.18895176663789209</c:v>
                </c:pt>
                <c:pt idx="83">
                  <c:v>0.18736393666614509</c:v>
                </c:pt>
                <c:pt idx="84">
                  <c:v>0.18577610669439809</c:v>
                </c:pt>
                <c:pt idx="85">
                  <c:v>0.18418827672265109</c:v>
                </c:pt>
                <c:pt idx="86">
                  <c:v>0.18260044675090409</c:v>
                </c:pt>
                <c:pt idx="87">
                  <c:v>0.18101261677915709</c:v>
                </c:pt>
                <c:pt idx="88">
                  <c:v>0.17942478680741009</c:v>
                </c:pt>
                <c:pt idx="89">
                  <c:v>0.17783695683566308</c:v>
                </c:pt>
                <c:pt idx="90">
                  <c:v>0.17624912686391608</c:v>
                </c:pt>
                <c:pt idx="91">
                  <c:v>0.17466129689216908</c:v>
                </c:pt>
                <c:pt idx="92">
                  <c:v>0.17307346692042208</c:v>
                </c:pt>
                <c:pt idx="93">
                  <c:v>0.17148563694867508</c:v>
                </c:pt>
                <c:pt idx="94">
                  <c:v>0.16989780697692808</c:v>
                </c:pt>
                <c:pt idx="95">
                  <c:v>0.16830997700518108</c:v>
                </c:pt>
                <c:pt idx="96">
                  <c:v>0.16672214703343408</c:v>
                </c:pt>
                <c:pt idx="97">
                  <c:v>0.16513431706168707</c:v>
                </c:pt>
                <c:pt idx="98">
                  <c:v>0.16354648708994007</c:v>
                </c:pt>
                <c:pt idx="99">
                  <c:v>0.16195865711819307</c:v>
                </c:pt>
                <c:pt idx="100">
                  <c:v>0.16037082714644607</c:v>
                </c:pt>
                <c:pt idx="101">
                  <c:v>0.15878299717469907</c:v>
                </c:pt>
                <c:pt idx="102">
                  <c:v>0.15719516720295207</c:v>
                </c:pt>
                <c:pt idx="103">
                  <c:v>0.15560733723120507</c:v>
                </c:pt>
                <c:pt idx="104">
                  <c:v>0.15401950725945807</c:v>
                </c:pt>
                <c:pt idx="105">
                  <c:v>0.15243167728771106</c:v>
                </c:pt>
                <c:pt idx="106">
                  <c:v>0.15084384731596406</c:v>
                </c:pt>
                <c:pt idx="107">
                  <c:v>0.14925601734421706</c:v>
                </c:pt>
                <c:pt idx="108">
                  <c:v>0.14766818737247006</c:v>
                </c:pt>
                <c:pt idx="109">
                  <c:v>0.14608035740072306</c:v>
                </c:pt>
                <c:pt idx="110">
                  <c:v>0.14449252742897606</c:v>
                </c:pt>
                <c:pt idx="111">
                  <c:v>0.14290469745722906</c:v>
                </c:pt>
                <c:pt idx="112">
                  <c:v>0.14131686748548206</c:v>
                </c:pt>
                <c:pt idx="113">
                  <c:v>0.13972903751373505</c:v>
                </c:pt>
                <c:pt idx="114">
                  <c:v>0.13814120754198805</c:v>
                </c:pt>
                <c:pt idx="115">
                  <c:v>0.13655337757024105</c:v>
                </c:pt>
                <c:pt idx="116">
                  <c:v>0.13496554759849405</c:v>
                </c:pt>
                <c:pt idx="117">
                  <c:v>0.13337771762674705</c:v>
                </c:pt>
                <c:pt idx="118">
                  <c:v>0.13178988765500005</c:v>
                </c:pt>
                <c:pt idx="119">
                  <c:v>0.13020205768325305</c:v>
                </c:pt>
                <c:pt idx="120">
                  <c:v>0.12861422771150605</c:v>
                </c:pt>
                <c:pt idx="121">
                  <c:v>0.12702639773975904</c:v>
                </c:pt>
                <c:pt idx="122">
                  <c:v>0.12543856776801204</c:v>
                </c:pt>
                <c:pt idx="123">
                  <c:v>0.12385073779626504</c:v>
                </c:pt>
                <c:pt idx="124">
                  <c:v>0.12226290782451804</c:v>
                </c:pt>
                <c:pt idx="125">
                  <c:v>0.12067507785277104</c:v>
                </c:pt>
                <c:pt idx="126">
                  <c:v>0.11908724788102404</c:v>
                </c:pt>
                <c:pt idx="127">
                  <c:v>0.11749941790927704</c:v>
                </c:pt>
                <c:pt idx="128">
                  <c:v>0.11591158793753004</c:v>
                </c:pt>
                <c:pt idx="129">
                  <c:v>0.11432375796578303</c:v>
                </c:pt>
                <c:pt idx="130">
                  <c:v>0.11273592799403603</c:v>
                </c:pt>
                <c:pt idx="131">
                  <c:v>0.11114809802228903</c:v>
                </c:pt>
                <c:pt idx="132">
                  <c:v>0.10956026805054203</c:v>
                </c:pt>
                <c:pt idx="133">
                  <c:v>0.10797243807879503</c:v>
                </c:pt>
                <c:pt idx="134">
                  <c:v>0.10638460810704803</c:v>
                </c:pt>
                <c:pt idx="135">
                  <c:v>0.10479677813530103</c:v>
                </c:pt>
                <c:pt idx="136">
                  <c:v>0.10320894816355403</c:v>
                </c:pt>
                <c:pt idx="137">
                  <c:v>0.10162111819180702</c:v>
                </c:pt>
                <c:pt idx="138">
                  <c:v>0.10003328822006002</c:v>
                </c:pt>
                <c:pt idx="139">
                  <c:v>9.8445458248313022E-2</c:v>
                </c:pt>
                <c:pt idx="140">
                  <c:v>9.6857628276566021E-2</c:v>
                </c:pt>
                <c:pt idx="141">
                  <c:v>9.526979830481902E-2</c:v>
                </c:pt>
                <c:pt idx="142">
                  <c:v>9.3681968333072019E-2</c:v>
                </c:pt>
                <c:pt idx="143">
                  <c:v>9.2094138361325018E-2</c:v>
                </c:pt>
                <c:pt idx="144">
                  <c:v>9.0506308389578016E-2</c:v>
                </c:pt>
                <c:pt idx="145">
                  <c:v>8.8918478417831015E-2</c:v>
                </c:pt>
                <c:pt idx="146">
                  <c:v>8.7330648446084014E-2</c:v>
                </c:pt>
                <c:pt idx="147">
                  <c:v>8.5742818474337013E-2</c:v>
                </c:pt>
                <c:pt idx="148">
                  <c:v>8.4154988502590011E-2</c:v>
                </c:pt>
                <c:pt idx="149">
                  <c:v>8.256715853084301E-2</c:v>
                </c:pt>
                <c:pt idx="150">
                  <c:v>8.0979328559096009E-2</c:v>
                </c:pt>
                <c:pt idx="151">
                  <c:v>7.9391498587349008E-2</c:v>
                </c:pt>
                <c:pt idx="152">
                  <c:v>7.7803668615602006E-2</c:v>
                </c:pt>
                <c:pt idx="153">
                  <c:v>7.6215838643855005E-2</c:v>
                </c:pt>
                <c:pt idx="154">
                  <c:v>7.4628008672108004E-2</c:v>
                </c:pt>
                <c:pt idx="155">
                  <c:v>7.3040178700361003E-2</c:v>
                </c:pt>
                <c:pt idx="156">
                  <c:v>7.1452348728614001E-2</c:v>
                </c:pt>
                <c:pt idx="157">
                  <c:v>6.9864518756867E-2</c:v>
                </c:pt>
                <c:pt idx="158">
                  <c:v>6.8276688785119999E-2</c:v>
                </c:pt>
                <c:pt idx="159">
                  <c:v>6.6688858813372998E-2</c:v>
                </c:pt>
                <c:pt idx="160">
                  <c:v>6.5101028841625996E-2</c:v>
                </c:pt>
                <c:pt idx="161">
                  <c:v>6.3513198869878995E-2</c:v>
                </c:pt>
                <c:pt idx="162">
                  <c:v>6.1925368898132001E-2</c:v>
                </c:pt>
                <c:pt idx="163">
                  <c:v>6.0337538926385006E-2</c:v>
                </c:pt>
                <c:pt idx="164">
                  <c:v>5.8749708954638012E-2</c:v>
                </c:pt>
                <c:pt idx="165">
                  <c:v>5.7161878982891018E-2</c:v>
                </c:pt>
                <c:pt idx="166">
                  <c:v>5.5574049011144024E-2</c:v>
                </c:pt>
                <c:pt idx="167">
                  <c:v>5.3986219039397029E-2</c:v>
                </c:pt>
                <c:pt idx="168">
                  <c:v>5.2398389067650035E-2</c:v>
                </c:pt>
                <c:pt idx="169">
                  <c:v>5.0810559095903041E-2</c:v>
                </c:pt>
                <c:pt idx="170">
                  <c:v>4.9222729124156046E-2</c:v>
                </c:pt>
                <c:pt idx="171">
                  <c:v>4.7634899152409052E-2</c:v>
                </c:pt>
                <c:pt idx="172">
                  <c:v>4.6047069180662058E-2</c:v>
                </c:pt>
                <c:pt idx="173">
                  <c:v>4.4459239208915063E-2</c:v>
                </c:pt>
                <c:pt idx="174">
                  <c:v>4.2871409237168069E-2</c:v>
                </c:pt>
                <c:pt idx="175">
                  <c:v>4.1283579265421075E-2</c:v>
                </c:pt>
                <c:pt idx="176">
                  <c:v>3.9695749293674081E-2</c:v>
                </c:pt>
                <c:pt idx="177">
                  <c:v>3.8107919321927086E-2</c:v>
                </c:pt>
                <c:pt idx="178">
                  <c:v>3.6520089350180092E-2</c:v>
                </c:pt>
                <c:pt idx="179">
                  <c:v>3.4932259378433098E-2</c:v>
                </c:pt>
                <c:pt idx="180">
                  <c:v>3.3344429406686103E-2</c:v>
                </c:pt>
                <c:pt idx="181">
                  <c:v>3.1756599434939109E-2</c:v>
                </c:pt>
                <c:pt idx="182">
                  <c:v>3.0168769463192115E-2</c:v>
                </c:pt>
                <c:pt idx="183">
                  <c:v>2.858093949144512E-2</c:v>
                </c:pt>
                <c:pt idx="184">
                  <c:v>2.6993109519698126E-2</c:v>
                </c:pt>
                <c:pt idx="185">
                  <c:v>2.5405279547951132E-2</c:v>
                </c:pt>
                <c:pt idx="186">
                  <c:v>2.3817449576204137E-2</c:v>
                </c:pt>
                <c:pt idx="187">
                  <c:v>2.2229619604457143E-2</c:v>
                </c:pt>
                <c:pt idx="188">
                  <c:v>2.0641789632710149E-2</c:v>
                </c:pt>
                <c:pt idx="189">
                  <c:v>1.9053959660963155E-2</c:v>
                </c:pt>
                <c:pt idx="190">
                  <c:v>1.746612968921616E-2</c:v>
                </c:pt>
                <c:pt idx="191">
                  <c:v>1.5878299717469166E-2</c:v>
                </c:pt>
                <c:pt idx="192">
                  <c:v>1.429046974572217E-2</c:v>
                </c:pt>
                <c:pt idx="193">
                  <c:v>1.2702639773975174E-2</c:v>
                </c:pt>
                <c:pt idx="194">
                  <c:v>1.1114809802228178E-2</c:v>
                </c:pt>
                <c:pt idx="195">
                  <c:v>9.5269798304811817E-3</c:v>
                </c:pt>
                <c:pt idx="196">
                  <c:v>7.9391498587341857E-3</c:v>
                </c:pt>
                <c:pt idx="197">
                  <c:v>6.3513198869871897E-3</c:v>
                </c:pt>
                <c:pt idx="198">
                  <c:v>4.7634899152401936E-3</c:v>
                </c:pt>
                <c:pt idx="199">
                  <c:v>3.1756599434931976E-3</c:v>
                </c:pt>
                <c:pt idx="200">
                  <c:v>1.5878299717462015E-3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6D2-498E-B337-387851855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484016"/>
        <c:axId val="1717489008"/>
      </c:scatterChart>
      <c:valAx>
        <c:axId val="1717484016"/>
        <c:scaling>
          <c:orientation val="minMax"/>
          <c:min val="-5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489008"/>
        <c:crosses val="autoZero"/>
        <c:crossBetween val="midCat"/>
        <c:majorUnit val="2"/>
      </c:valAx>
      <c:valAx>
        <c:axId val="1717489008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7174840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tx1"/>
                </a:solidFill>
              </a:rPr>
              <a:t>Two-tailed hypothesis</a:t>
            </a:r>
            <a:r>
              <a:rPr lang="en-US" sz="1800" baseline="0">
                <a:solidFill>
                  <a:schemeClr val="tx1"/>
                </a:solidFill>
              </a:rPr>
              <a:t> testing</a:t>
            </a:r>
            <a:endParaRPr lang="en-US" sz="18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9831117766998122E-2"/>
          <c:y val="8.4715250900058714E-2"/>
          <c:w val="0.94235688185491506"/>
          <c:h val="0.81599136769990999"/>
        </c:manualLayout>
      </c:layout>
      <c:scatterChart>
        <c:scatterStyle val="smoothMarker"/>
        <c:varyColors val="0"/>
        <c:ser>
          <c:idx val="0"/>
          <c:order val="0"/>
          <c:tx>
            <c:v>Distribution</c:v>
          </c:tx>
          <c:spPr>
            <a:ln w="12700" cap="rnd">
              <a:solidFill>
                <a:srgbClr val="00447C"/>
              </a:solidFill>
              <a:round/>
            </a:ln>
            <a:effectLst/>
          </c:spPr>
          <c:marker>
            <c:symbol val="none"/>
          </c:marker>
          <c:xVal>
            <c:numRef>
              <c:f>'HYPOTHESIS 1'!$A$3:$A$123</c:f>
              <c:numCache>
                <c:formatCode>0.00</c:formatCode>
                <c:ptCount val="121"/>
                <c:pt idx="0">
                  <c:v>-3</c:v>
                </c:pt>
                <c:pt idx="1">
                  <c:v>-2.95</c:v>
                </c:pt>
                <c:pt idx="2">
                  <c:v>-2.9000000000000004</c:v>
                </c:pt>
                <c:pt idx="3">
                  <c:v>-2.8500000000000005</c:v>
                </c:pt>
                <c:pt idx="4">
                  <c:v>-2.8000000000000007</c:v>
                </c:pt>
                <c:pt idx="5">
                  <c:v>-2.7500000000000009</c:v>
                </c:pt>
                <c:pt idx="6">
                  <c:v>-2.7000000000000011</c:v>
                </c:pt>
                <c:pt idx="7">
                  <c:v>-2.6500000000000012</c:v>
                </c:pt>
                <c:pt idx="8">
                  <c:v>-2.6000000000000014</c:v>
                </c:pt>
                <c:pt idx="9">
                  <c:v>-2.5500000000000016</c:v>
                </c:pt>
                <c:pt idx="10">
                  <c:v>-2.5000000000000018</c:v>
                </c:pt>
                <c:pt idx="11">
                  <c:v>-2.450000000000002</c:v>
                </c:pt>
                <c:pt idx="12">
                  <c:v>-2.4000000000000021</c:v>
                </c:pt>
                <c:pt idx="13">
                  <c:v>-2.3500000000000023</c:v>
                </c:pt>
                <c:pt idx="14">
                  <c:v>-2.3000000000000025</c:v>
                </c:pt>
                <c:pt idx="15">
                  <c:v>-2.2500000000000027</c:v>
                </c:pt>
                <c:pt idx="16">
                  <c:v>-2.2000000000000028</c:v>
                </c:pt>
                <c:pt idx="17">
                  <c:v>-2.150000000000003</c:v>
                </c:pt>
                <c:pt idx="18">
                  <c:v>-2.1000000000000032</c:v>
                </c:pt>
                <c:pt idx="19">
                  <c:v>-2.0500000000000034</c:v>
                </c:pt>
                <c:pt idx="20">
                  <c:v>-2.0000000000000036</c:v>
                </c:pt>
                <c:pt idx="21">
                  <c:v>-1.9500000000000035</c:v>
                </c:pt>
                <c:pt idx="22">
                  <c:v>-1.9000000000000035</c:v>
                </c:pt>
                <c:pt idx="23">
                  <c:v>-1.8500000000000034</c:v>
                </c:pt>
                <c:pt idx="24">
                  <c:v>-1.8000000000000034</c:v>
                </c:pt>
                <c:pt idx="25">
                  <c:v>-1.7500000000000033</c:v>
                </c:pt>
                <c:pt idx="26">
                  <c:v>-1.7000000000000033</c:v>
                </c:pt>
                <c:pt idx="27">
                  <c:v>-1.6500000000000032</c:v>
                </c:pt>
                <c:pt idx="28">
                  <c:v>-1.6000000000000032</c:v>
                </c:pt>
                <c:pt idx="29">
                  <c:v>-1.5500000000000032</c:v>
                </c:pt>
                <c:pt idx="30">
                  <c:v>-1.5000000000000031</c:v>
                </c:pt>
                <c:pt idx="31">
                  <c:v>-1.4500000000000031</c:v>
                </c:pt>
                <c:pt idx="32">
                  <c:v>-1.400000000000003</c:v>
                </c:pt>
                <c:pt idx="33">
                  <c:v>-1.350000000000003</c:v>
                </c:pt>
                <c:pt idx="34">
                  <c:v>-1.3000000000000029</c:v>
                </c:pt>
                <c:pt idx="35">
                  <c:v>-1.2500000000000029</c:v>
                </c:pt>
                <c:pt idx="36">
                  <c:v>-1.2000000000000028</c:v>
                </c:pt>
                <c:pt idx="37">
                  <c:v>-1.1500000000000028</c:v>
                </c:pt>
                <c:pt idx="38">
                  <c:v>-1.1000000000000028</c:v>
                </c:pt>
                <c:pt idx="39">
                  <c:v>-1.0500000000000027</c:v>
                </c:pt>
                <c:pt idx="40">
                  <c:v>-1.0000000000000027</c:v>
                </c:pt>
                <c:pt idx="41">
                  <c:v>-0.95000000000000262</c:v>
                </c:pt>
                <c:pt idx="42">
                  <c:v>-0.90000000000000258</c:v>
                </c:pt>
                <c:pt idx="43">
                  <c:v>-0.85000000000000253</c:v>
                </c:pt>
                <c:pt idx="44">
                  <c:v>-0.80000000000000249</c:v>
                </c:pt>
                <c:pt idx="45">
                  <c:v>-0.75000000000000244</c:v>
                </c:pt>
                <c:pt idx="46">
                  <c:v>-0.7000000000000024</c:v>
                </c:pt>
                <c:pt idx="47">
                  <c:v>-0.65000000000000235</c:v>
                </c:pt>
                <c:pt idx="48">
                  <c:v>-0.60000000000000231</c:v>
                </c:pt>
                <c:pt idx="49">
                  <c:v>-0.55000000000000226</c:v>
                </c:pt>
                <c:pt idx="50">
                  <c:v>-0.50000000000000222</c:v>
                </c:pt>
                <c:pt idx="51">
                  <c:v>-0.45000000000000223</c:v>
                </c:pt>
                <c:pt idx="52">
                  <c:v>-0.40000000000000224</c:v>
                </c:pt>
                <c:pt idx="53">
                  <c:v>-0.35000000000000225</c:v>
                </c:pt>
                <c:pt idx="54">
                  <c:v>-0.30000000000000226</c:v>
                </c:pt>
                <c:pt idx="55">
                  <c:v>-0.25000000000000228</c:v>
                </c:pt>
                <c:pt idx="56">
                  <c:v>-0.20000000000000229</c:v>
                </c:pt>
                <c:pt idx="57">
                  <c:v>-0.1500000000000023</c:v>
                </c:pt>
                <c:pt idx="58">
                  <c:v>-0.1000000000000023</c:v>
                </c:pt>
                <c:pt idx="59">
                  <c:v>-5.0000000000002293E-2</c:v>
                </c:pt>
                <c:pt idx="60">
                  <c:v>-2.2898349882893854E-15</c:v>
                </c:pt>
                <c:pt idx="61">
                  <c:v>4.9999999999997713E-2</c:v>
                </c:pt>
                <c:pt idx="62">
                  <c:v>9.9999999999997716E-2</c:v>
                </c:pt>
                <c:pt idx="63">
                  <c:v>0.14999999999999772</c:v>
                </c:pt>
                <c:pt idx="64">
                  <c:v>0.19999999999999774</c:v>
                </c:pt>
                <c:pt idx="65">
                  <c:v>0.24999999999999772</c:v>
                </c:pt>
                <c:pt idx="66">
                  <c:v>0.29999999999999771</c:v>
                </c:pt>
                <c:pt idx="67">
                  <c:v>0.3499999999999977</c:v>
                </c:pt>
                <c:pt idx="68">
                  <c:v>0.39999999999999769</c:v>
                </c:pt>
                <c:pt idx="69">
                  <c:v>0.44999999999999768</c:v>
                </c:pt>
                <c:pt idx="70">
                  <c:v>0.49999999999999767</c:v>
                </c:pt>
                <c:pt idx="71">
                  <c:v>0.54999999999999771</c:v>
                </c:pt>
                <c:pt idx="72">
                  <c:v>0.59999999999999776</c:v>
                </c:pt>
                <c:pt idx="73">
                  <c:v>0.6499999999999978</c:v>
                </c:pt>
                <c:pt idx="74">
                  <c:v>0.69999999999999785</c:v>
                </c:pt>
                <c:pt idx="75">
                  <c:v>0.74999999999999789</c:v>
                </c:pt>
                <c:pt idx="76">
                  <c:v>0.79999999999999793</c:v>
                </c:pt>
                <c:pt idx="77">
                  <c:v>0.84999999999999798</c:v>
                </c:pt>
                <c:pt idx="78">
                  <c:v>0.89999999999999802</c:v>
                </c:pt>
                <c:pt idx="79">
                  <c:v>0.94999999999999807</c:v>
                </c:pt>
                <c:pt idx="80">
                  <c:v>0.99999999999999811</c:v>
                </c:pt>
                <c:pt idx="81">
                  <c:v>1.049999999999998</c:v>
                </c:pt>
                <c:pt idx="82">
                  <c:v>1.0999999999999981</c:v>
                </c:pt>
                <c:pt idx="83">
                  <c:v>1.1499999999999981</c:v>
                </c:pt>
                <c:pt idx="84">
                  <c:v>1.1999999999999982</c:v>
                </c:pt>
                <c:pt idx="85">
                  <c:v>1.2499999999999982</c:v>
                </c:pt>
                <c:pt idx="86">
                  <c:v>1.2999999999999983</c:v>
                </c:pt>
                <c:pt idx="87">
                  <c:v>1.3499999999999983</c:v>
                </c:pt>
                <c:pt idx="88">
                  <c:v>1.3999999999999984</c:v>
                </c:pt>
                <c:pt idx="89">
                  <c:v>1.4499999999999984</c:v>
                </c:pt>
                <c:pt idx="90">
                  <c:v>1.4999999999999984</c:v>
                </c:pt>
                <c:pt idx="91">
                  <c:v>1.5499999999999985</c:v>
                </c:pt>
                <c:pt idx="92">
                  <c:v>1.5999999999999985</c:v>
                </c:pt>
                <c:pt idx="93">
                  <c:v>1.6499999999999986</c:v>
                </c:pt>
                <c:pt idx="94">
                  <c:v>1.6999999999999986</c:v>
                </c:pt>
                <c:pt idx="95">
                  <c:v>1.7499999999999987</c:v>
                </c:pt>
                <c:pt idx="96">
                  <c:v>1.7999999999999987</c:v>
                </c:pt>
                <c:pt idx="97">
                  <c:v>1.8499999999999988</c:v>
                </c:pt>
                <c:pt idx="98">
                  <c:v>1.8999999999999988</c:v>
                </c:pt>
                <c:pt idx="99">
                  <c:v>1.9499999999999988</c:v>
                </c:pt>
                <c:pt idx="100">
                  <c:v>1.9999999999999989</c:v>
                </c:pt>
                <c:pt idx="101">
                  <c:v>2.0499999999999989</c:v>
                </c:pt>
                <c:pt idx="102">
                  <c:v>2.0999999999999988</c:v>
                </c:pt>
                <c:pt idx="103">
                  <c:v>2.1499999999999986</c:v>
                </c:pt>
                <c:pt idx="104">
                  <c:v>2.1999999999999984</c:v>
                </c:pt>
                <c:pt idx="105">
                  <c:v>2.2499999999999982</c:v>
                </c:pt>
                <c:pt idx="106">
                  <c:v>2.299999999999998</c:v>
                </c:pt>
                <c:pt idx="107">
                  <c:v>2.3499999999999979</c:v>
                </c:pt>
                <c:pt idx="108">
                  <c:v>2.3999999999999977</c:v>
                </c:pt>
                <c:pt idx="109">
                  <c:v>2.4499999999999975</c:v>
                </c:pt>
                <c:pt idx="110">
                  <c:v>2.4999999999999973</c:v>
                </c:pt>
                <c:pt idx="111">
                  <c:v>2.5499999999999972</c:v>
                </c:pt>
                <c:pt idx="112">
                  <c:v>2.599999999999997</c:v>
                </c:pt>
                <c:pt idx="113">
                  <c:v>2.6499999999999968</c:v>
                </c:pt>
                <c:pt idx="114">
                  <c:v>2.6999999999999966</c:v>
                </c:pt>
                <c:pt idx="115">
                  <c:v>2.7499999999999964</c:v>
                </c:pt>
                <c:pt idx="116">
                  <c:v>2.7999999999999963</c:v>
                </c:pt>
                <c:pt idx="117">
                  <c:v>2.8499999999999961</c:v>
                </c:pt>
                <c:pt idx="118">
                  <c:v>2.8999999999999959</c:v>
                </c:pt>
                <c:pt idx="119">
                  <c:v>2.9499999999999957</c:v>
                </c:pt>
                <c:pt idx="120">
                  <c:v>2.9999999999999956</c:v>
                </c:pt>
              </c:numCache>
            </c:numRef>
          </c:xVal>
          <c:yVal>
            <c:numRef>
              <c:f>'HYPOTHESIS 1'!$B$3:$B$123</c:f>
              <c:numCache>
                <c:formatCode>0.00</c:formatCode>
                <c:ptCount val="121"/>
                <c:pt idx="0">
                  <c:v>4.4318484119380075E-3</c:v>
                </c:pt>
                <c:pt idx="1">
                  <c:v>5.1426409230539392E-3</c:v>
                </c:pt>
                <c:pt idx="2">
                  <c:v>5.9525324197758486E-3</c:v>
                </c:pt>
                <c:pt idx="3">
                  <c:v>6.8727666906139651E-3</c:v>
                </c:pt>
                <c:pt idx="4">
                  <c:v>7.915451582979946E-3</c:v>
                </c:pt>
                <c:pt idx="5">
                  <c:v>9.0935625015910286E-3</c:v>
                </c:pt>
                <c:pt idx="6">
                  <c:v>1.0420934814422567E-2</c:v>
                </c:pt>
                <c:pt idx="7">
                  <c:v>1.1912243607605141E-2</c:v>
                </c:pt>
                <c:pt idx="8">
                  <c:v>1.3582969233685566E-2</c:v>
                </c:pt>
                <c:pt idx="9">
                  <c:v>1.5449347134395107E-2</c:v>
                </c:pt>
                <c:pt idx="10">
                  <c:v>1.7528300493568461E-2</c:v>
                </c:pt>
                <c:pt idx="11">
                  <c:v>1.9837354391795233E-2</c:v>
                </c:pt>
                <c:pt idx="12">
                  <c:v>2.2394530294842781E-2</c:v>
                </c:pt>
                <c:pt idx="13">
                  <c:v>2.5218219915194261E-2</c:v>
                </c:pt>
                <c:pt idx="14">
                  <c:v>2.8327037741601009E-2</c:v>
                </c:pt>
                <c:pt idx="15">
                  <c:v>3.1739651835667224E-2</c:v>
                </c:pt>
                <c:pt idx="16">
                  <c:v>3.5474592846231216E-2</c:v>
                </c:pt>
                <c:pt idx="17">
                  <c:v>3.9550041589369964E-2</c:v>
                </c:pt>
                <c:pt idx="18">
                  <c:v>4.39835959804269E-2</c:v>
                </c:pt>
                <c:pt idx="19">
                  <c:v>4.8792018579182417E-2</c:v>
                </c:pt>
                <c:pt idx="20">
                  <c:v>5.3990966513187674E-2</c:v>
                </c:pt>
                <c:pt idx="21">
                  <c:v>5.9594706068815666E-2</c:v>
                </c:pt>
                <c:pt idx="22">
                  <c:v>6.5615814774676165E-2</c:v>
                </c:pt>
                <c:pt idx="23">
                  <c:v>7.2064874336217541E-2</c:v>
                </c:pt>
                <c:pt idx="24">
                  <c:v>7.8950158300893677E-2</c:v>
                </c:pt>
                <c:pt idx="25">
                  <c:v>8.6277318826511032E-2</c:v>
                </c:pt>
                <c:pt idx="26">
                  <c:v>9.4049077376886406E-2</c:v>
                </c:pt>
                <c:pt idx="27">
                  <c:v>0.10226492456397746</c:v>
                </c:pt>
                <c:pt idx="28">
                  <c:v>0.11092083467945499</c:v>
                </c:pt>
                <c:pt idx="29">
                  <c:v>0.12000900069698503</c:v>
                </c:pt>
                <c:pt idx="30">
                  <c:v>0.12951759566589113</c:v>
                </c:pt>
                <c:pt idx="31">
                  <c:v>0.13943056644535964</c:v>
                </c:pt>
                <c:pt idx="32">
                  <c:v>0.14972746563574424</c:v>
                </c:pt>
                <c:pt idx="33">
                  <c:v>0.16038332734191896</c:v>
                </c:pt>
                <c:pt idx="34">
                  <c:v>0.17136859204780672</c:v>
                </c:pt>
                <c:pt idx="35">
                  <c:v>0.18264908538902128</c:v>
                </c:pt>
                <c:pt idx="36">
                  <c:v>0.19418605498321231</c:v>
                </c:pt>
                <c:pt idx="37">
                  <c:v>0.20593626871997409</c:v>
                </c:pt>
                <c:pt idx="38">
                  <c:v>0.21785217703254989</c:v>
                </c:pt>
                <c:pt idx="39">
                  <c:v>0.22988214068423238</c:v>
                </c:pt>
                <c:pt idx="40">
                  <c:v>0.2419707245191427</c:v>
                </c:pt>
                <c:pt idx="41">
                  <c:v>0.25405905646918836</c:v>
                </c:pt>
                <c:pt idx="42">
                  <c:v>0.26608524989875421</c:v>
                </c:pt>
                <c:pt idx="43">
                  <c:v>0.27798488613099587</c:v>
                </c:pt>
                <c:pt idx="44">
                  <c:v>0.28969155276148217</c:v>
                </c:pt>
                <c:pt idx="45">
                  <c:v>0.30113743215480387</c:v>
                </c:pt>
                <c:pt idx="46">
                  <c:v>0.31225393336676072</c:v>
                </c:pt>
                <c:pt idx="47">
                  <c:v>0.32297235966791382</c:v>
                </c:pt>
                <c:pt idx="48">
                  <c:v>0.33322460289179923</c:v>
                </c:pt>
                <c:pt idx="49">
                  <c:v>0.34294385501938346</c:v>
                </c:pt>
                <c:pt idx="50">
                  <c:v>0.35206532676429914</c:v>
                </c:pt>
                <c:pt idx="51">
                  <c:v>0.36052696246164762</c:v>
                </c:pt>
                <c:pt idx="52">
                  <c:v>0.368270140303323</c:v>
                </c:pt>
                <c:pt idx="53">
                  <c:v>0.37524034691693758</c:v>
                </c:pt>
                <c:pt idx="54">
                  <c:v>0.38138781546052386</c:v>
                </c:pt>
                <c:pt idx="55">
                  <c:v>0.38666811680284902</c:v>
                </c:pt>
                <c:pt idx="56">
                  <c:v>0.39104269397545571</c:v>
                </c:pt>
                <c:pt idx="57">
                  <c:v>0.39447933090788878</c:v>
                </c:pt>
                <c:pt idx="58">
                  <c:v>0.3969525474770117</c:v>
                </c:pt>
                <c:pt idx="59">
                  <c:v>0.39844391409476398</c:v>
                </c:pt>
                <c:pt idx="60">
                  <c:v>0.3989422804014327</c:v>
                </c:pt>
                <c:pt idx="61">
                  <c:v>0.3984439140947641</c:v>
                </c:pt>
                <c:pt idx="62">
                  <c:v>0.39695254747701186</c:v>
                </c:pt>
                <c:pt idx="63">
                  <c:v>0.39447933090788906</c:v>
                </c:pt>
                <c:pt idx="64">
                  <c:v>0.39104269397545605</c:v>
                </c:pt>
                <c:pt idx="65">
                  <c:v>0.38666811680284946</c:v>
                </c:pt>
                <c:pt idx="66">
                  <c:v>0.38138781546052436</c:v>
                </c:pt>
                <c:pt idx="67">
                  <c:v>0.37524034691693819</c:v>
                </c:pt>
                <c:pt idx="68">
                  <c:v>0.36827014030332367</c:v>
                </c:pt>
                <c:pt idx="69">
                  <c:v>0.36052696246164834</c:v>
                </c:pt>
                <c:pt idx="70">
                  <c:v>0.35206532676429991</c:v>
                </c:pt>
                <c:pt idx="71">
                  <c:v>0.34294385501938435</c:v>
                </c:pt>
                <c:pt idx="72">
                  <c:v>0.33322460289180011</c:v>
                </c:pt>
                <c:pt idx="73">
                  <c:v>0.32297235966791477</c:v>
                </c:pt>
                <c:pt idx="74">
                  <c:v>0.31225393336676177</c:v>
                </c:pt>
                <c:pt idx="75">
                  <c:v>0.30113743215480487</c:v>
                </c:pt>
                <c:pt idx="76">
                  <c:v>0.28969155276148323</c:v>
                </c:pt>
                <c:pt idx="77">
                  <c:v>0.27798488613099692</c:v>
                </c:pt>
                <c:pt idx="78">
                  <c:v>0.26608524989875532</c:v>
                </c:pt>
                <c:pt idx="79">
                  <c:v>0.25405905646918947</c:v>
                </c:pt>
                <c:pt idx="80">
                  <c:v>0.24197072451914381</c:v>
                </c:pt>
                <c:pt idx="81">
                  <c:v>0.22988214068423349</c:v>
                </c:pt>
                <c:pt idx="82">
                  <c:v>0.21785217703255103</c:v>
                </c:pt>
                <c:pt idx="83">
                  <c:v>0.20593626871997517</c:v>
                </c:pt>
                <c:pt idx="84">
                  <c:v>0.19418605498321337</c:v>
                </c:pt>
                <c:pt idx="85">
                  <c:v>0.18264908538902233</c:v>
                </c:pt>
                <c:pt idx="86">
                  <c:v>0.17136859204780774</c:v>
                </c:pt>
                <c:pt idx="87">
                  <c:v>0.16038332734191996</c:v>
                </c:pt>
                <c:pt idx="88">
                  <c:v>0.14972746563574521</c:v>
                </c:pt>
                <c:pt idx="89">
                  <c:v>0.13943056644536062</c:v>
                </c:pt>
                <c:pt idx="90">
                  <c:v>0.12951759566589202</c:v>
                </c:pt>
                <c:pt idx="91">
                  <c:v>0.12000900069698586</c:v>
                </c:pt>
                <c:pt idx="92">
                  <c:v>0.11092083467945583</c:v>
                </c:pt>
                <c:pt idx="93">
                  <c:v>0.10226492456397825</c:v>
                </c:pt>
                <c:pt idx="94">
                  <c:v>9.4049077376887155E-2</c:v>
                </c:pt>
                <c:pt idx="95">
                  <c:v>8.6277318826511712E-2</c:v>
                </c:pt>
                <c:pt idx="96">
                  <c:v>7.8950158300894344E-2</c:v>
                </c:pt>
                <c:pt idx="97">
                  <c:v>7.2064874336218165E-2</c:v>
                </c:pt>
                <c:pt idx="98">
                  <c:v>6.5615814774676734E-2</c:v>
                </c:pt>
                <c:pt idx="99">
                  <c:v>5.9594706068816207E-2</c:v>
                </c:pt>
                <c:pt idx="100">
                  <c:v>5.3990966513188167E-2</c:v>
                </c:pt>
                <c:pt idx="101">
                  <c:v>4.8792018579182875E-2</c:v>
                </c:pt>
                <c:pt idx="102">
                  <c:v>4.3983595980427309E-2</c:v>
                </c:pt>
                <c:pt idx="103">
                  <c:v>3.9550041589370331E-2</c:v>
                </c:pt>
                <c:pt idx="104">
                  <c:v>3.547459284623157E-2</c:v>
                </c:pt>
                <c:pt idx="105">
                  <c:v>3.173965183566755E-2</c:v>
                </c:pt>
                <c:pt idx="106">
                  <c:v>2.8327037741601297E-2</c:v>
                </c:pt>
                <c:pt idx="107">
                  <c:v>2.5218219915194514E-2</c:v>
                </c:pt>
                <c:pt idx="108">
                  <c:v>2.2394530294843017E-2</c:v>
                </c:pt>
                <c:pt idx="109">
                  <c:v>1.9837354391795441E-2</c:v>
                </c:pt>
                <c:pt idx="110">
                  <c:v>1.7528300493568655E-2</c:v>
                </c:pt>
                <c:pt idx="111">
                  <c:v>1.5449347134395285E-2</c:v>
                </c:pt>
                <c:pt idx="112">
                  <c:v>1.3582969233685722E-2</c:v>
                </c:pt>
                <c:pt idx="113">
                  <c:v>1.191224360760528E-2</c:v>
                </c:pt>
                <c:pt idx="114">
                  <c:v>1.0420934814422692E-2</c:v>
                </c:pt>
                <c:pt idx="115">
                  <c:v>9.0935625015911431E-3</c:v>
                </c:pt>
                <c:pt idx="116">
                  <c:v>7.9154515829800449E-3</c:v>
                </c:pt>
                <c:pt idx="117">
                  <c:v>6.872766690614051E-3</c:v>
                </c:pt>
                <c:pt idx="118">
                  <c:v>5.9525324197759223E-3</c:v>
                </c:pt>
                <c:pt idx="119">
                  <c:v>5.1426409230540026E-3</c:v>
                </c:pt>
                <c:pt idx="120">
                  <c:v>4.4318484119380665E-3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8F-44C1-AC67-83E9D5E76245}"/>
            </c:ext>
          </c:extLst>
        </c:ser>
        <c:ser>
          <c:idx val="1"/>
          <c:order val="1"/>
          <c:tx>
            <c:v>left</c:v>
          </c:tx>
          <c:spPr>
            <a:ln w="12700" cap="rnd">
              <a:solidFill>
                <a:srgbClr val="D11242"/>
              </a:solidFill>
              <a:round/>
            </a:ln>
            <a:effectLst/>
          </c:spPr>
          <c:marker>
            <c:symbol val="none"/>
          </c:marker>
          <c:xVal>
            <c:numRef>
              <c:f>'HYPOTHESIS 1'!$C$3:$C$123</c:f>
              <c:numCache>
                <c:formatCode>General</c:formatCode>
                <c:ptCount val="121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-2</c:v>
                </c:pt>
                <c:pt idx="6">
                  <c:v>-2</c:v>
                </c:pt>
                <c:pt idx="7">
                  <c:v>-2</c:v>
                </c:pt>
                <c:pt idx="8">
                  <c:v>-2</c:v>
                </c:pt>
                <c:pt idx="9">
                  <c:v>-2</c:v>
                </c:pt>
                <c:pt idx="10">
                  <c:v>-2</c:v>
                </c:pt>
                <c:pt idx="11">
                  <c:v>-2</c:v>
                </c:pt>
                <c:pt idx="12">
                  <c:v>-2</c:v>
                </c:pt>
                <c:pt idx="13">
                  <c:v>-2</c:v>
                </c:pt>
                <c:pt idx="14">
                  <c:v>-2</c:v>
                </c:pt>
                <c:pt idx="15">
                  <c:v>-2</c:v>
                </c:pt>
                <c:pt idx="16">
                  <c:v>-2</c:v>
                </c:pt>
                <c:pt idx="17">
                  <c:v>-2</c:v>
                </c:pt>
                <c:pt idx="18">
                  <c:v>-2</c:v>
                </c:pt>
                <c:pt idx="19">
                  <c:v>-2</c:v>
                </c:pt>
                <c:pt idx="20">
                  <c:v>-2</c:v>
                </c:pt>
                <c:pt idx="21">
                  <c:v>-2</c:v>
                </c:pt>
                <c:pt idx="22">
                  <c:v>-2</c:v>
                </c:pt>
                <c:pt idx="23">
                  <c:v>-2</c:v>
                </c:pt>
                <c:pt idx="24">
                  <c:v>-2</c:v>
                </c:pt>
                <c:pt idx="25">
                  <c:v>-2</c:v>
                </c:pt>
                <c:pt idx="26">
                  <c:v>-2</c:v>
                </c:pt>
                <c:pt idx="27">
                  <c:v>-2</c:v>
                </c:pt>
                <c:pt idx="28">
                  <c:v>-2</c:v>
                </c:pt>
                <c:pt idx="29">
                  <c:v>-2</c:v>
                </c:pt>
                <c:pt idx="30">
                  <c:v>-2</c:v>
                </c:pt>
                <c:pt idx="31">
                  <c:v>-2</c:v>
                </c:pt>
                <c:pt idx="32">
                  <c:v>-2</c:v>
                </c:pt>
                <c:pt idx="33">
                  <c:v>-2</c:v>
                </c:pt>
                <c:pt idx="34">
                  <c:v>-2</c:v>
                </c:pt>
                <c:pt idx="35">
                  <c:v>-2</c:v>
                </c:pt>
                <c:pt idx="36">
                  <c:v>-2</c:v>
                </c:pt>
                <c:pt idx="37">
                  <c:v>-2</c:v>
                </c:pt>
                <c:pt idx="38">
                  <c:v>-2</c:v>
                </c:pt>
                <c:pt idx="39">
                  <c:v>-2</c:v>
                </c:pt>
                <c:pt idx="40">
                  <c:v>-2</c:v>
                </c:pt>
                <c:pt idx="41">
                  <c:v>-2</c:v>
                </c:pt>
                <c:pt idx="42">
                  <c:v>-2</c:v>
                </c:pt>
                <c:pt idx="43">
                  <c:v>-2</c:v>
                </c:pt>
                <c:pt idx="44">
                  <c:v>-2</c:v>
                </c:pt>
                <c:pt idx="45">
                  <c:v>-2</c:v>
                </c:pt>
                <c:pt idx="46">
                  <c:v>-2</c:v>
                </c:pt>
                <c:pt idx="47">
                  <c:v>-2</c:v>
                </c:pt>
                <c:pt idx="48">
                  <c:v>-2</c:v>
                </c:pt>
                <c:pt idx="49">
                  <c:v>-2</c:v>
                </c:pt>
                <c:pt idx="50">
                  <c:v>-2</c:v>
                </c:pt>
                <c:pt idx="51">
                  <c:v>-2</c:v>
                </c:pt>
                <c:pt idx="52">
                  <c:v>-2</c:v>
                </c:pt>
                <c:pt idx="53">
                  <c:v>-2</c:v>
                </c:pt>
                <c:pt idx="54">
                  <c:v>-2</c:v>
                </c:pt>
                <c:pt idx="55">
                  <c:v>-2</c:v>
                </c:pt>
                <c:pt idx="56">
                  <c:v>-2</c:v>
                </c:pt>
                <c:pt idx="57">
                  <c:v>-2</c:v>
                </c:pt>
                <c:pt idx="58">
                  <c:v>-2</c:v>
                </c:pt>
                <c:pt idx="59">
                  <c:v>-2</c:v>
                </c:pt>
                <c:pt idx="60">
                  <c:v>-2</c:v>
                </c:pt>
                <c:pt idx="61">
                  <c:v>-2</c:v>
                </c:pt>
                <c:pt idx="62">
                  <c:v>-2</c:v>
                </c:pt>
                <c:pt idx="63">
                  <c:v>-2</c:v>
                </c:pt>
                <c:pt idx="64">
                  <c:v>-2</c:v>
                </c:pt>
                <c:pt idx="65">
                  <c:v>-2</c:v>
                </c:pt>
                <c:pt idx="66">
                  <c:v>-2</c:v>
                </c:pt>
                <c:pt idx="67">
                  <c:v>-2</c:v>
                </c:pt>
                <c:pt idx="68">
                  <c:v>-2</c:v>
                </c:pt>
                <c:pt idx="69">
                  <c:v>-2</c:v>
                </c:pt>
                <c:pt idx="70">
                  <c:v>-2</c:v>
                </c:pt>
                <c:pt idx="71">
                  <c:v>-2</c:v>
                </c:pt>
                <c:pt idx="72">
                  <c:v>-2</c:v>
                </c:pt>
                <c:pt idx="73">
                  <c:v>-2</c:v>
                </c:pt>
                <c:pt idx="74">
                  <c:v>-2</c:v>
                </c:pt>
                <c:pt idx="75">
                  <c:v>-2</c:v>
                </c:pt>
                <c:pt idx="76">
                  <c:v>-2</c:v>
                </c:pt>
                <c:pt idx="77">
                  <c:v>-2</c:v>
                </c:pt>
                <c:pt idx="78">
                  <c:v>-2</c:v>
                </c:pt>
                <c:pt idx="79">
                  <c:v>-2</c:v>
                </c:pt>
                <c:pt idx="80">
                  <c:v>-2</c:v>
                </c:pt>
                <c:pt idx="81">
                  <c:v>-2</c:v>
                </c:pt>
                <c:pt idx="82">
                  <c:v>-2</c:v>
                </c:pt>
                <c:pt idx="83">
                  <c:v>-2</c:v>
                </c:pt>
                <c:pt idx="84">
                  <c:v>-2</c:v>
                </c:pt>
                <c:pt idx="85">
                  <c:v>-2</c:v>
                </c:pt>
                <c:pt idx="86">
                  <c:v>-2</c:v>
                </c:pt>
                <c:pt idx="87">
                  <c:v>-2</c:v>
                </c:pt>
                <c:pt idx="88">
                  <c:v>-2</c:v>
                </c:pt>
                <c:pt idx="89">
                  <c:v>-2</c:v>
                </c:pt>
                <c:pt idx="90">
                  <c:v>-2</c:v>
                </c:pt>
                <c:pt idx="91">
                  <c:v>-2</c:v>
                </c:pt>
                <c:pt idx="92">
                  <c:v>-2</c:v>
                </c:pt>
                <c:pt idx="93">
                  <c:v>-2</c:v>
                </c:pt>
                <c:pt idx="94">
                  <c:v>-2</c:v>
                </c:pt>
                <c:pt idx="95">
                  <c:v>-2</c:v>
                </c:pt>
                <c:pt idx="96">
                  <c:v>-2</c:v>
                </c:pt>
                <c:pt idx="97">
                  <c:v>-2</c:v>
                </c:pt>
                <c:pt idx="98">
                  <c:v>-2</c:v>
                </c:pt>
                <c:pt idx="99">
                  <c:v>-2</c:v>
                </c:pt>
                <c:pt idx="100">
                  <c:v>-2</c:v>
                </c:pt>
                <c:pt idx="101">
                  <c:v>-2</c:v>
                </c:pt>
                <c:pt idx="102">
                  <c:v>-2</c:v>
                </c:pt>
                <c:pt idx="103">
                  <c:v>-2</c:v>
                </c:pt>
                <c:pt idx="104">
                  <c:v>-2</c:v>
                </c:pt>
                <c:pt idx="105">
                  <c:v>-2</c:v>
                </c:pt>
                <c:pt idx="106">
                  <c:v>-2</c:v>
                </c:pt>
                <c:pt idx="107">
                  <c:v>-2</c:v>
                </c:pt>
                <c:pt idx="108">
                  <c:v>-2</c:v>
                </c:pt>
                <c:pt idx="109">
                  <c:v>-2</c:v>
                </c:pt>
                <c:pt idx="110">
                  <c:v>-2</c:v>
                </c:pt>
                <c:pt idx="111">
                  <c:v>-2</c:v>
                </c:pt>
                <c:pt idx="112">
                  <c:v>-2</c:v>
                </c:pt>
                <c:pt idx="113">
                  <c:v>-2</c:v>
                </c:pt>
                <c:pt idx="114">
                  <c:v>-2</c:v>
                </c:pt>
                <c:pt idx="115">
                  <c:v>-2</c:v>
                </c:pt>
                <c:pt idx="116">
                  <c:v>-2</c:v>
                </c:pt>
                <c:pt idx="117">
                  <c:v>-2</c:v>
                </c:pt>
                <c:pt idx="118">
                  <c:v>-2</c:v>
                </c:pt>
                <c:pt idx="119">
                  <c:v>-2</c:v>
                </c:pt>
                <c:pt idx="120">
                  <c:v>-2</c:v>
                </c:pt>
              </c:numCache>
            </c:numRef>
          </c:xVal>
          <c:yVal>
            <c:numRef>
              <c:f>'HYPOTHESIS 1'!$D$3:$D$123</c:f>
              <c:numCache>
                <c:formatCode>0.00</c:formatCode>
                <c:ptCount val="121"/>
                <c:pt idx="0">
                  <c:v>5.3990966513187674E-2</c:v>
                </c:pt>
                <c:pt idx="1">
                  <c:v>5.3544760178367942E-2</c:v>
                </c:pt>
                <c:pt idx="2">
                  <c:v>5.309855384354821E-2</c:v>
                </c:pt>
                <c:pt idx="3">
                  <c:v>5.2652347508728478E-2</c:v>
                </c:pt>
                <c:pt idx="4">
                  <c:v>5.2206141173908746E-2</c:v>
                </c:pt>
                <c:pt idx="5">
                  <c:v>5.1759934839089014E-2</c:v>
                </c:pt>
                <c:pt idx="6">
                  <c:v>5.1313728504269282E-2</c:v>
                </c:pt>
                <c:pt idx="7">
                  <c:v>5.086752216944955E-2</c:v>
                </c:pt>
                <c:pt idx="8">
                  <c:v>5.0421315834629818E-2</c:v>
                </c:pt>
                <c:pt idx="9">
                  <c:v>4.9975109499810086E-2</c:v>
                </c:pt>
                <c:pt idx="10">
                  <c:v>4.9528903164990354E-2</c:v>
                </c:pt>
                <c:pt idx="11">
                  <c:v>4.9082696830170622E-2</c:v>
                </c:pt>
                <c:pt idx="12">
                  <c:v>4.863649049535089E-2</c:v>
                </c:pt>
                <c:pt idx="13">
                  <c:v>4.8190284160531158E-2</c:v>
                </c:pt>
                <c:pt idx="14">
                  <c:v>4.7744077825711426E-2</c:v>
                </c:pt>
                <c:pt idx="15">
                  <c:v>4.7297871490891694E-2</c:v>
                </c:pt>
                <c:pt idx="16">
                  <c:v>4.6851665156071962E-2</c:v>
                </c:pt>
                <c:pt idx="17">
                  <c:v>4.640545882125223E-2</c:v>
                </c:pt>
                <c:pt idx="18">
                  <c:v>4.5959252486432497E-2</c:v>
                </c:pt>
                <c:pt idx="19">
                  <c:v>4.5513046151612765E-2</c:v>
                </c:pt>
                <c:pt idx="20">
                  <c:v>4.5066839816793033E-2</c:v>
                </c:pt>
                <c:pt idx="21">
                  <c:v>4.4620633481973301E-2</c:v>
                </c:pt>
                <c:pt idx="22">
                  <c:v>4.4174427147153569E-2</c:v>
                </c:pt>
                <c:pt idx="23">
                  <c:v>4.3728220812333837E-2</c:v>
                </c:pt>
                <c:pt idx="24">
                  <c:v>4.3282014477514105E-2</c:v>
                </c:pt>
                <c:pt idx="25">
                  <c:v>4.2835808142694373E-2</c:v>
                </c:pt>
                <c:pt idx="26">
                  <c:v>4.2389601807874641E-2</c:v>
                </c:pt>
                <c:pt idx="27">
                  <c:v>4.1943395473054909E-2</c:v>
                </c:pt>
                <c:pt idx="28">
                  <c:v>4.1497189138235177E-2</c:v>
                </c:pt>
                <c:pt idx="29">
                  <c:v>4.1050982803415445E-2</c:v>
                </c:pt>
                <c:pt idx="30">
                  <c:v>4.0604776468595713E-2</c:v>
                </c:pt>
                <c:pt idx="31">
                  <c:v>4.0158570133775981E-2</c:v>
                </c:pt>
                <c:pt idx="32">
                  <c:v>3.9712363798956249E-2</c:v>
                </c:pt>
                <c:pt idx="33">
                  <c:v>3.9266157464136517E-2</c:v>
                </c:pt>
                <c:pt idx="34">
                  <c:v>3.8819951129316785E-2</c:v>
                </c:pt>
                <c:pt idx="35">
                  <c:v>3.8373744794497053E-2</c:v>
                </c:pt>
                <c:pt idx="36">
                  <c:v>3.7927538459677321E-2</c:v>
                </c:pt>
                <c:pt idx="37">
                  <c:v>3.7481332124857589E-2</c:v>
                </c:pt>
                <c:pt idx="38">
                  <c:v>3.7035125790037857E-2</c:v>
                </c:pt>
                <c:pt idx="39">
                  <c:v>3.6588919455218125E-2</c:v>
                </c:pt>
                <c:pt idx="40">
                  <c:v>3.6142713120398393E-2</c:v>
                </c:pt>
                <c:pt idx="41">
                  <c:v>3.5696506785578661E-2</c:v>
                </c:pt>
                <c:pt idx="42">
                  <c:v>3.5250300450758928E-2</c:v>
                </c:pt>
                <c:pt idx="43">
                  <c:v>3.4804094115939196E-2</c:v>
                </c:pt>
                <c:pt idx="44">
                  <c:v>3.4357887781119464E-2</c:v>
                </c:pt>
                <c:pt idx="45">
                  <c:v>3.3911681446299732E-2</c:v>
                </c:pt>
                <c:pt idx="46">
                  <c:v>3.346547511148E-2</c:v>
                </c:pt>
                <c:pt idx="47">
                  <c:v>3.3019268776660268E-2</c:v>
                </c:pt>
                <c:pt idx="48">
                  <c:v>3.2573062441840536E-2</c:v>
                </c:pt>
                <c:pt idx="49">
                  <c:v>3.2126856107020804E-2</c:v>
                </c:pt>
                <c:pt idx="50">
                  <c:v>3.1680649772201072E-2</c:v>
                </c:pt>
                <c:pt idx="51">
                  <c:v>3.123444343738134E-2</c:v>
                </c:pt>
                <c:pt idx="52">
                  <c:v>3.0788237102561608E-2</c:v>
                </c:pt>
                <c:pt idx="53">
                  <c:v>3.0342030767741876E-2</c:v>
                </c:pt>
                <c:pt idx="54">
                  <c:v>2.9895824432922144E-2</c:v>
                </c:pt>
                <c:pt idx="55">
                  <c:v>2.9449618098102412E-2</c:v>
                </c:pt>
                <c:pt idx="56">
                  <c:v>2.900341176328268E-2</c:v>
                </c:pt>
                <c:pt idx="57">
                  <c:v>2.8557205428462948E-2</c:v>
                </c:pt>
                <c:pt idx="58">
                  <c:v>2.8110999093643216E-2</c:v>
                </c:pt>
                <c:pt idx="59">
                  <c:v>2.7664792758823484E-2</c:v>
                </c:pt>
                <c:pt idx="60">
                  <c:v>2.7218586424003752E-2</c:v>
                </c:pt>
                <c:pt idx="61">
                  <c:v>2.677238008918402E-2</c:v>
                </c:pt>
                <c:pt idx="62">
                  <c:v>2.6326173754364288E-2</c:v>
                </c:pt>
                <c:pt idx="63">
                  <c:v>2.5879967419544556E-2</c:v>
                </c:pt>
                <c:pt idx="64">
                  <c:v>2.5433761084724824E-2</c:v>
                </c:pt>
                <c:pt idx="65">
                  <c:v>2.4987554749905092E-2</c:v>
                </c:pt>
                <c:pt idx="66">
                  <c:v>2.4541348415085359E-2</c:v>
                </c:pt>
                <c:pt idx="67">
                  <c:v>2.4095142080265627E-2</c:v>
                </c:pt>
                <c:pt idx="68">
                  <c:v>2.3648935745445895E-2</c:v>
                </c:pt>
                <c:pt idx="69">
                  <c:v>2.3202729410626163E-2</c:v>
                </c:pt>
                <c:pt idx="70">
                  <c:v>2.2756523075806431E-2</c:v>
                </c:pt>
                <c:pt idx="71">
                  <c:v>2.2310316740986699E-2</c:v>
                </c:pt>
                <c:pt idx="72">
                  <c:v>2.1864110406166967E-2</c:v>
                </c:pt>
                <c:pt idx="73">
                  <c:v>2.1417904071347235E-2</c:v>
                </c:pt>
                <c:pt idx="74">
                  <c:v>2.0971697736527503E-2</c:v>
                </c:pt>
                <c:pt idx="75">
                  <c:v>2.0525491401707771E-2</c:v>
                </c:pt>
                <c:pt idx="76">
                  <c:v>2.0079285066888039E-2</c:v>
                </c:pt>
                <c:pt idx="77">
                  <c:v>1.9633078732068307E-2</c:v>
                </c:pt>
                <c:pt idx="78">
                  <c:v>1.9186872397248575E-2</c:v>
                </c:pt>
                <c:pt idx="79">
                  <c:v>1.8740666062428843E-2</c:v>
                </c:pt>
                <c:pt idx="80">
                  <c:v>1.8294459727609111E-2</c:v>
                </c:pt>
                <c:pt idx="81">
                  <c:v>1.7848253392789379E-2</c:v>
                </c:pt>
                <c:pt idx="82">
                  <c:v>1.7402047057969647E-2</c:v>
                </c:pt>
                <c:pt idx="83">
                  <c:v>1.6955840723149915E-2</c:v>
                </c:pt>
                <c:pt idx="84">
                  <c:v>1.6509634388330183E-2</c:v>
                </c:pt>
                <c:pt idx="85">
                  <c:v>1.6063428053510451E-2</c:v>
                </c:pt>
                <c:pt idx="86">
                  <c:v>1.5617221718690719E-2</c:v>
                </c:pt>
                <c:pt idx="87">
                  <c:v>1.5171015383870987E-2</c:v>
                </c:pt>
                <c:pt idx="88">
                  <c:v>1.4724809049051255E-2</c:v>
                </c:pt>
                <c:pt idx="89">
                  <c:v>1.4278602714231522E-2</c:v>
                </c:pt>
                <c:pt idx="90">
                  <c:v>1.383239637941179E-2</c:v>
                </c:pt>
                <c:pt idx="91">
                  <c:v>1.3386190044592058E-2</c:v>
                </c:pt>
                <c:pt idx="92">
                  <c:v>1.2939983709772326E-2</c:v>
                </c:pt>
                <c:pt idx="93">
                  <c:v>1.2493777374952594E-2</c:v>
                </c:pt>
                <c:pt idx="94">
                  <c:v>1.2047571040132862E-2</c:v>
                </c:pt>
                <c:pt idx="95">
                  <c:v>1.160136470531313E-2</c:v>
                </c:pt>
                <c:pt idx="96">
                  <c:v>1.1155158370493398E-2</c:v>
                </c:pt>
                <c:pt idx="97">
                  <c:v>1.0708952035673666E-2</c:v>
                </c:pt>
                <c:pt idx="98">
                  <c:v>1.0262745700853934E-2</c:v>
                </c:pt>
                <c:pt idx="99">
                  <c:v>9.8165393660342021E-3</c:v>
                </c:pt>
                <c:pt idx="100">
                  <c:v>9.37033303121447E-3</c:v>
                </c:pt>
                <c:pt idx="101">
                  <c:v>8.924126696394738E-3</c:v>
                </c:pt>
                <c:pt idx="102">
                  <c:v>8.4779203615750059E-3</c:v>
                </c:pt>
                <c:pt idx="103">
                  <c:v>8.0317140267552739E-3</c:v>
                </c:pt>
                <c:pt idx="104">
                  <c:v>7.585507691935541E-3</c:v>
                </c:pt>
                <c:pt idx="105">
                  <c:v>7.1393013571158081E-3</c:v>
                </c:pt>
                <c:pt idx="106">
                  <c:v>6.6930950222960752E-3</c:v>
                </c:pt>
                <c:pt idx="107">
                  <c:v>6.2468886874763423E-3</c:v>
                </c:pt>
                <c:pt idx="108">
                  <c:v>5.8006823526566094E-3</c:v>
                </c:pt>
                <c:pt idx="109">
                  <c:v>5.3544760178368764E-3</c:v>
                </c:pt>
                <c:pt idx="110">
                  <c:v>4.9082696830171435E-3</c:v>
                </c:pt>
                <c:pt idx="111">
                  <c:v>4.4620633481974106E-3</c:v>
                </c:pt>
                <c:pt idx="112">
                  <c:v>4.0158570133776777E-3</c:v>
                </c:pt>
                <c:pt idx="113">
                  <c:v>3.5696506785579448E-3</c:v>
                </c:pt>
                <c:pt idx="114">
                  <c:v>3.1234443437382119E-3</c:v>
                </c:pt>
                <c:pt idx="115">
                  <c:v>2.677238008918479E-3</c:v>
                </c:pt>
                <c:pt idx="116">
                  <c:v>2.2310316740987461E-3</c:v>
                </c:pt>
                <c:pt idx="117">
                  <c:v>1.7848253392790132E-3</c:v>
                </c:pt>
                <c:pt idx="118">
                  <c:v>1.3386190044592803E-3</c:v>
                </c:pt>
                <c:pt idx="119">
                  <c:v>8.9241266963954735E-4</c:v>
                </c:pt>
                <c:pt idx="120">
                  <c:v>4.462063348198145E-4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68F-44C1-AC67-83E9D5E76245}"/>
            </c:ext>
          </c:extLst>
        </c:ser>
        <c:ser>
          <c:idx val="2"/>
          <c:order val="2"/>
          <c:tx>
            <c:v>right</c:v>
          </c:tx>
          <c:spPr>
            <a:ln w="12700" cap="rnd">
              <a:solidFill>
                <a:srgbClr val="D11242"/>
              </a:solidFill>
              <a:round/>
            </a:ln>
            <a:effectLst/>
          </c:spPr>
          <c:marker>
            <c:symbol val="none"/>
          </c:marker>
          <c:xVal>
            <c:numRef>
              <c:f>'HYPOTHESIS 1'!$E$3:$E$123</c:f>
              <c:numCache>
                <c:formatCode>General</c:formatCode>
                <c:ptCount val="12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</c:numCache>
            </c:numRef>
          </c:xVal>
          <c:yVal>
            <c:numRef>
              <c:f>'HYPOTHESIS 1'!$F$3:$F$123</c:f>
              <c:numCache>
                <c:formatCode>0.00</c:formatCode>
                <c:ptCount val="121"/>
                <c:pt idx="0">
                  <c:v>5.3990966513187674E-2</c:v>
                </c:pt>
                <c:pt idx="1">
                  <c:v>5.3544760178367942E-2</c:v>
                </c:pt>
                <c:pt idx="2">
                  <c:v>5.309855384354821E-2</c:v>
                </c:pt>
                <c:pt idx="3">
                  <c:v>5.2652347508728478E-2</c:v>
                </c:pt>
                <c:pt idx="4">
                  <c:v>5.2206141173908746E-2</c:v>
                </c:pt>
                <c:pt idx="5">
                  <c:v>5.1759934839089014E-2</c:v>
                </c:pt>
                <c:pt idx="6">
                  <c:v>5.1313728504269282E-2</c:v>
                </c:pt>
                <c:pt idx="7">
                  <c:v>5.086752216944955E-2</c:v>
                </c:pt>
                <c:pt idx="8">
                  <c:v>5.0421315834629818E-2</c:v>
                </c:pt>
                <c:pt idx="9">
                  <c:v>4.9975109499810086E-2</c:v>
                </c:pt>
                <c:pt idx="10">
                  <c:v>4.9528903164990354E-2</c:v>
                </c:pt>
                <c:pt idx="11">
                  <c:v>4.9082696830170622E-2</c:v>
                </c:pt>
                <c:pt idx="12">
                  <c:v>4.863649049535089E-2</c:v>
                </c:pt>
                <c:pt idx="13">
                  <c:v>4.8190284160531158E-2</c:v>
                </c:pt>
                <c:pt idx="14">
                  <c:v>4.7744077825711426E-2</c:v>
                </c:pt>
                <c:pt idx="15">
                  <c:v>4.7297871490891694E-2</c:v>
                </c:pt>
                <c:pt idx="16">
                  <c:v>4.6851665156071962E-2</c:v>
                </c:pt>
                <c:pt idx="17">
                  <c:v>4.640545882125223E-2</c:v>
                </c:pt>
                <c:pt idx="18">
                  <c:v>4.5959252486432497E-2</c:v>
                </c:pt>
                <c:pt idx="19">
                  <c:v>4.5513046151612765E-2</c:v>
                </c:pt>
                <c:pt idx="20">
                  <c:v>4.5066839816793033E-2</c:v>
                </c:pt>
                <c:pt idx="21">
                  <c:v>4.4620633481973301E-2</c:v>
                </c:pt>
                <c:pt idx="22">
                  <c:v>4.4174427147153569E-2</c:v>
                </c:pt>
                <c:pt idx="23">
                  <c:v>4.3728220812333837E-2</c:v>
                </c:pt>
                <c:pt idx="24">
                  <c:v>4.3282014477514105E-2</c:v>
                </c:pt>
                <c:pt idx="25">
                  <c:v>4.2835808142694373E-2</c:v>
                </c:pt>
                <c:pt idx="26">
                  <c:v>4.2389601807874641E-2</c:v>
                </c:pt>
                <c:pt idx="27">
                  <c:v>4.1943395473054909E-2</c:v>
                </c:pt>
                <c:pt idx="28">
                  <c:v>4.1497189138235177E-2</c:v>
                </c:pt>
                <c:pt idx="29">
                  <c:v>4.1050982803415445E-2</c:v>
                </c:pt>
                <c:pt idx="30">
                  <c:v>4.0604776468595713E-2</c:v>
                </c:pt>
                <c:pt idx="31">
                  <c:v>4.0158570133775981E-2</c:v>
                </c:pt>
                <c:pt idx="32">
                  <c:v>3.9712363798956249E-2</c:v>
                </c:pt>
                <c:pt idx="33">
                  <c:v>3.9266157464136517E-2</c:v>
                </c:pt>
                <c:pt idx="34">
                  <c:v>3.8819951129316785E-2</c:v>
                </c:pt>
                <c:pt idx="35">
                  <c:v>3.8373744794497053E-2</c:v>
                </c:pt>
                <c:pt idx="36">
                  <c:v>3.7927538459677321E-2</c:v>
                </c:pt>
                <c:pt idx="37">
                  <c:v>3.7481332124857589E-2</c:v>
                </c:pt>
                <c:pt idx="38">
                  <c:v>3.7035125790037857E-2</c:v>
                </c:pt>
                <c:pt idx="39">
                  <c:v>3.6588919455218125E-2</c:v>
                </c:pt>
                <c:pt idx="40">
                  <c:v>3.6142713120398393E-2</c:v>
                </c:pt>
                <c:pt idx="41">
                  <c:v>3.5696506785578661E-2</c:v>
                </c:pt>
                <c:pt idx="42">
                  <c:v>3.5250300450758928E-2</c:v>
                </c:pt>
                <c:pt idx="43">
                  <c:v>3.4804094115939196E-2</c:v>
                </c:pt>
                <c:pt idx="44">
                  <c:v>3.4357887781119464E-2</c:v>
                </c:pt>
                <c:pt idx="45">
                  <c:v>3.3911681446299732E-2</c:v>
                </c:pt>
                <c:pt idx="46">
                  <c:v>3.346547511148E-2</c:v>
                </c:pt>
                <c:pt idx="47">
                  <c:v>3.3019268776660268E-2</c:v>
                </c:pt>
                <c:pt idx="48">
                  <c:v>3.2573062441840536E-2</c:v>
                </c:pt>
                <c:pt idx="49">
                  <c:v>3.2126856107020804E-2</c:v>
                </c:pt>
                <c:pt idx="50">
                  <c:v>3.1680649772201072E-2</c:v>
                </c:pt>
                <c:pt idx="51">
                  <c:v>3.123444343738134E-2</c:v>
                </c:pt>
                <c:pt idx="52">
                  <c:v>3.0788237102561608E-2</c:v>
                </c:pt>
                <c:pt idx="53">
                  <c:v>3.0342030767741876E-2</c:v>
                </c:pt>
                <c:pt idx="54">
                  <c:v>2.9895824432922144E-2</c:v>
                </c:pt>
                <c:pt idx="55">
                  <c:v>2.9449618098102412E-2</c:v>
                </c:pt>
                <c:pt idx="56">
                  <c:v>2.900341176328268E-2</c:v>
                </c:pt>
                <c:pt idx="57">
                  <c:v>2.8557205428462948E-2</c:v>
                </c:pt>
                <c:pt idx="58">
                  <c:v>2.8110999093643216E-2</c:v>
                </c:pt>
                <c:pt idx="59">
                  <c:v>2.7664792758823484E-2</c:v>
                </c:pt>
                <c:pt idx="60">
                  <c:v>2.7218586424003752E-2</c:v>
                </c:pt>
                <c:pt idx="61">
                  <c:v>2.677238008918402E-2</c:v>
                </c:pt>
                <c:pt idx="62">
                  <c:v>2.6326173754364288E-2</c:v>
                </c:pt>
                <c:pt idx="63">
                  <c:v>2.5879967419544556E-2</c:v>
                </c:pt>
                <c:pt idx="64">
                  <c:v>2.5433761084724824E-2</c:v>
                </c:pt>
                <c:pt idx="65">
                  <c:v>2.4987554749905092E-2</c:v>
                </c:pt>
                <c:pt idx="66">
                  <c:v>2.4541348415085359E-2</c:v>
                </c:pt>
                <c:pt idx="67">
                  <c:v>2.4095142080265627E-2</c:v>
                </c:pt>
                <c:pt idx="68">
                  <c:v>2.3648935745445895E-2</c:v>
                </c:pt>
                <c:pt idx="69">
                  <c:v>2.3202729410626163E-2</c:v>
                </c:pt>
                <c:pt idx="70">
                  <c:v>2.2756523075806431E-2</c:v>
                </c:pt>
                <c:pt idx="71">
                  <c:v>2.2310316740986699E-2</c:v>
                </c:pt>
                <c:pt idx="72">
                  <c:v>2.1864110406166967E-2</c:v>
                </c:pt>
                <c:pt idx="73">
                  <c:v>2.1417904071347235E-2</c:v>
                </c:pt>
                <c:pt idx="74">
                  <c:v>2.0971697736527503E-2</c:v>
                </c:pt>
                <c:pt idx="75">
                  <c:v>2.0525491401707771E-2</c:v>
                </c:pt>
                <c:pt idx="76">
                  <c:v>2.0079285066888039E-2</c:v>
                </c:pt>
                <c:pt idx="77">
                  <c:v>1.9633078732068307E-2</c:v>
                </c:pt>
                <c:pt idx="78">
                  <c:v>1.9186872397248575E-2</c:v>
                </c:pt>
                <c:pt idx="79">
                  <c:v>1.8740666062428843E-2</c:v>
                </c:pt>
                <c:pt idx="80">
                  <c:v>1.8294459727609111E-2</c:v>
                </c:pt>
                <c:pt idx="81">
                  <c:v>1.7848253392789379E-2</c:v>
                </c:pt>
                <c:pt idx="82">
                  <c:v>1.7402047057969647E-2</c:v>
                </c:pt>
                <c:pt idx="83">
                  <c:v>1.6955840723149915E-2</c:v>
                </c:pt>
                <c:pt idx="84">
                  <c:v>1.6509634388330183E-2</c:v>
                </c:pt>
                <c:pt idx="85">
                  <c:v>1.6063428053510451E-2</c:v>
                </c:pt>
                <c:pt idx="86">
                  <c:v>1.5617221718690719E-2</c:v>
                </c:pt>
                <c:pt idx="87">
                  <c:v>1.5171015383870987E-2</c:v>
                </c:pt>
                <c:pt idx="88">
                  <c:v>1.4724809049051255E-2</c:v>
                </c:pt>
                <c:pt idx="89">
                  <c:v>1.4278602714231522E-2</c:v>
                </c:pt>
                <c:pt idx="90">
                  <c:v>1.383239637941179E-2</c:v>
                </c:pt>
                <c:pt idx="91">
                  <c:v>1.3386190044592058E-2</c:v>
                </c:pt>
                <c:pt idx="92">
                  <c:v>1.2939983709772326E-2</c:v>
                </c:pt>
                <c:pt idx="93">
                  <c:v>1.2493777374952594E-2</c:v>
                </c:pt>
                <c:pt idx="94">
                  <c:v>1.2047571040132862E-2</c:v>
                </c:pt>
                <c:pt idx="95">
                  <c:v>1.160136470531313E-2</c:v>
                </c:pt>
                <c:pt idx="96">
                  <c:v>1.1155158370493398E-2</c:v>
                </c:pt>
                <c:pt idx="97">
                  <c:v>1.0708952035673666E-2</c:v>
                </c:pt>
                <c:pt idx="98">
                  <c:v>1.0262745700853934E-2</c:v>
                </c:pt>
                <c:pt idx="99">
                  <c:v>9.8165393660342021E-3</c:v>
                </c:pt>
                <c:pt idx="100">
                  <c:v>9.37033303121447E-3</c:v>
                </c:pt>
                <c:pt idx="101">
                  <c:v>8.924126696394738E-3</c:v>
                </c:pt>
                <c:pt idx="102">
                  <c:v>8.4779203615750059E-3</c:v>
                </c:pt>
                <c:pt idx="103">
                  <c:v>8.0317140267552739E-3</c:v>
                </c:pt>
                <c:pt idx="104">
                  <c:v>7.585507691935541E-3</c:v>
                </c:pt>
                <c:pt idx="105">
                  <c:v>7.1393013571158081E-3</c:v>
                </c:pt>
                <c:pt idx="106">
                  <c:v>6.6930950222960752E-3</c:v>
                </c:pt>
                <c:pt idx="107">
                  <c:v>6.2468886874763423E-3</c:v>
                </c:pt>
                <c:pt idx="108">
                  <c:v>5.8006823526566094E-3</c:v>
                </c:pt>
                <c:pt idx="109">
                  <c:v>5.3544760178368764E-3</c:v>
                </c:pt>
                <c:pt idx="110">
                  <c:v>4.9082696830171435E-3</c:v>
                </c:pt>
                <c:pt idx="111">
                  <c:v>4.4620633481974106E-3</c:v>
                </c:pt>
                <c:pt idx="112">
                  <c:v>4.0158570133776777E-3</c:v>
                </c:pt>
                <c:pt idx="113">
                  <c:v>3.5696506785579448E-3</c:v>
                </c:pt>
                <c:pt idx="114">
                  <c:v>3.1234443437382119E-3</c:v>
                </c:pt>
                <c:pt idx="115">
                  <c:v>2.677238008918479E-3</c:v>
                </c:pt>
                <c:pt idx="116">
                  <c:v>2.2310316740987461E-3</c:v>
                </c:pt>
                <c:pt idx="117">
                  <c:v>1.7848253392790132E-3</c:v>
                </c:pt>
                <c:pt idx="118">
                  <c:v>1.3386190044592803E-3</c:v>
                </c:pt>
                <c:pt idx="119">
                  <c:v>8.9241266963954735E-4</c:v>
                </c:pt>
                <c:pt idx="120">
                  <c:v>4.462063348198145E-4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68F-44C1-AC67-83E9D5E76245}"/>
            </c:ext>
          </c:extLst>
        </c:ser>
        <c:ser>
          <c:idx val="3"/>
          <c:order val="3"/>
          <c:tx>
            <c:v>mean</c:v>
          </c:tx>
          <c:spPr>
            <a:ln w="12700" cap="rnd">
              <a:solidFill>
                <a:srgbClr val="71707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'HYPOTHESIS 1'!$G$3:$G$123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xVal>
          <c:yVal>
            <c:numRef>
              <c:f>'HYPOTHESIS 1'!$H$3:$H$123</c:f>
              <c:numCache>
                <c:formatCode>0.00</c:formatCode>
                <c:ptCount val="121"/>
                <c:pt idx="0">
                  <c:v>0.3989422804014327</c:v>
                </c:pt>
                <c:pt idx="1">
                  <c:v>0.39564523676175145</c:v>
                </c:pt>
                <c:pt idx="2">
                  <c:v>0.3923481931220702</c:v>
                </c:pt>
                <c:pt idx="3">
                  <c:v>0.38905114948238895</c:v>
                </c:pt>
                <c:pt idx="4">
                  <c:v>0.3857541058427077</c:v>
                </c:pt>
                <c:pt idx="5">
                  <c:v>0.38245706220302644</c:v>
                </c:pt>
                <c:pt idx="6">
                  <c:v>0.37916001856334519</c:v>
                </c:pt>
                <c:pt idx="7">
                  <c:v>0.37586297492366394</c:v>
                </c:pt>
                <c:pt idx="8">
                  <c:v>0.37256593128398269</c:v>
                </c:pt>
                <c:pt idx="9">
                  <c:v>0.36926888764430144</c:v>
                </c:pt>
                <c:pt idx="10">
                  <c:v>0.36597184400462018</c:v>
                </c:pt>
                <c:pt idx="11">
                  <c:v>0.36267480036493893</c:v>
                </c:pt>
                <c:pt idx="12">
                  <c:v>0.35937775672525768</c:v>
                </c:pt>
                <c:pt idx="13">
                  <c:v>0.35608071308557643</c:v>
                </c:pt>
                <c:pt idx="14">
                  <c:v>0.35278366944589518</c:v>
                </c:pt>
                <c:pt idx="15">
                  <c:v>0.34948662580621392</c:v>
                </c:pt>
                <c:pt idx="16">
                  <c:v>0.34618958216653267</c:v>
                </c:pt>
                <c:pt idx="17">
                  <c:v>0.34289253852685142</c:v>
                </c:pt>
                <c:pt idx="18">
                  <c:v>0.33959549488717017</c:v>
                </c:pt>
                <c:pt idx="19">
                  <c:v>0.33629845124748892</c:v>
                </c:pt>
                <c:pt idx="20">
                  <c:v>0.33300140760780766</c:v>
                </c:pt>
                <c:pt idx="21">
                  <c:v>0.32970436396812641</c:v>
                </c:pt>
                <c:pt idx="22">
                  <c:v>0.32640732032844516</c:v>
                </c:pt>
                <c:pt idx="23">
                  <c:v>0.32311027668876391</c:v>
                </c:pt>
                <c:pt idx="24">
                  <c:v>0.31981323304908266</c:v>
                </c:pt>
                <c:pt idx="25">
                  <c:v>0.31651618940940141</c:v>
                </c:pt>
                <c:pt idx="26">
                  <c:v>0.31321914576972015</c:v>
                </c:pt>
                <c:pt idx="27">
                  <c:v>0.3099221021300389</c:v>
                </c:pt>
                <c:pt idx="28">
                  <c:v>0.30662505849035765</c:v>
                </c:pt>
                <c:pt idx="29">
                  <c:v>0.3033280148506764</c:v>
                </c:pt>
                <c:pt idx="30">
                  <c:v>0.30003097121099515</c:v>
                </c:pt>
                <c:pt idx="31">
                  <c:v>0.29673392757131389</c:v>
                </c:pt>
                <c:pt idx="32">
                  <c:v>0.29343688393163264</c:v>
                </c:pt>
                <c:pt idx="33">
                  <c:v>0.29013984029195139</c:v>
                </c:pt>
                <c:pt idx="34">
                  <c:v>0.28684279665227014</c:v>
                </c:pt>
                <c:pt idx="35">
                  <c:v>0.28354575301258889</c:v>
                </c:pt>
                <c:pt idx="36">
                  <c:v>0.28024870937290763</c:v>
                </c:pt>
                <c:pt idx="37">
                  <c:v>0.27695166573322638</c:v>
                </c:pt>
                <c:pt idx="38">
                  <c:v>0.27365462209354513</c:v>
                </c:pt>
                <c:pt idx="39">
                  <c:v>0.27035757845386388</c:v>
                </c:pt>
                <c:pt idx="40">
                  <c:v>0.26706053481418263</c:v>
                </c:pt>
                <c:pt idx="41">
                  <c:v>0.26376349117450137</c:v>
                </c:pt>
                <c:pt idx="42">
                  <c:v>0.26046644753482012</c:v>
                </c:pt>
                <c:pt idx="43">
                  <c:v>0.25716940389513887</c:v>
                </c:pt>
                <c:pt idx="44">
                  <c:v>0.25387236025545762</c:v>
                </c:pt>
                <c:pt idx="45">
                  <c:v>0.25057531661577637</c:v>
                </c:pt>
                <c:pt idx="46">
                  <c:v>0.24727827297609511</c:v>
                </c:pt>
                <c:pt idx="47">
                  <c:v>0.24398122933641386</c:v>
                </c:pt>
                <c:pt idx="48">
                  <c:v>0.24068418569673261</c:v>
                </c:pt>
                <c:pt idx="49">
                  <c:v>0.23738714205705136</c:v>
                </c:pt>
                <c:pt idx="50">
                  <c:v>0.23409009841737011</c:v>
                </c:pt>
                <c:pt idx="51">
                  <c:v>0.23079305477768886</c:v>
                </c:pt>
                <c:pt idx="52">
                  <c:v>0.2274960111380076</c:v>
                </c:pt>
                <c:pt idx="53">
                  <c:v>0.22419896749832635</c:v>
                </c:pt>
                <c:pt idx="54">
                  <c:v>0.2209019238586451</c:v>
                </c:pt>
                <c:pt idx="55">
                  <c:v>0.21760488021896385</c:v>
                </c:pt>
                <c:pt idx="56">
                  <c:v>0.2143078365792826</c:v>
                </c:pt>
                <c:pt idx="57">
                  <c:v>0.21101079293960134</c:v>
                </c:pt>
                <c:pt idx="58">
                  <c:v>0.20771374929992009</c:v>
                </c:pt>
                <c:pt idx="59">
                  <c:v>0.20441670566023884</c:v>
                </c:pt>
                <c:pt idx="60">
                  <c:v>0.20111966202055759</c:v>
                </c:pt>
                <c:pt idx="61">
                  <c:v>0.19782261838087634</c:v>
                </c:pt>
                <c:pt idx="62">
                  <c:v>0.19452557474119508</c:v>
                </c:pt>
                <c:pt idx="63">
                  <c:v>0.19122853110151383</c:v>
                </c:pt>
                <c:pt idx="64">
                  <c:v>0.18793148746183258</c:v>
                </c:pt>
                <c:pt idx="65">
                  <c:v>0.18463444382215133</c:v>
                </c:pt>
                <c:pt idx="66">
                  <c:v>0.18133740018247008</c:v>
                </c:pt>
                <c:pt idx="67">
                  <c:v>0.17804035654278882</c:v>
                </c:pt>
                <c:pt idx="68">
                  <c:v>0.17474331290310757</c:v>
                </c:pt>
                <c:pt idx="69">
                  <c:v>0.17144626926342632</c:v>
                </c:pt>
                <c:pt idx="70">
                  <c:v>0.16814922562374507</c:v>
                </c:pt>
                <c:pt idx="71">
                  <c:v>0.16485218198406382</c:v>
                </c:pt>
                <c:pt idx="72">
                  <c:v>0.16155513834438257</c:v>
                </c:pt>
                <c:pt idx="73">
                  <c:v>0.15825809470470131</c:v>
                </c:pt>
                <c:pt idx="74">
                  <c:v>0.15496105106502006</c:v>
                </c:pt>
                <c:pt idx="75">
                  <c:v>0.15166400742533881</c:v>
                </c:pt>
                <c:pt idx="76">
                  <c:v>0.14836696378565756</c:v>
                </c:pt>
                <c:pt idx="77">
                  <c:v>0.14506992014597631</c:v>
                </c:pt>
                <c:pt idx="78">
                  <c:v>0.14177287650629505</c:v>
                </c:pt>
                <c:pt idx="79">
                  <c:v>0.1384758328666138</c:v>
                </c:pt>
                <c:pt idx="80">
                  <c:v>0.13517878922693255</c:v>
                </c:pt>
                <c:pt idx="81">
                  <c:v>0.1318817455872513</c:v>
                </c:pt>
                <c:pt idx="82">
                  <c:v>0.12858470194757005</c:v>
                </c:pt>
                <c:pt idx="83">
                  <c:v>0.12528765830788879</c:v>
                </c:pt>
                <c:pt idx="84">
                  <c:v>0.12199061466820753</c:v>
                </c:pt>
                <c:pt idx="85">
                  <c:v>0.11869357102852626</c:v>
                </c:pt>
                <c:pt idx="86">
                  <c:v>0.115396527388845</c:v>
                </c:pt>
                <c:pt idx="87">
                  <c:v>0.11209948374916373</c:v>
                </c:pt>
                <c:pt idx="88">
                  <c:v>0.10880244010948247</c:v>
                </c:pt>
                <c:pt idx="89">
                  <c:v>0.1055053964698012</c:v>
                </c:pt>
                <c:pt idx="90">
                  <c:v>0.10220835283011993</c:v>
                </c:pt>
                <c:pt idx="91">
                  <c:v>9.8911309190438668E-2</c:v>
                </c:pt>
                <c:pt idx="92">
                  <c:v>9.5614265550757402E-2</c:v>
                </c:pt>
                <c:pt idx="93">
                  <c:v>9.2317221911076136E-2</c:v>
                </c:pt>
                <c:pt idx="94">
                  <c:v>8.902017827139487E-2</c:v>
                </c:pt>
                <c:pt idx="95">
                  <c:v>8.5723134631713604E-2</c:v>
                </c:pt>
                <c:pt idx="96">
                  <c:v>8.2426090992032339E-2</c:v>
                </c:pt>
                <c:pt idx="97">
                  <c:v>7.9129047352351073E-2</c:v>
                </c:pt>
                <c:pt idx="98">
                  <c:v>7.5832003712669807E-2</c:v>
                </c:pt>
                <c:pt idx="99">
                  <c:v>7.2534960072988541E-2</c:v>
                </c:pt>
                <c:pt idx="100">
                  <c:v>6.9237916433307276E-2</c:v>
                </c:pt>
                <c:pt idx="101">
                  <c:v>6.594087279362601E-2</c:v>
                </c:pt>
                <c:pt idx="102">
                  <c:v>6.2643829153944744E-2</c:v>
                </c:pt>
                <c:pt idx="103">
                  <c:v>5.9346785514263485E-2</c:v>
                </c:pt>
                <c:pt idx="104">
                  <c:v>5.6049741874582226E-2</c:v>
                </c:pt>
                <c:pt idx="105">
                  <c:v>5.2752698234900967E-2</c:v>
                </c:pt>
                <c:pt idx="106">
                  <c:v>4.9455654595219709E-2</c:v>
                </c:pt>
                <c:pt idx="107">
                  <c:v>4.615861095553845E-2</c:v>
                </c:pt>
                <c:pt idx="108">
                  <c:v>4.2861567315857191E-2</c:v>
                </c:pt>
                <c:pt idx="109">
                  <c:v>3.9564523676175932E-2</c:v>
                </c:pt>
                <c:pt idx="110">
                  <c:v>3.6267480036494673E-2</c:v>
                </c:pt>
                <c:pt idx="111">
                  <c:v>3.2970436396813414E-2</c:v>
                </c:pt>
                <c:pt idx="112">
                  <c:v>2.9673392757132152E-2</c:v>
                </c:pt>
                <c:pt idx="113">
                  <c:v>2.637634911745089E-2</c:v>
                </c:pt>
                <c:pt idx="114">
                  <c:v>2.3079305477769627E-2</c:v>
                </c:pt>
                <c:pt idx="115">
                  <c:v>1.9782261838088365E-2</c:v>
                </c:pt>
                <c:pt idx="116">
                  <c:v>1.6485218198407103E-2</c:v>
                </c:pt>
                <c:pt idx="117">
                  <c:v>1.318817455872584E-2</c:v>
                </c:pt>
                <c:pt idx="118">
                  <c:v>9.891130919044578E-3</c:v>
                </c:pt>
                <c:pt idx="119">
                  <c:v>6.5940872793633157E-3</c:v>
                </c:pt>
                <c:pt idx="120">
                  <c:v>3.2970436396820538E-3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EC0-4CAB-8406-1660080C22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380735"/>
        <c:axId val="1747469359"/>
      </c:scatterChart>
      <c:valAx>
        <c:axId val="175138073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469359"/>
        <c:crosses val="autoZero"/>
        <c:crossBetween val="midCat"/>
      </c:valAx>
      <c:valAx>
        <c:axId val="1747469359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751380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v>N(0,1)</c:v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'HYPOTHESIS 1'!$J$3:$J$163</c:f>
              <c:numCache>
                <c:formatCode>0.00</c:formatCode>
                <c:ptCount val="161"/>
                <c:pt idx="0">
                  <c:v>-4</c:v>
                </c:pt>
                <c:pt idx="1">
                  <c:v>-3.95</c:v>
                </c:pt>
                <c:pt idx="2">
                  <c:v>-3.9000000000000004</c:v>
                </c:pt>
                <c:pt idx="3">
                  <c:v>-3.8500000000000005</c:v>
                </c:pt>
                <c:pt idx="4">
                  <c:v>-3.8000000000000007</c:v>
                </c:pt>
                <c:pt idx="5">
                  <c:v>-3.7500000000000009</c:v>
                </c:pt>
                <c:pt idx="6">
                  <c:v>-3.7000000000000011</c:v>
                </c:pt>
                <c:pt idx="7">
                  <c:v>-3.6500000000000012</c:v>
                </c:pt>
                <c:pt idx="8">
                  <c:v>-3.6000000000000014</c:v>
                </c:pt>
                <c:pt idx="9">
                  <c:v>-3.5500000000000016</c:v>
                </c:pt>
                <c:pt idx="10">
                  <c:v>-3.5000000000000018</c:v>
                </c:pt>
                <c:pt idx="11">
                  <c:v>-3.450000000000002</c:v>
                </c:pt>
                <c:pt idx="12">
                  <c:v>-3.4000000000000021</c:v>
                </c:pt>
                <c:pt idx="13">
                  <c:v>-3.3500000000000023</c:v>
                </c:pt>
                <c:pt idx="14">
                  <c:v>-3.3000000000000025</c:v>
                </c:pt>
                <c:pt idx="15">
                  <c:v>-3.2500000000000027</c:v>
                </c:pt>
                <c:pt idx="16">
                  <c:v>-3.2000000000000028</c:v>
                </c:pt>
                <c:pt idx="17">
                  <c:v>-3.150000000000003</c:v>
                </c:pt>
                <c:pt idx="18">
                  <c:v>-3.1000000000000032</c:v>
                </c:pt>
                <c:pt idx="19">
                  <c:v>-3.0500000000000034</c:v>
                </c:pt>
                <c:pt idx="20">
                  <c:v>-3.0000000000000036</c:v>
                </c:pt>
                <c:pt idx="21">
                  <c:v>-2.9500000000000037</c:v>
                </c:pt>
                <c:pt idx="22">
                  <c:v>-2.9000000000000039</c:v>
                </c:pt>
                <c:pt idx="23">
                  <c:v>-2.8500000000000041</c:v>
                </c:pt>
                <c:pt idx="24">
                  <c:v>-2.8000000000000043</c:v>
                </c:pt>
                <c:pt idx="25">
                  <c:v>-2.7500000000000044</c:v>
                </c:pt>
                <c:pt idx="26">
                  <c:v>-2.7000000000000046</c:v>
                </c:pt>
                <c:pt idx="27">
                  <c:v>-2.6500000000000048</c:v>
                </c:pt>
                <c:pt idx="28">
                  <c:v>-2.600000000000005</c:v>
                </c:pt>
                <c:pt idx="29">
                  <c:v>-2.5500000000000052</c:v>
                </c:pt>
                <c:pt idx="30">
                  <c:v>-2.5000000000000053</c:v>
                </c:pt>
                <c:pt idx="31">
                  <c:v>-2.4500000000000055</c:v>
                </c:pt>
                <c:pt idx="32">
                  <c:v>-2.4000000000000057</c:v>
                </c:pt>
                <c:pt idx="33">
                  <c:v>-2.3500000000000059</c:v>
                </c:pt>
                <c:pt idx="34">
                  <c:v>-2.300000000000006</c:v>
                </c:pt>
                <c:pt idx="35">
                  <c:v>-2.2500000000000062</c:v>
                </c:pt>
                <c:pt idx="36">
                  <c:v>-2.2000000000000064</c:v>
                </c:pt>
                <c:pt idx="37">
                  <c:v>-2.1500000000000066</c:v>
                </c:pt>
                <c:pt idx="38">
                  <c:v>-2.1000000000000068</c:v>
                </c:pt>
                <c:pt idx="39">
                  <c:v>-2.0500000000000069</c:v>
                </c:pt>
                <c:pt idx="40">
                  <c:v>-2.0000000000000071</c:v>
                </c:pt>
                <c:pt idx="41">
                  <c:v>-1.9500000000000071</c:v>
                </c:pt>
                <c:pt idx="42">
                  <c:v>-1.900000000000007</c:v>
                </c:pt>
                <c:pt idx="43">
                  <c:v>-1.850000000000007</c:v>
                </c:pt>
                <c:pt idx="44">
                  <c:v>-1.8000000000000069</c:v>
                </c:pt>
                <c:pt idx="45">
                  <c:v>-1.7500000000000069</c:v>
                </c:pt>
                <c:pt idx="46">
                  <c:v>-1.7000000000000068</c:v>
                </c:pt>
                <c:pt idx="47">
                  <c:v>-1.6500000000000068</c:v>
                </c:pt>
                <c:pt idx="48">
                  <c:v>-1.6000000000000068</c:v>
                </c:pt>
                <c:pt idx="49">
                  <c:v>-1.5500000000000067</c:v>
                </c:pt>
                <c:pt idx="50">
                  <c:v>-1.5000000000000067</c:v>
                </c:pt>
                <c:pt idx="51">
                  <c:v>-1.4500000000000066</c:v>
                </c:pt>
                <c:pt idx="52">
                  <c:v>-1.4000000000000066</c:v>
                </c:pt>
                <c:pt idx="53">
                  <c:v>-1.3500000000000065</c:v>
                </c:pt>
                <c:pt idx="54">
                  <c:v>-1.3000000000000065</c:v>
                </c:pt>
                <c:pt idx="55">
                  <c:v>-1.2500000000000064</c:v>
                </c:pt>
                <c:pt idx="56">
                  <c:v>-1.2000000000000064</c:v>
                </c:pt>
                <c:pt idx="57">
                  <c:v>-1.1500000000000064</c:v>
                </c:pt>
                <c:pt idx="58">
                  <c:v>-1.1000000000000063</c:v>
                </c:pt>
                <c:pt idx="59">
                  <c:v>-1.0500000000000063</c:v>
                </c:pt>
                <c:pt idx="60">
                  <c:v>-1.0000000000000062</c:v>
                </c:pt>
                <c:pt idx="61">
                  <c:v>-0.95000000000000617</c:v>
                </c:pt>
                <c:pt idx="62">
                  <c:v>-0.90000000000000613</c:v>
                </c:pt>
                <c:pt idx="63">
                  <c:v>-0.85000000000000608</c:v>
                </c:pt>
                <c:pt idx="64">
                  <c:v>-0.80000000000000604</c:v>
                </c:pt>
                <c:pt idx="65">
                  <c:v>-0.750000000000006</c:v>
                </c:pt>
                <c:pt idx="66">
                  <c:v>-0.70000000000000595</c:v>
                </c:pt>
                <c:pt idx="67">
                  <c:v>-0.65000000000000591</c:v>
                </c:pt>
                <c:pt idx="68">
                  <c:v>-0.60000000000000586</c:v>
                </c:pt>
                <c:pt idx="69">
                  <c:v>-0.55000000000000582</c:v>
                </c:pt>
                <c:pt idx="70">
                  <c:v>-0.50000000000000577</c:v>
                </c:pt>
                <c:pt idx="71">
                  <c:v>-0.45000000000000578</c:v>
                </c:pt>
                <c:pt idx="72">
                  <c:v>-0.4000000000000058</c:v>
                </c:pt>
                <c:pt idx="73">
                  <c:v>-0.35000000000000581</c:v>
                </c:pt>
                <c:pt idx="74">
                  <c:v>-0.30000000000000582</c:v>
                </c:pt>
                <c:pt idx="75">
                  <c:v>-0.25000000000000583</c:v>
                </c:pt>
                <c:pt idx="76">
                  <c:v>-0.20000000000000584</c:v>
                </c:pt>
                <c:pt idx="77">
                  <c:v>-0.15000000000000585</c:v>
                </c:pt>
                <c:pt idx="78">
                  <c:v>-0.10000000000000585</c:v>
                </c:pt>
                <c:pt idx="79">
                  <c:v>-5.0000000000005845E-2</c:v>
                </c:pt>
                <c:pt idx="80">
                  <c:v>-5.8425486670898863E-15</c:v>
                </c:pt>
                <c:pt idx="81">
                  <c:v>4.999999999999416E-2</c:v>
                </c:pt>
                <c:pt idx="82">
                  <c:v>9.9999999999994163E-2</c:v>
                </c:pt>
                <c:pt idx="83">
                  <c:v>0.14999999999999417</c:v>
                </c:pt>
                <c:pt idx="84">
                  <c:v>0.19999999999999418</c:v>
                </c:pt>
                <c:pt idx="85">
                  <c:v>0.24999999999999417</c:v>
                </c:pt>
                <c:pt idx="86">
                  <c:v>0.29999999999999416</c:v>
                </c:pt>
                <c:pt idx="87">
                  <c:v>0.34999999999999415</c:v>
                </c:pt>
                <c:pt idx="88">
                  <c:v>0.39999999999999414</c:v>
                </c:pt>
                <c:pt idx="89">
                  <c:v>0.44999999999999413</c:v>
                </c:pt>
                <c:pt idx="90">
                  <c:v>0.49999999999999412</c:v>
                </c:pt>
                <c:pt idx="91">
                  <c:v>0.54999999999999416</c:v>
                </c:pt>
                <c:pt idx="92">
                  <c:v>0.5999999999999942</c:v>
                </c:pt>
                <c:pt idx="93">
                  <c:v>0.64999999999999425</c:v>
                </c:pt>
                <c:pt idx="94">
                  <c:v>0.69999999999999429</c:v>
                </c:pt>
                <c:pt idx="95">
                  <c:v>0.74999999999999434</c:v>
                </c:pt>
                <c:pt idx="96">
                  <c:v>0.79999999999999438</c:v>
                </c:pt>
                <c:pt idx="97">
                  <c:v>0.84999999999999443</c:v>
                </c:pt>
                <c:pt idx="98">
                  <c:v>0.89999999999999447</c:v>
                </c:pt>
                <c:pt idx="99">
                  <c:v>0.94999999999999452</c:v>
                </c:pt>
                <c:pt idx="100">
                  <c:v>0.99999999999999456</c:v>
                </c:pt>
                <c:pt idx="101">
                  <c:v>1.0499999999999945</c:v>
                </c:pt>
                <c:pt idx="102">
                  <c:v>1.0999999999999945</c:v>
                </c:pt>
                <c:pt idx="103">
                  <c:v>1.1499999999999946</c:v>
                </c:pt>
                <c:pt idx="104">
                  <c:v>1.1999999999999946</c:v>
                </c:pt>
                <c:pt idx="105">
                  <c:v>1.2499999999999947</c:v>
                </c:pt>
                <c:pt idx="106">
                  <c:v>1.2999999999999947</c:v>
                </c:pt>
                <c:pt idx="107">
                  <c:v>1.3499999999999948</c:v>
                </c:pt>
                <c:pt idx="108">
                  <c:v>1.3999999999999948</c:v>
                </c:pt>
                <c:pt idx="109">
                  <c:v>1.4499999999999948</c:v>
                </c:pt>
                <c:pt idx="110">
                  <c:v>1.4999999999999949</c:v>
                </c:pt>
                <c:pt idx="111">
                  <c:v>1.5499999999999949</c:v>
                </c:pt>
                <c:pt idx="112">
                  <c:v>1.599999999999995</c:v>
                </c:pt>
                <c:pt idx="113">
                  <c:v>1.649999999999995</c:v>
                </c:pt>
                <c:pt idx="114">
                  <c:v>1.6999999999999951</c:v>
                </c:pt>
                <c:pt idx="115">
                  <c:v>1.7499999999999951</c:v>
                </c:pt>
                <c:pt idx="116">
                  <c:v>1.7999999999999952</c:v>
                </c:pt>
                <c:pt idx="117">
                  <c:v>1.8499999999999952</c:v>
                </c:pt>
                <c:pt idx="118">
                  <c:v>1.8999999999999952</c:v>
                </c:pt>
                <c:pt idx="119">
                  <c:v>1.9499999999999953</c:v>
                </c:pt>
                <c:pt idx="120">
                  <c:v>1.9999999999999953</c:v>
                </c:pt>
                <c:pt idx="121">
                  <c:v>2.0499999999999954</c:v>
                </c:pt>
                <c:pt idx="122">
                  <c:v>2.0999999999999952</c:v>
                </c:pt>
                <c:pt idx="123">
                  <c:v>2.149999999999995</c:v>
                </c:pt>
                <c:pt idx="124">
                  <c:v>2.1999999999999948</c:v>
                </c:pt>
                <c:pt idx="125">
                  <c:v>2.2499999999999947</c:v>
                </c:pt>
                <c:pt idx="126">
                  <c:v>2.2999999999999945</c:v>
                </c:pt>
                <c:pt idx="127">
                  <c:v>2.3499999999999943</c:v>
                </c:pt>
                <c:pt idx="128">
                  <c:v>2.3999999999999941</c:v>
                </c:pt>
                <c:pt idx="129">
                  <c:v>2.449999999999994</c:v>
                </c:pt>
                <c:pt idx="130">
                  <c:v>2.4999999999999938</c:v>
                </c:pt>
                <c:pt idx="131">
                  <c:v>2.5499999999999936</c:v>
                </c:pt>
                <c:pt idx="132">
                  <c:v>2.5999999999999934</c:v>
                </c:pt>
                <c:pt idx="133">
                  <c:v>2.6499999999999932</c:v>
                </c:pt>
                <c:pt idx="134">
                  <c:v>2.6999999999999931</c:v>
                </c:pt>
                <c:pt idx="135">
                  <c:v>2.7499999999999929</c:v>
                </c:pt>
                <c:pt idx="136">
                  <c:v>2.7999999999999927</c:v>
                </c:pt>
                <c:pt idx="137">
                  <c:v>2.8499999999999925</c:v>
                </c:pt>
                <c:pt idx="138">
                  <c:v>2.8999999999999924</c:v>
                </c:pt>
                <c:pt idx="139">
                  <c:v>2.9499999999999922</c:v>
                </c:pt>
                <c:pt idx="140">
                  <c:v>2.999999999999992</c:v>
                </c:pt>
                <c:pt idx="141">
                  <c:v>3.0499999999999918</c:v>
                </c:pt>
                <c:pt idx="142">
                  <c:v>3.0999999999999917</c:v>
                </c:pt>
                <c:pt idx="143">
                  <c:v>3.1499999999999915</c:v>
                </c:pt>
                <c:pt idx="144">
                  <c:v>3.1999999999999913</c:v>
                </c:pt>
                <c:pt idx="145">
                  <c:v>3.2499999999999911</c:v>
                </c:pt>
                <c:pt idx="146">
                  <c:v>3.2999999999999909</c:v>
                </c:pt>
                <c:pt idx="147">
                  <c:v>3.3499999999999908</c:v>
                </c:pt>
                <c:pt idx="148">
                  <c:v>3.3999999999999906</c:v>
                </c:pt>
                <c:pt idx="149">
                  <c:v>3.4499999999999904</c:v>
                </c:pt>
                <c:pt idx="150">
                  <c:v>3.4999999999999902</c:v>
                </c:pt>
                <c:pt idx="151">
                  <c:v>3.5499999999999901</c:v>
                </c:pt>
                <c:pt idx="152">
                  <c:v>3.5999999999999899</c:v>
                </c:pt>
                <c:pt idx="153">
                  <c:v>3.6499999999999897</c:v>
                </c:pt>
                <c:pt idx="154">
                  <c:v>3.6999999999999895</c:v>
                </c:pt>
                <c:pt idx="155">
                  <c:v>3.7499999999999893</c:v>
                </c:pt>
                <c:pt idx="156">
                  <c:v>3.7999999999999892</c:v>
                </c:pt>
                <c:pt idx="157">
                  <c:v>3.849999999999989</c:v>
                </c:pt>
                <c:pt idx="158">
                  <c:v>3.8999999999999888</c:v>
                </c:pt>
                <c:pt idx="159">
                  <c:v>3.9499999999999886</c:v>
                </c:pt>
                <c:pt idx="160">
                  <c:v>3.9999999999999885</c:v>
                </c:pt>
              </c:numCache>
            </c:numRef>
          </c:xVal>
          <c:yVal>
            <c:numRef>
              <c:f>'HYPOTHESIS 1'!$K$3:$K$163</c:f>
              <c:numCache>
                <c:formatCode>0.00</c:formatCode>
                <c:ptCount val="161"/>
                <c:pt idx="0">
                  <c:v>1.3383022576488537E-4</c:v>
                </c:pt>
                <c:pt idx="1">
                  <c:v>1.6325640876624199E-4</c:v>
                </c:pt>
                <c:pt idx="2">
                  <c:v>1.9865547139277237E-4</c:v>
                </c:pt>
                <c:pt idx="3">
                  <c:v>2.4112658022599302E-4</c:v>
                </c:pt>
                <c:pt idx="4">
                  <c:v>2.9194692579145951E-4</c:v>
                </c:pt>
                <c:pt idx="5">
                  <c:v>3.5259568236744416E-4</c:v>
                </c:pt>
                <c:pt idx="6">
                  <c:v>4.2478027055074997E-4</c:v>
                </c:pt>
                <c:pt idx="7">
                  <c:v>5.1046497434418332E-4</c:v>
                </c:pt>
                <c:pt idx="8">
                  <c:v>6.1190193011376919E-4</c:v>
                </c:pt>
                <c:pt idx="9">
                  <c:v>7.3166446283030634E-4</c:v>
                </c:pt>
                <c:pt idx="10">
                  <c:v>8.7268269504575473E-4</c:v>
                </c:pt>
                <c:pt idx="11">
                  <c:v>1.0382812956614038E-3</c:v>
                </c:pt>
                <c:pt idx="12">
                  <c:v>1.23221916847301E-3</c:v>
                </c:pt>
                <c:pt idx="13">
                  <c:v>1.4587308046667344E-3</c:v>
                </c:pt>
                <c:pt idx="14">
                  <c:v>1.7225689390536658E-3</c:v>
                </c:pt>
                <c:pt idx="15">
                  <c:v>2.0290480572997499E-3</c:v>
                </c:pt>
                <c:pt idx="16">
                  <c:v>2.3840882014648213E-3</c:v>
                </c:pt>
                <c:pt idx="17">
                  <c:v>2.7942584148794199E-3</c:v>
                </c:pt>
                <c:pt idx="18">
                  <c:v>3.2668190561998892E-3</c:v>
                </c:pt>
                <c:pt idx="19">
                  <c:v>3.8097620982217697E-3</c:v>
                </c:pt>
                <c:pt idx="20">
                  <c:v>4.4318484119379598E-3</c:v>
                </c:pt>
                <c:pt idx="21">
                  <c:v>5.1426409230538837E-3</c:v>
                </c:pt>
                <c:pt idx="22">
                  <c:v>5.9525324197757853E-3</c:v>
                </c:pt>
                <c:pt idx="23">
                  <c:v>6.8727666906138922E-3</c:v>
                </c:pt>
                <c:pt idx="24">
                  <c:v>7.9154515829798697E-3</c:v>
                </c:pt>
                <c:pt idx="25">
                  <c:v>9.0935625015909401E-3</c:v>
                </c:pt>
                <c:pt idx="26">
                  <c:v>1.0420934814422467E-2</c:v>
                </c:pt>
                <c:pt idx="27">
                  <c:v>1.1912243607605025E-2</c:v>
                </c:pt>
                <c:pt idx="28">
                  <c:v>1.3582969233685445E-2</c:v>
                </c:pt>
                <c:pt idx="29">
                  <c:v>1.544934713439497E-2</c:v>
                </c:pt>
                <c:pt idx="30">
                  <c:v>1.7528300493568304E-2</c:v>
                </c:pt>
                <c:pt idx="31">
                  <c:v>1.9837354391795056E-2</c:v>
                </c:pt>
                <c:pt idx="32">
                  <c:v>2.2394530294842594E-2</c:v>
                </c:pt>
                <c:pt idx="33">
                  <c:v>2.5218219915194046E-2</c:v>
                </c:pt>
                <c:pt idx="34">
                  <c:v>2.8327037741600784E-2</c:v>
                </c:pt>
                <c:pt idx="35">
                  <c:v>3.1739651835666967E-2</c:v>
                </c:pt>
                <c:pt idx="36">
                  <c:v>3.5474592846230939E-2</c:v>
                </c:pt>
                <c:pt idx="37">
                  <c:v>3.9550041589369665E-2</c:v>
                </c:pt>
                <c:pt idx="38">
                  <c:v>4.3983595980426567E-2</c:v>
                </c:pt>
                <c:pt idx="39">
                  <c:v>4.8792018579182077E-2</c:v>
                </c:pt>
                <c:pt idx="40">
                  <c:v>5.3990966513187286E-2</c:v>
                </c:pt>
                <c:pt idx="41">
                  <c:v>5.9594706068815242E-2</c:v>
                </c:pt>
                <c:pt idx="42">
                  <c:v>6.5615814774675721E-2</c:v>
                </c:pt>
                <c:pt idx="43">
                  <c:v>7.2064874336217069E-2</c:v>
                </c:pt>
                <c:pt idx="44">
                  <c:v>7.8950158300893178E-2</c:v>
                </c:pt>
                <c:pt idx="45">
                  <c:v>8.6277318826510491E-2</c:v>
                </c:pt>
                <c:pt idx="46">
                  <c:v>9.4049077376885837E-2</c:v>
                </c:pt>
                <c:pt idx="47">
                  <c:v>0.10226492456397686</c:v>
                </c:pt>
                <c:pt idx="48">
                  <c:v>0.11092083467945435</c:v>
                </c:pt>
                <c:pt idx="49">
                  <c:v>0.12000900069698436</c:v>
                </c:pt>
                <c:pt idx="50">
                  <c:v>0.12951759566589044</c:v>
                </c:pt>
                <c:pt idx="51">
                  <c:v>0.13943056644535892</c:v>
                </c:pt>
                <c:pt idx="52">
                  <c:v>0.14972746563574349</c:v>
                </c:pt>
                <c:pt idx="53">
                  <c:v>0.16038332734191821</c:v>
                </c:pt>
                <c:pt idx="54">
                  <c:v>0.17136859204780594</c:v>
                </c:pt>
                <c:pt idx="55">
                  <c:v>0.18264908538902044</c:v>
                </c:pt>
                <c:pt idx="56">
                  <c:v>0.19418605498321148</c:v>
                </c:pt>
                <c:pt idx="57">
                  <c:v>0.20593626871997323</c:v>
                </c:pt>
                <c:pt idx="58">
                  <c:v>0.21785217703254903</c:v>
                </c:pt>
                <c:pt idx="59">
                  <c:v>0.22988214068423149</c:v>
                </c:pt>
                <c:pt idx="60">
                  <c:v>0.24197072451914187</c:v>
                </c:pt>
                <c:pt idx="61">
                  <c:v>0.25405905646918753</c:v>
                </c:pt>
                <c:pt idx="62">
                  <c:v>0.26608524989875337</c:v>
                </c:pt>
                <c:pt idx="63">
                  <c:v>0.27798488613099503</c:v>
                </c:pt>
                <c:pt idx="64">
                  <c:v>0.28969155276148134</c:v>
                </c:pt>
                <c:pt idx="65">
                  <c:v>0.30113743215480304</c:v>
                </c:pt>
                <c:pt idx="66">
                  <c:v>0.31225393336675999</c:v>
                </c:pt>
                <c:pt idx="67">
                  <c:v>0.32297235966791304</c:v>
                </c:pt>
                <c:pt idx="68">
                  <c:v>0.3332246028917985</c:v>
                </c:pt>
                <c:pt idx="69">
                  <c:v>0.34294385501938279</c:v>
                </c:pt>
                <c:pt idx="70">
                  <c:v>0.35206532676429853</c:v>
                </c:pt>
                <c:pt idx="71">
                  <c:v>0.360526962461647</c:v>
                </c:pt>
                <c:pt idx="72">
                  <c:v>0.3682701403033225</c:v>
                </c:pt>
                <c:pt idx="73">
                  <c:v>0.37524034691693714</c:v>
                </c:pt>
                <c:pt idx="74">
                  <c:v>0.38138781546052342</c:v>
                </c:pt>
                <c:pt idx="75">
                  <c:v>0.38666811680284868</c:v>
                </c:pt>
                <c:pt idx="76">
                  <c:v>0.39104269397545544</c:v>
                </c:pt>
                <c:pt idx="77">
                  <c:v>0.39447933090788856</c:v>
                </c:pt>
                <c:pt idx="78">
                  <c:v>0.39695254747701159</c:v>
                </c:pt>
                <c:pt idx="79">
                  <c:v>0.39844391409476393</c:v>
                </c:pt>
                <c:pt idx="80">
                  <c:v>0.3989422804014327</c:v>
                </c:pt>
                <c:pt idx="81">
                  <c:v>0.39844391409476415</c:v>
                </c:pt>
                <c:pt idx="82">
                  <c:v>0.39695254747701203</c:v>
                </c:pt>
                <c:pt idx="83">
                  <c:v>0.39447933090788923</c:v>
                </c:pt>
                <c:pt idx="84">
                  <c:v>0.39104269397545638</c:v>
                </c:pt>
                <c:pt idx="85">
                  <c:v>0.38666811680284979</c:v>
                </c:pt>
                <c:pt idx="86">
                  <c:v>0.3813878154605248</c:v>
                </c:pt>
                <c:pt idx="87">
                  <c:v>0.37524034691693864</c:v>
                </c:pt>
                <c:pt idx="88">
                  <c:v>0.36827014030332422</c:v>
                </c:pt>
                <c:pt idx="89">
                  <c:v>0.36052696246164895</c:v>
                </c:pt>
                <c:pt idx="90">
                  <c:v>0.35206532676430052</c:v>
                </c:pt>
                <c:pt idx="91">
                  <c:v>0.34294385501938501</c:v>
                </c:pt>
                <c:pt idx="92">
                  <c:v>0.33322460289180078</c:v>
                </c:pt>
                <c:pt idx="93">
                  <c:v>0.32297235966791549</c:v>
                </c:pt>
                <c:pt idx="94">
                  <c:v>0.31225393336676249</c:v>
                </c:pt>
                <c:pt idx="95">
                  <c:v>0.30113743215480571</c:v>
                </c:pt>
                <c:pt idx="96">
                  <c:v>0.28969155276148406</c:v>
                </c:pt>
                <c:pt idx="97">
                  <c:v>0.27798488613099781</c:v>
                </c:pt>
                <c:pt idx="98">
                  <c:v>0.26608524989875615</c:v>
                </c:pt>
                <c:pt idx="99">
                  <c:v>0.25405905646919036</c:v>
                </c:pt>
                <c:pt idx="100">
                  <c:v>0.2419707245191447</c:v>
                </c:pt>
                <c:pt idx="101">
                  <c:v>0.22988214068423435</c:v>
                </c:pt>
                <c:pt idx="102">
                  <c:v>0.21785217703255186</c:v>
                </c:pt>
                <c:pt idx="103">
                  <c:v>0.20593626871997603</c:v>
                </c:pt>
                <c:pt idx="104">
                  <c:v>0.1941860549832142</c:v>
                </c:pt>
                <c:pt idx="105">
                  <c:v>0.18264908538902314</c:v>
                </c:pt>
                <c:pt idx="106">
                  <c:v>0.17136859204780855</c:v>
                </c:pt>
                <c:pt idx="107">
                  <c:v>0.16038332734192073</c:v>
                </c:pt>
                <c:pt idx="108">
                  <c:v>0.14972746563574593</c:v>
                </c:pt>
                <c:pt idx="109">
                  <c:v>0.13943056644536131</c:v>
                </c:pt>
                <c:pt idx="110">
                  <c:v>0.12951759566589272</c:v>
                </c:pt>
                <c:pt idx="111">
                  <c:v>0.12000900069698653</c:v>
                </c:pt>
                <c:pt idx="112">
                  <c:v>0.11092083467945646</c:v>
                </c:pt>
                <c:pt idx="113">
                  <c:v>0.10226492456397886</c:v>
                </c:pt>
                <c:pt idx="114">
                  <c:v>9.4049077376887724E-2</c:v>
                </c:pt>
                <c:pt idx="115">
                  <c:v>8.6277318826512239E-2</c:v>
                </c:pt>
                <c:pt idx="116">
                  <c:v>7.8950158300894843E-2</c:v>
                </c:pt>
                <c:pt idx="117">
                  <c:v>7.2064874336218637E-2</c:v>
                </c:pt>
                <c:pt idx="118">
                  <c:v>6.5615814774677178E-2</c:v>
                </c:pt>
                <c:pt idx="119">
                  <c:v>5.9594706068816616E-2</c:v>
                </c:pt>
                <c:pt idx="120">
                  <c:v>5.3990966513188555E-2</c:v>
                </c:pt>
                <c:pt idx="121">
                  <c:v>4.8792018579183222E-2</c:v>
                </c:pt>
                <c:pt idx="122">
                  <c:v>4.3983595980427642E-2</c:v>
                </c:pt>
                <c:pt idx="123">
                  <c:v>3.9550041589370651E-2</c:v>
                </c:pt>
                <c:pt idx="124">
                  <c:v>3.5474592846231834E-2</c:v>
                </c:pt>
                <c:pt idx="125">
                  <c:v>3.1739651835667793E-2</c:v>
                </c:pt>
                <c:pt idx="126">
                  <c:v>2.8327037741601536E-2</c:v>
                </c:pt>
                <c:pt idx="127">
                  <c:v>2.5218219915194726E-2</c:v>
                </c:pt>
                <c:pt idx="128">
                  <c:v>2.2394530294843208E-2</c:v>
                </c:pt>
                <c:pt idx="129">
                  <c:v>1.9837354391795618E-2</c:v>
                </c:pt>
                <c:pt idx="130">
                  <c:v>1.7528300493568811E-2</c:v>
                </c:pt>
                <c:pt idx="131">
                  <c:v>1.5449347134395422E-2</c:v>
                </c:pt>
                <c:pt idx="132">
                  <c:v>1.3582969233685849E-2</c:v>
                </c:pt>
                <c:pt idx="133">
                  <c:v>1.1912243607605391E-2</c:v>
                </c:pt>
                <c:pt idx="134">
                  <c:v>1.0420934814422789E-2</c:v>
                </c:pt>
                <c:pt idx="135">
                  <c:v>9.0935625015912316E-3</c:v>
                </c:pt>
                <c:pt idx="136">
                  <c:v>7.9154515829801264E-3</c:v>
                </c:pt>
                <c:pt idx="137">
                  <c:v>6.8727666906141177E-3</c:v>
                </c:pt>
                <c:pt idx="138">
                  <c:v>5.9525324197759856E-3</c:v>
                </c:pt>
                <c:pt idx="139">
                  <c:v>5.1426409230540572E-3</c:v>
                </c:pt>
                <c:pt idx="140">
                  <c:v>4.4318484119381142E-3</c:v>
                </c:pt>
                <c:pt idx="141">
                  <c:v>3.8097620982219019E-3</c:v>
                </c:pt>
                <c:pt idx="142">
                  <c:v>3.2668190562000058E-3</c:v>
                </c:pt>
                <c:pt idx="143">
                  <c:v>2.7942584148795218E-3</c:v>
                </c:pt>
                <c:pt idx="144">
                  <c:v>2.384088201464908E-3</c:v>
                </c:pt>
                <c:pt idx="145">
                  <c:v>2.0290480572998254E-3</c:v>
                </c:pt>
                <c:pt idx="146">
                  <c:v>1.7225689390537318E-3</c:v>
                </c:pt>
                <c:pt idx="147">
                  <c:v>1.4587308046667912E-3</c:v>
                </c:pt>
                <c:pt idx="148">
                  <c:v>1.2322191684730581E-3</c:v>
                </c:pt>
                <c:pt idx="149">
                  <c:v>1.0382812956614453E-3</c:v>
                </c:pt>
                <c:pt idx="150">
                  <c:v>8.7268269504578954E-4</c:v>
                </c:pt>
                <c:pt idx="151">
                  <c:v>7.3166446283033616E-4</c:v>
                </c:pt>
                <c:pt idx="152">
                  <c:v>6.1190193011379478E-4</c:v>
                </c:pt>
                <c:pt idx="153">
                  <c:v>5.1046497434420457E-4</c:v>
                </c:pt>
                <c:pt idx="154">
                  <c:v>4.2478027055076808E-4</c:v>
                </c:pt>
                <c:pt idx="155">
                  <c:v>3.525956823674595E-4</c:v>
                </c:pt>
                <c:pt idx="156">
                  <c:v>2.919469257914722E-4</c:v>
                </c:pt>
                <c:pt idx="157">
                  <c:v>2.4112658022600375E-4</c:v>
                </c:pt>
                <c:pt idx="158">
                  <c:v>1.9865547139278136E-4</c:v>
                </c:pt>
                <c:pt idx="159">
                  <c:v>1.6325640876624939E-4</c:v>
                </c:pt>
                <c:pt idx="160">
                  <c:v>1.3383022576489155E-4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E1-4A48-9210-674B2D227491}"/>
            </c:ext>
          </c:extLst>
        </c:ser>
        <c:ser>
          <c:idx val="0"/>
          <c:order val="1"/>
          <c:tx>
            <c:v>t(DF=1)</c:v>
          </c:tx>
          <c:spPr>
            <a:ln w="12700" cap="rnd">
              <a:solidFill>
                <a:srgbClr val="00447C"/>
              </a:solidFill>
              <a:round/>
            </a:ln>
            <a:effectLst/>
          </c:spPr>
          <c:marker>
            <c:symbol val="none"/>
          </c:marker>
          <c:xVal>
            <c:numRef>
              <c:f>'HYPOTHESIS 1'!$J$3:$J$163</c:f>
              <c:numCache>
                <c:formatCode>0.00</c:formatCode>
                <c:ptCount val="161"/>
                <c:pt idx="0">
                  <c:v>-4</c:v>
                </c:pt>
                <c:pt idx="1">
                  <c:v>-3.95</c:v>
                </c:pt>
                <c:pt idx="2">
                  <c:v>-3.9000000000000004</c:v>
                </c:pt>
                <c:pt idx="3">
                  <c:v>-3.8500000000000005</c:v>
                </c:pt>
                <c:pt idx="4">
                  <c:v>-3.8000000000000007</c:v>
                </c:pt>
                <c:pt idx="5">
                  <c:v>-3.7500000000000009</c:v>
                </c:pt>
                <c:pt idx="6">
                  <c:v>-3.7000000000000011</c:v>
                </c:pt>
                <c:pt idx="7">
                  <c:v>-3.6500000000000012</c:v>
                </c:pt>
                <c:pt idx="8">
                  <c:v>-3.6000000000000014</c:v>
                </c:pt>
                <c:pt idx="9">
                  <c:v>-3.5500000000000016</c:v>
                </c:pt>
                <c:pt idx="10">
                  <c:v>-3.5000000000000018</c:v>
                </c:pt>
                <c:pt idx="11">
                  <c:v>-3.450000000000002</c:v>
                </c:pt>
                <c:pt idx="12">
                  <c:v>-3.4000000000000021</c:v>
                </c:pt>
                <c:pt idx="13">
                  <c:v>-3.3500000000000023</c:v>
                </c:pt>
                <c:pt idx="14">
                  <c:v>-3.3000000000000025</c:v>
                </c:pt>
                <c:pt idx="15">
                  <c:v>-3.2500000000000027</c:v>
                </c:pt>
                <c:pt idx="16">
                  <c:v>-3.2000000000000028</c:v>
                </c:pt>
                <c:pt idx="17">
                  <c:v>-3.150000000000003</c:v>
                </c:pt>
                <c:pt idx="18">
                  <c:v>-3.1000000000000032</c:v>
                </c:pt>
                <c:pt idx="19">
                  <c:v>-3.0500000000000034</c:v>
                </c:pt>
                <c:pt idx="20">
                  <c:v>-3.0000000000000036</c:v>
                </c:pt>
                <c:pt idx="21">
                  <c:v>-2.9500000000000037</c:v>
                </c:pt>
                <c:pt idx="22">
                  <c:v>-2.9000000000000039</c:v>
                </c:pt>
                <c:pt idx="23">
                  <c:v>-2.8500000000000041</c:v>
                </c:pt>
                <c:pt idx="24">
                  <c:v>-2.8000000000000043</c:v>
                </c:pt>
                <c:pt idx="25">
                  <c:v>-2.7500000000000044</c:v>
                </c:pt>
                <c:pt idx="26">
                  <c:v>-2.7000000000000046</c:v>
                </c:pt>
                <c:pt idx="27">
                  <c:v>-2.6500000000000048</c:v>
                </c:pt>
                <c:pt idx="28">
                  <c:v>-2.600000000000005</c:v>
                </c:pt>
                <c:pt idx="29">
                  <c:v>-2.5500000000000052</c:v>
                </c:pt>
                <c:pt idx="30">
                  <c:v>-2.5000000000000053</c:v>
                </c:pt>
                <c:pt idx="31">
                  <c:v>-2.4500000000000055</c:v>
                </c:pt>
                <c:pt idx="32">
                  <c:v>-2.4000000000000057</c:v>
                </c:pt>
                <c:pt idx="33">
                  <c:v>-2.3500000000000059</c:v>
                </c:pt>
                <c:pt idx="34">
                  <c:v>-2.300000000000006</c:v>
                </c:pt>
                <c:pt idx="35">
                  <c:v>-2.2500000000000062</c:v>
                </c:pt>
                <c:pt idx="36">
                  <c:v>-2.2000000000000064</c:v>
                </c:pt>
                <c:pt idx="37">
                  <c:v>-2.1500000000000066</c:v>
                </c:pt>
                <c:pt idx="38">
                  <c:v>-2.1000000000000068</c:v>
                </c:pt>
                <c:pt idx="39">
                  <c:v>-2.0500000000000069</c:v>
                </c:pt>
                <c:pt idx="40">
                  <c:v>-2.0000000000000071</c:v>
                </c:pt>
                <c:pt idx="41">
                  <c:v>-1.9500000000000071</c:v>
                </c:pt>
                <c:pt idx="42">
                  <c:v>-1.900000000000007</c:v>
                </c:pt>
                <c:pt idx="43">
                  <c:v>-1.850000000000007</c:v>
                </c:pt>
                <c:pt idx="44">
                  <c:v>-1.8000000000000069</c:v>
                </c:pt>
                <c:pt idx="45">
                  <c:v>-1.7500000000000069</c:v>
                </c:pt>
                <c:pt idx="46">
                  <c:v>-1.7000000000000068</c:v>
                </c:pt>
                <c:pt idx="47">
                  <c:v>-1.6500000000000068</c:v>
                </c:pt>
                <c:pt idx="48">
                  <c:v>-1.6000000000000068</c:v>
                </c:pt>
                <c:pt idx="49">
                  <c:v>-1.5500000000000067</c:v>
                </c:pt>
                <c:pt idx="50">
                  <c:v>-1.5000000000000067</c:v>
                </c:pt>
                <c:pt idx="51">
                  <c:v>-1.4500000000000066</c:v>
                </c:pt>
                <c:pt idx="52">
                  <c:v>-1.4000000000000066</c:v>
                </c:pt>
                <c:pt idx="53">
                  <c:v>-1.3500000000000065</c:v>
                </c:pt>
                <c:pt idx="54">
                  <c:v>-1.3000000000000065</c:v>
                </c:pt>
                <c:pt idx="55">
                  <c:v>-1.2500000000000064</c:v>
                </c:pt>
                <c:pt idx="56">
                  <c:v>-1.2000000000000064</c:v>
                </c:pt>
                <c:pt idx="57">
                  <c:v>-1.1500000000000064</c:v>
                </c:pt>
                <c:pt idx="58">
                  <c:v>-1.1000000000000063</c:v>
                </c:pt>
                <c:pt idx="59">
                  <c:v>-1.0500000000000063</c:v>
                </c:pt>
                <c:pt idx="60">
                  <c:v>-1.0000000000000062</c:v>
                </c:pt>
                <c:pt idx="61">
                  <c:v>-0.95000000000000617</c:v>
                </c:pt>
                <c:pt idx="62">
                  <c:v>-0.90000000000000613</c:v>
                </c:pt>
                <c:pt idx="63">
                  <c:v>-0.85000000000000608</c:v>
                </c:pt>
                <c:pt idx="64">
                  <c:v>-0.80000000000000604</c:v>
                </c:pt>
                <c:pt idx="65">
                  <c:v>-0.750000000000006</c:v>
                </c:pt>
                <c:pt idx="66">
                  <c:v>-0.70000000000000595</c:v>
                </c:pt>
                <c:pt idx="67">
                  <c:v>-0.65000000000000591</c:v>
                </c:pt>
                <c:pt idx="68">
                  <c:v>-0.60000000000000586</c:v>
                </c:pt>
                <c:pt idx="69">
                  <c:v>-0.55000000000000582</c:v>
                </c:pt>
                <c:pt idx="70">
                  <c:v>-0.50000000000000577</c:v>
                </c:pt>
                <c:pt idx="71">
                  <c:v>-0.45000000000000578</c:v>
                </c:pt>
                <c:pt idx="72">
                  <c:v>-0.4000000000000058</c:v>
                </c:pt>
                <c:pt idx="73">
                  <c:v>-0.35000000000000581</c:v>
                </c:pt>
                <c:pt idx="74">
                  <c:v>-0.30000000000000582</c:v>
                </c:pt>
                <c:pt idx="75">
                  <c:v>-0.25000000000000583</c:v>
                </c:pt>
                <c:pt idx="76">
                  <c:v>-0.20000000000000584</c:v>
                </c:pt>
                <c:pt idx="77">
                  <c:v>-0.15000000000000585</c:v>
                </c:pt>
                <c:pt idx="78">
                  <c:v>-0.10000000000000585</c:v>
                </c:pt>
                <c:pt idx="79">
                  <c:v>-5.0000000000005845E-2</c:v>
                </c:pt>
                <c:pt idx="80">
                  <c:v>-5.8425486670898863E-15</c:v>
                </c:pt>
                <c:pt idx="81">
                  <c:v>4.999999999999416E-2</c:v>
                </c:pt>
                <c:pt idx="82">
                  <c:v>9.9999999999994163E-2</c:v>
                </c:pt>
                <c:pt idx="83">
                  <c:v>0.14999999999999417</c:v>
                </c:pt>
                <c:pt idx="84">
                  <c:v>0.19999999999999418</c:v>
                </c:pt>
                <c:pt idx="85">
                  <c:v>0.24999999999999417</c:v>
                </c:pt>
                <c:pt idx="86">
                  <c:v>0.29999999999999416</c:v>
                </c:pt>
                <c:pt idx="87">
                  <c:v>0.34999999999999415</c:v>
                </c:pt>
                <c:pt idx="88">
                  <c:v>0.39999999999999414</c:v>
                </c:pt>
                <c:pt idx="89">
                  <c:v>0.44999999999999413</c:v>
                </c:pt>
                <c:pt idx="90">
                  <c:v>0.49999999999999412</c:v>
                </c:pt>
                <c:pt idx="91">
                  <c:v>0.54999999999999416</c:v>
                </c:pt>
                <c:pt idx="92">
                  <c:v>0.5999999999999942</c:v>
                </c:pt>
                <c:pt idx="93">
                  <c:v>0.64999999999999425</c:v>
                </c:pt>
                <c:pt idx="94">
                  <c:v>0.69999999999999429</c:v>
                </c:pt>
                <c:pt idx="95">
                  <c:v>0.74999999999999434</c:v>
                </c:pt>
                <c:pt idx="96">
                  <c:v>0.79999999999999438</c:v>
                </c:pt>
                <c:pt idx="97">
                  <c:v>0.84999999999999443</c:v>
                </c:pt>
                <c:pt idx="98">
                  <c:v>0.89999999999999447</c:v>
                </c:pt>
                <c:pt idx="99">
                  <c:v>0.94999999999999452</c:v>
                </c:pt>
                <c:pt idx="100">
                  <c:v>0.99999999999999456</c:v>
                </c:pt>
                <c:pt idx="101">
                  <c:v>1.0499999999999945</c:v>
                </c:pt>
                <c:pt idx="102">
                  <c:v>1.0999999999999945</c:v>
                </c:pt>
                <c:pt idx="103">
                  <c:v>1.1499999999999946</c:v>
                </c:pt>
                <c:pt idx="104">
                  <c:v>1.1999999999999946</c:v>
                </c:pt>
                <c:pt idx="105">
                  <c:v>1.2499999999999947</c:v>
                </c:pt>
                <c:pt idx="106">
                  <c:v>1.2999999999999947</c:v>
                </c:pt>
                <c:pt idx="107">
                  <c:v>1.3499999999999948</c:v>
                </c:pt>
                <c:pt idx="108">
                  <c:v>1.3999999999999948</c:v>
                </c:pt>
                <c:pt idx="109">
                  <c:v>1.4499999999999948</c:v>
                </c:pt>
                <c:pt idx="110">
                  <c:v>1.4999999999999949</c:v>
                </c:pt>
                <c:pt idx="111">
                  <c:v>1.5499999999999949</c:v>
                </c:pt>
                <c:pt idx="112">
                  <c:v>1.599999999999995</c:v>
                </c:pt>
                <c:pt idx="113">
                  <c:v>1.649999999999995</c:v>
                </c:pt>
                <c:pt idx="114">
                  <c:v>1.6999999999999951</c:v>
                </c:pt>
                <c:pt idx="115">
                  <c:v>1.7499999999999951</c:v>
                </c:pt>
                <c:pt idx="116">
                  <c:v>1.7999999999999952</c:v>
                </c:pt>
                <c:pt idx="117">
                  <c:v>1.8499999999999952</c:v>
                </c:pt>
                <c:pt idx="118">
                  <c:v>1.8999999999999952</c:v>
                </c:pt>
                <c:pt idx="119">
                  <c:v>1.9499999999999953</c:v>
                </c:pt>
                <c:pt idx="120">
                  <c:v>1.9999999999999953</c:v>
                </c:pt>
                <c:pt idx="121">
                  <c:v>2.0499999999999954</c:v>
                </c:pt>
                <c:pt idx="122">
                  <c:v>2.0999999999999952</c:v>
                </c:pt>
                <c:pt idx="123">
                  <c:v>2.149999999999995</c:v>
                </c:pt>
                <c:pt idx="124">
                  <c:v>2.1999999999999948</c:v>
                </c:pt>
                <c:pt idx="125">
                  <c:v>2.2499999999999947</c:v>
                </c:pt>
                <c:pt idx="126">
                  <c:v>2.2999999999999945</c:v>
                </c:pt>
                <c:pt idx="127">
                  <c:v>2.3499999999999943</c:v>
                </c:pt>
                <c:pt idx="128">
                  <c:v>2.3999999999999941</c:v>
                </c:pt>
                <c:pt idx="129">
                  <c:v>2.449999999999994</c:v>
                </c:pt>
                <c:pt idx="130">
                  <c:v>2.4999999999999938</c:v>
                </c:pt>
                <c:pt idx="131">
                  <c:v>2.5499999999999936</c:v>
                </c:pt>
                <c:pt idx="132">
                  <c:v>2.5999999999999934</c:v>
                </c:pt>
                <c:pt idx="133">
                  <c:v>2.6499999999999932</c:v>
                </c:pt>
                <c:pt idx="134">
                  <c:v>2.6999999999999931</c:v>
                </c:pt>
                <c:pt idx="135">
                  <c:v>2.7499999999999929</c:v>
                </c:pt>
                <c:pt idx="136">
                  <c:v>2.7999999999999927</c:v>
                </c:pt>
                <c:pt idx="137">
                  <c:v>2.8499999999999925</c:v>
                </c:pt>
                <c:pt idx="138">
                  <c:v>2.8999999999999924</c:v>
                </c:pt>
                <c:pt idx="139">
                  <c:v>2.9499999999999922</c:v>
                </c:pt>
                <c:pt idx="140">
                  <c:v>2.999999999999992</c:v>
                </c:pt>
                <c:pt idx="141">
                  <c:v>3.0499999999999918</c:v>
                </c:pt>
                <c:pt idx="142">
                  <c:v>3.0999999999999917</c:v>
                </c:pt>
                <c:pt idx="143">
                  <c:v>3.1499999999999915</c:v>
                </c:pt>
                <c:pt idx="144">
                  <c:v>3.1999999999999913</c:v>
                </c:pt>
                <c:pt idx="145">
                  <c:v>3.2499999999999911</c:v>
                </c:pt>
                <c:pt idx="146">
                  <c:v>3.2999999999999909</c:v>
                </c:pt>
                <c:pt idx="147">
                  <c:v>3.3499999999999908</c:v>
                </c:pt>
                <c:pt idx="148">
                  <c:v>3.3999999999999906</c:v>
                </c:pt>
                <c:pt idx="149">
                  <c:v>3.4499999999999904</c:v>
                </c:pt>
                <c:pt idx="150">
                  <c:v>3.4999999999999902</c:v>
                </c:pt>
                <c:pt idx="151">
                  <c:v>3.5499999999999901</c:v>
                </c:pt>
                <c:pt idx="152">
                  <c:v>3.5999999999999899</c:v>
                </c:pt>
                <c:pt idx="153">
                  <c:v>3.6499999999999897</c:v>
                </c:pt>
                <c:pt idx="154">
                  <c:v>3.6999999999999895</c:v>
                </c:pt>
                <c:pt idx="155">
                  <c:v>3.7499999999999893</c:v>
                </c:pt>
                <c:pt idx="156">
                  <c:v>3.7999999999999892</c:v>
                </c:pt>
                <c:pt idx="157">
                  <c:v>3.849999999999989</c:v>
                </c:pt>
                <c:pt idx="158">
                  <c:v>3.8999999999999888</c:v>
                </c:pt>
                <c:pt idx="159">
                  <c:v>3.9499999999999886</c:v>
                </c:pt>
                <c:pt idx="160">
                  <c:v>3.9999999999999885</c:v>
                </c:pt>
              </c:numCache>
            </c:numRef>
          </c:xVal>
          <c:yVal>
            <c:numRef>
              <c:f>'HYPOTHESIS 1'!$L$3:$L$163</c:f>
              <c:numCache>
                <c:formatCode>0.00</c:formatCode>
                <c:ptCount val="161"/>
                <c:pt idx="0">
                  <c:v>1.8724110951987685E-2</c:v>
                </c:pt>
                <c:pt idx="1">
                  <c:v>1.9172406937737731E-2</c:v>
                </c:pt>
                <c:pt idx="2">
                  <c:v>1.9636637025526874E-2</c:v>
                </c:pt>
                <c:pt idx="3">
                  <c:v>2.0117546922660174E-2</c:v>
                </c:pt>
                <c:pt idx="4">
                  <c:v>2.0615925270970892E-2</c:v>
                </c:pt>
                <c:pt idx="5">
                  <c:v>2.1132606551620949E-2</c:v>
                </c:pt>
                <c:pt idx="6">
                  <c:v>2.1668474212647414E-2</c:v>
                </c:pt>
                <c:pt idx="7">
                  <c:v>2.2224464037967569E-2</c:v>
                </c:pt>
                <c:pt idx="8">
                  <c:v>2.2801567778208486E-2</c:v>
                </c:pt>
                <c:pt idx="9">
                  <c:v>2.3400837065524014E-2</c:v>
                </c:pt>
                <c:pt idx="10">
                  <c:v>2.4023387636512482E-2</c:v>
                </c:pt>
                <c:pt idx="11">
                  <c:v>2.4670403889462535E-2</c:v>
                </c:pt>
                <c:pt idx="12">
                  <c:v>2.5343143804441904E-2</c:v>
                </c:pt>
                <c:pt idx="13">
                  <c:v>2.6042944257213357E-2</c:v>
                </c:pt>
                <c:pt idx="14">
                  <c:v>2.6771226760621551E-2</c:v>
                </c:pt>
                <c:pt idx="15">
                  <c:v>2.7529503669949423E-2</c:v>
                </c:pt>
                <c:pt idx="16">
                  <c:v>2.8319384891796279E-2</c:v>
                </c:pt>
                <c:pt idx="17">
                  <c:v>2.9142585139280398E-2</c:v>
                </c:pt>
                <c:pt idx="18">
                  <c:v>3.0000931779810565E-2</c:v>
                </c:pt>
                <c:pt idx="19">
                  <c:v>3.0896373325289019E-2</c:v>
                </c:pt>
                <c:pt idx="20">
                  <c:v>3.1830988618378998E-2</c:v>
                </c:pt>
                <c:pt idx="21">
                  <c:v>3.2806996772356607E-2</c:v>
                </c:pt>
                <c:pt idx="22">
                  <c:v>3.3826767926013808E-2</c:v>
                </c:pt>
                <c:pt idx="23">
                  <c:v>3.4892834879012319E-2</c:v>
                </c:pt>
                <c:pt idx="24">
                  <c:v>3.60079056768993E-2</c:v>
                </c:pt>
                <c:pt idx="25">
                  <c:v>3.7174877218544788E-2</c:v>
                </c:pt>
                <c:pt idx="26">
                  <c:v>3.8396849961856425E-2</c:v>
                </c:pt>
                <c:pt idx="27">
                  <c:v>3.9677143806019277E-2</c:v>
                </c:pt>
                <c:pt idx="28">
                  <c:v>4.1019315229869797E-2</c:v>
                </c:pt>
                <c:pt idx="29">
                  <c:v>4.2427175765916633E-2</c:v>
                </c:pt>
                <c:pt idx="30">
                  <c:v>4.3904811887419244E-2</c:v>
                </c:pt>
                <c:pt idx="31">
                  <c:v>4.5456606381119521E-2</c:v>
                </c:pt>
                <c:pt idx="32">
                  <c:v>4.7087261269791333E-2</c:v>
                </c:pt>
                <c:pt idx="33">
                  <c:v>4.8801822335575215E-2</c:v>
                </c:pt>
                <c:pt idx="34">
                  <c:v>5.0605705275642177E-2</c:v>
                </c:pt>
                <c:pt idx="35">
                  <c:v>5.2504723494233269E-2</c:v>
                </c:pt>
                <c:pt idx="36">
                  <c:v>5.450511749722417E-2</c:v>
                </c:pt>
                <c:pt idx="37">
                  <c:v>5.6613585804142122E-2</c:v>
                </c:pt>
                <c:pt idx="38">
                  <c:v>5.883731722436026E-2</c:v>
                </c:pt>
                <c:pt idx="39">
                  <c:v>6.1184024254452463E-2</c:v>
                </c:pt>
                <c:pt idx="40">
                  <c:v>6.3661977236757775E-2</c:v>
                </c:pt>
                <c:pt idx="41">
                  <c:v>6.6280038768097627E-2</c:v>
                </c:pt>
                <c:pt idx="42">
                  <c:v>6.9047697653750295E-2</c:v>
                </c:pt>
                <c:pt idx="43">
                  <c:v>7.1975101454785487E-2</c:v>
                </c:pt>
                <c:pt idx="44">
                  <c:v>7.5073086364101135E-2</c:v>
                </c:pt>
                <c:pt idx="45">
                  <c:v>7.835320275293263E-2</c:v>
                </c:pt>
                <c:pt idx="46">
                  <c:v>8.1827734237477842E-2</c:v>
                </c:pt>
                <c:pt idx="47">
                  <c:v>8.5509707504039967E-2</c:v>
                </c:pt>
                <c:pt idx="48">
                  <c:v>8.9412889377468746E-2</c:v>
                </c:pt>
                <c:pt idx="49">
                  <c:v>9.3551766696190669E-2</c:v>
                </c:pt>
                <c:pt idx="50">
                  <c:v>9.7941503441165756E-2</c:v>
                </c:pt>
                <c:pt idx="51">
                  <c:v>0.10259786823006888</c:v>
                </c:pt>
                <c:pt idx="52">
                  <c:v>0.10753712371073941</c:v>
                </c:pt>
                <c:pt idx="53">
                  <c:v>0.11277586755847252</c:v>
                </c:pt>
                <c:pt idx="54">
                  <c:v>0.11833081270772813</c:v>
                </c:pt>
                <c:pt idx="55">
                  <c:v>0.12421849216928338</c:v>
                </c:pt>
                <c:pt idx="56">
                  <c:v>0.13045487138679862</c:v>
                </c:pt>
                <c:pt idx="57">
                  <c:v>0.13705484873360113</c:v>
                </c:pt>
                <c:pt idx="58">
                  <c:v>0.14403162270759667</c:v>
                </c:pt>
                <c:pt idx="59">
                  <c:v>0.15139590306006595</c:v>
                </c:pt>
                <c:pt idx="60">
                  <c:v>0.15915494309189435</c:v>
                </c:pt>
                <c:pt idx="61">
                  <c:v>0.1673113725013344</c:v>
                </c:pt>
                <c:pt idx="62">
                  <c:v>0.17586181557115399</c:v>
                </c:pt>
                <c:pt idx="63">
                  <c:v>0.18479528951163351</c:v>
                </c:pt>
                <c:pt idx="64">
                  <c:v>0.19409139401450537</c:v>
                </c:pt>
                <c:pt idx="65">
                  <c:v>0.20371832715762489</c:v>
                </c:pt>
                <c:pt idx="66">
                  <c:v>0.21363079609650262</c:v>
                </c:pt>
                <c:pt idx="67">
                  <c:v>0.22376793404835779</c:v>
                </c:pt>
                <c:pt idx="68">
                  <c:v>0.23405138689984489</c:v>
                </c:pt>
                <c:pt idx="69">
                  <c:v>0.24438378977642161</c:v>
                </c:pt>
                <c:pt idx="70">
                  <c:v>0.25464790894703138</c:v>
                </c:pt>
                <c:pt idx="71">
                  <c:v>0.26470676605720522</c:v>
                </c:pt>
                <c:pt idx="72">
                  <c:v>0.27440507429637018</c:v>
                </c:pt>
                <c:pt idx="73">
                  <c:v>0.28357228167820892</c:v>
                </c:pt>
                <c:pt idx="74">
                  <c:v>0.29202741851723824</c:v>
                </c:pt>
                <c:pt idx="75">
                  <c:v>0.29958577523180219</c:v>
                </c:pt>
                <c:pt idx="76">
                  <c:v>0.3060671982536442</c:v>
                </c:pt>
                <c:pt idx="77">
                  <c:v>0.31130551216018598</c:v>
                </c:pt>
                <c:pt idx="78">
                  <c:v>0.31515830315226767</c:v>
                </c:pt>
                <c:pt idx="79">
                  <c:v>0.31751609594393071</c:v>
                </c:pt>
                <c:pt idx="80">
                  <c:v>0.31830988618379069</c:v>
                </c:pt>
                <c:pt idx="81">
                  <c:v>0.31751609594393099</c:v>
                </c:pt>
                <c:pt idx="82">
                  <c:v>0.31515830315226834</c:v>
                </c:pt>
                <c:pt idx="83">
                  <c:v>0.31130551216018704</c:v>
                </c:pt>
                <c:pt idx="84">
                  <c:v>0.30606719825364559</c:v>
                </c:pt>
                <c:pt idx="85">
                  <c:v>0.2995857752318038</c:v>
                </c:pt>
                <c:pt idx="86">
                  <c:v>0.29202741851724007</c:v>
                </c:pt>
                <c:pt idx="87">
                  <c:v>0.28357228167821102</c:v>
                </c:pt>
                <c:pt idx="88">
                  <c:v>0.2744050742963724</c:v>
                </c:pt>
                <c:pt idx="89">
                  <c:v>0.26470676605720755</c:v>
                </c:pt>
                <c:pt idx="90">
                  <c:v>0.25464790894703371</c:v>
                </c:pt>
                <c:pt idx="91">
                  <c:v>0.244383789776424</c:v>
                </c:pt>
                <c:pt idx="92">
                  <c:v>0.23405138689984731</c:v>
                </c:pt>
                <c:pt idx="93">
                  <c:v>0.22376793404836015</c:v>
                </c:pt>
                <c:pt idx="94">
                  <c:v>0.21363079609650498</c:v>
                </c:pt>
                <c:pt idx="95">
                  <c:v>0.20371832715762714</c:v>
                </c:pt>
                <c:pt idx="96">
                  <c:v>0.19409139401450759</c:v>
                </c:pt>
                <c:pt idx="97">
                  <c:v>0.18479528951163568</c:v>
                </c:pt>
                <c:pt idx="98">
                  <c:v>0.17586181557115604</c:v>
                </c:pt>
                <c:pt idx="99">
                  <c:v>0.16731137250133635</c:v>
                </c:pt>
                <c:pt idx="100">
                  <c:v>0.15915494309189621</c:v>
                </c:pt>
                <c:pt idx="101">
                  <c:v>0.15139590306006773</c:v>
                </c:pt>
                <c:pt idx="102">
                  <c:v>0.14403162270759837</c:v>
                </c:pt>
                <c:pt idx="103">
                  <c:v>0.13705484873360277</c:v>
                </c:pt>
                <c:pt idx="104">
                  <c:v>0.13045487138680015</c:v>
                </c:pt>
                <c:pt idx="105">
                  <c:v>0.12421849216928481</c:v>
                </c:pt>
                <c:pt idx="106">
                  <c:v>0.11833081270772949</c:v>
                </c:pt>
                <c:pt idx="107">
                  <c:v>0.11277586755847381</c:v>
                </c:pt>
                <c:pt idx="108">
                  <c:v>0.10753712371074062</c:v>
                </c:pt>
                <c:pt idx="109">
                  <c:v>0.10259786823007001</c:v>
                </c:pt>
                <c:pt idx="110">
                  <c:v>9.7941503441166811E-2</c:v>
                </c:pt>
                <c:pt idx="111">
                  <c:v>9.3551766696191668E-2</c:v>
                </c:pt>
                <c:pt idx="112">
                  <c:v>8.9412889377469704E-2</c:v>
                </c:pt>
                <c:pt idx="113">
                  <c:v>8.5509707504040855E-2</c:v>
                </c:pt>
                <c:pt idx="114">
                  <c:v>8.1827734237478675E-2</c:v>
                </c:pt>
                <c:pt idx="115">
                  <c:v>7.8353202752933407E-2</c:v>
                </c:pt>
                <c:pt idx="116">
                  <c:v>7.5073086364101885E-2</c:v>
                </c:pt>
                <c:pt idx="117">
                  <c:v>7.1975101454786208E-2</c:v>
                </c:pt>
                <c:pt idx="118">
                  <c:v>6.9047697653750961E-2</c:v>
                </c:pt>
                <c:pt idx="119">
                  <c:v>6.6280038768098265E-2</c:v>
                </c:pt>
                <c:pt idx="120">
                  <c:v>6.3661977236758371E-2</c:v>
                </c:pt>
                <c:pt idx="121">
                  <c:v>6.1184024254453025E-2</c:v>
                </c:pt>
                <c:pt idx="122">
                  <c:v>5.8837317224360787E-2</c:v>
                </c:pt>
                <c:pt idx="123">
                  <c:v>5.6613585804142622E-2</c:v>
                </c:pt>
                <c:pt idx="124">
                  <c:v>5.4505117497224642E-2</c:v>
                </c:pt>
                <c:pt idx="125">
                  <c:v>5.250472349423372E-2</c:v>
                </c:pt>
                <c:pt idx="126">
                  <c:v>5.0605705275642607E-2</c:v>
                </c:pt>
                <c:pt idx="127">
                  <c:v>4.8801822335575618E-2</c:v>
                </c:pt>
                <c:pt idx="128">
                  <c:v>4.7087261269791715E-2</c:v>
                </c:pt>
                <c:pt idx="129">
                  <c:v>4.5456606381119889E-2</c:v>
                </c:pt>
                <c:pt idx="130">
                  <c:v>4.3904811887419598E-2</c:v>
                </c:pt>
                <c:pt idx="131">
                  <c:v>4.2427175765916966E-2</c:v>
                </c:pt>
                <c:pt idx="132">
                  <c:v>4.101931522987011E-2</c:v>
                </c:pt>
                <c:pt idx="133">
                  <c:v>3.9677143806019582E-2</c:v>
                </c:pt>
                <c:pt idx="134">
                  <c:v>3.8396849961856702E-2</c:v>
                </c:pt>
                <c:pt idx="135">
                  <c:v>3.7174877218545066E-2</c:v>
                </c:pt>
                <c:pt idx="136">
                  <c:v>3.6007905676899564E-2</c:v>
                </c:pt>
                <c:pt idx="137">
                  <c:v>3.4892834879012569E-2</c:v>
                </c:pt>
                <c:pt idx="138">
                  <c:v>3.3826767926014051E-2</c:v>
                </c:pt>
                <c:pt idx="139">
                  <c:v>3.2806996772356836E-2</c:v>
                </c:pt>
                <c:pt idx="140">
                  <c:v>3.183098861837922E-2</c:v>
                </c:pt>
                <c:pt idx="141">
                  <c:v>3.089637332528922E-2</c:v>
                </c:pt>
                <c:pt idx="142">
                  <c:v>3.000093177981077E-2</c:v>
                </c:pt>
                <c:pt idx="143">
                  <c:v>2.9142585139280589E-2</c:v>
                </c:pt>
                <c:pt idx="144">
                  <c:v>2.8319384891796463E-2</c:v>
                </c:pt>
                <c:pt idx="145">
                  <c:v>2.75295036699496E-2</c:v>
                </c:pt>
                <c:pt idx="146">
                  <c:v>2.6771226760621724E-2</c:v>
                </c:pt>
                <c:pt idx="147">
                  <c:v>2.6042944257213523E-2</c:v>
                </c:pt>
                <c:pt idx="148">
                  <c:v>2.5343143804442064E-2</c:v>
                </c:pt>
                <c:pt idx="149">
                  <c:v>2.4670403889462688E-2</c:v>
                </c:pt>
                <c:pt idx="150">
                  <c:v>2.4023387636512628E-2</c:v>
                </c:pt>
                <c:pt idx="151">
                  <c:v>2.3400837065524156E-2</c:v>
                </c:pt>
                <c:pt idx="152">
                  <c:v>2.2801567778208624E-2</c:v>
                </c:pt>
                <c:pt idx="153">
                  <c:v>2.2224464037967698E-2</c:v>
                </c:pt>
                <c:pt idx="154">
                  <c:v>2.1668474212647542E-2</c:v>
                </c:pt>
                <c:pt idx="155">
                  <c:v>2.113260655162107E-2</c:v>
                </c:pt>
                <c:pt idx="156">
                  <c:v>2.061592527097101E-2</c:v>
                </c:pt>
                <c:pt idx="157">
                  <c:v>2.0117546922660288E-2</c:v>
                </c:pt>
                <c:pt idx="158">
                  <c:v>1.9636637025526985E-2</c:v>
                </c:pt>
                <c:pt idx="159">
                  <c:v>1.9172406937737835E-2</c:v>
                </c:pt>
                <c:pt idx="160">
                  <c:v>1.8724110951987789E-2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E1-4A48-9210-674B2D227491}"/>
            </c:ext>
          </c:extLst>
        </c:ser>
        <c:ser>
          <c:idx val="2"/>
          <c:order val="2"/>
          <c:tx>
            <c:v>t(DF=5)</c:v>
          </c:tx>
          <c:spPr>
            <a:ln w="12700">
              <a:solidFill>
                <a:srgbClr val="00447C">
                  <a:alpha val="75000"/>
                </a:srgbClr>
              </a:solidFill>
            </a:ln>
          </c:spPr>
          <c:marker>
            <c:symbol val="none"/>
          </c:marker>
          <c:xVal>
            <c:numRef>
              <c:f>'HYPOTHESIS 1'!$J$3:$J$163</c:f>
              <c:numCache>
                <c:formatCode>0.00</c:formatCode>
                <c:ptCount val="161"/>
                <c:pt idx="0">
                  <c:v>-4</c:v>
                </c:pt>
                <c:pt idx="1">
                  <c:v>-3.95</c:v>
                </c:pt>
                <c:pt idx="2">
                  <c:v>-3.9000000000000004</c:v>
                </c:pt>
                <c:pt idx="3">
                  <c:v>-3.8500000000000005</c:v>
                </c:pt>
                <c:pt idx="4">
                  <c:v>-3.8000000000000007</c:v>
                </c:pt>
                <c:pt idx="5">
                  <c:v>-3.7500000000000009</c:v>
                </c:pt>
                <c:pt idx="6">
                  <c:v>-3.7000000000000011</c:v>
                </c:pt>
                <c:pt idx="7">
                  <c:v>-3.6500000000000012</c:v>
                </c:pt>
                <c:pt idx="8">
                  <c:v>-3.6000000000000014</c:v>
                </c:pt>
                <c:pt idx="9">
                  <c:v>-3.5500000000000016</c:v>
                </c:pt>
                <c:pt idx="10">
                  <c:v>-3.5000000000000018</c:v>
                </c:pt>
                <c:pt idx="11">
                  <c:v>-3.450000000000002</c:v>
                </c:pt>
                <c:pt idx="12">
                  <c:v>-3.4000000000000021</c:v>
                </c:pt>
                <c:pt idx="13">
                  <c:v>-3.3500000000000023</c:v>
                </c:pt>
                <c:pt idx="14">
                  <c:v>-3.3000000000000025</c:v>
                </c:pt>
                <c:pt idx="15">
                  <c:v>-3.2500000000000027</c:v>
                </c:pt>
                <c:pt idx="16">
                  <c:v>-3.2000000000000028</c:v>
                </c:pt>
                <c:pt idx="17">
                  <c:v>-3.150000000000003</c:v>
                </c:pt>
                <c:pt idx="18">
                  <c:v>-3.1000000000000032</c:v>
                </c:pt>
                <c:pt idx="19">
                  <c:v>-3.0500000000000034</c:v>
                </c:pt>
                <c:pt idx="20">
                  <c:v>-3.0000000000000036</c:v>
                </c:pt>
                <c:pt idx="21">
                  <c:v>-2.9500000000000037</c:v>
                </c:pt>
                <c:pt idx="22">
                  <c:v>-2.9000000000000039</c:v>
                </c:pt>
                <c:pt idx="23">
                  <c:v>-2.8500000000000041</c:v>
                </c:pt>
                <c:pt idx="24">
                  <c:v>-2.8000000000000043</c:v>
                </c:pt>
                <c:pt idx="25">
                  <c:v>-2.7500000000000044</c:v>
                </c:pt>
                <c:pt idx="26">
                  <c:v>-2.7000000000000046</c:v>
                </c:pt>
                <c:pt idx="27">
                  <c:v>-2.6500000000000048</c:v>
                </c:pt>
                <c:pt idx="28">
                  <c:v>-2.600000000000005</c:v>
                </c:pt>
                <c:pt idx="29">
                  <c:v>-2.5500000000000052</c:v>
                </c:pt>
                <c:pt idx="30">
                  <c:v>-2.5000000000000053</c:v>
                </c:pt>
                <c:pt idx="31">
                  <c:v>-2.4500000000000055</c:v>
                </c:pt>
                <c:pt idx="32">
                  <c:v>-2.4000000000000057</c:v>
                </c:pt>
                <c:pt idx="33">
                  <c:v>-2.3500000000000059</c:v>
                </c:pt>
                <c:pt idx="34">
                  <c:v>-2.300000000000006</c:v>
                </c:pt>
                <c:pt idx="35">
                  <c:v>-2.2500000000000062</c:v>
                </c:pt>
                <c:pt idx="36">
                  <c:v>-2.2000000000000064</c:v>
                </c:pt>
                <c:pt idx="37">
                  <c:v>-2.1500000000000066</c:v>
                </c:pt>
                <c:pt idx="38">
                  <c:v>-2.1000000000000068</c:v>
                </c:pt>
                <c:pt idx="39">
                  <c:v>-2.0500000000000069</c:v>
                </c:pt>
                <c:pt idx="40">
                  <c:v>-2.0000000000000071</c:v>
                </c:pt>
                <c:pt idx="41">
                  <c:v>-1.9500000000000071</c:v>
                </c:pt>
                <c:pt idx="42">
                  <c:v>-1.900000000000007</c:v>
                </c:pt>
                <c:pt idx="43">
                  <c:v>-1.850000000000007</c:v>
                </c:pt>
                <c:pt idx="44">
                  <c:v>-1.8000000000000069</c:v>
                </c:pt>
                <c:pt idx="45">
                  <c:v>-1.7500000000000069</c:v>
                </c:pt>
                <c:pt idx="46">
                  <c:v>-1.7000000000000068</c:v>
                </c:pt>
                <c:pt idx="47">
                  <c:v>-1.6500000000000068</c:v>
                </c:pt>
                <c:pt idx="48">
                  <c:v>-1.6000000000000068</c:v>
                </c:pt>
                <c:pt idx="49">
                  <c:v>-1.5500000000000067</c:v>
                </c:pt>
                <c:pt idx="50">
                  <c:v>-1.5000000000000067</c:v>
                </c:pt>
                <c:pt idx="51">
                  <c:v>-1.4500000000000066</c:v>
                </c:pt>
                <c:pt idx="52">
                  <c:v>-1.4000000000000066</c:v>
                </c:pt>
                <c:pt idx="53">
                  <c:v>-1.3500000000000065</c:v>
                </c:pt>
                <c:pt idx="54">
                  <c:v>-1.3000000000000065</c:v>
                </c:pt>
                <c:pt idx="55">
                  <c:v>-1.2500000000000064</c:v>
                </c:pt>
                <c:pt idx="56">
                  <c:v>-1.2000000000000064</c:v>
                </c:pt>
                <c:pt idx="57">
                  <c:v>-1.1500000000000064</c:v>
                </c:pt>
                <c:pt idx="58">
                  <c:v>-1.1000000000000063</c:v>
                </c:pt>
                <c:pt idx="59">
                  <c:v>-1.0500000000000063</c:v>
                </c:pt>
                <c:pt idx="60">
                  <c:v>-1.0000000000000062</c:v>
                </c:pt>
                <c:pt idx="61">
                  <c:v>-0.95000000000000617</c:v>
                </c:pt>
                <c:pt idx="62">
                  <c:v>-0.90000000000000613</c:v>
                </c:pt>
                <c:pt idx="63">
                  <c:v>-0.85000000000000608</c:v>
                </c:pt>
                <c:pt idx="64">
                  <c:v>-0.80000000000000604</c:v>
                </c:pt>
                <c:pt idx="65">
                  <c:v>-0.750000000000006</c:v>
                </c:pt>
                <c:pt idx="66">
                  <c:v>-0.70000000000000595</c:v>
                </c:pt>
                <c:pt idx="67">
                  <c:v>-0.65000000000000591</c:v>
                </c:pt>
                <c:pt idx="68">
                  <c:v>-0.60000000000000586</c:v>
                </c:pt>
                <c:pt idx="69">
                  <c:v>-0.55000000000000582</c:v>
                </c:pt>
                <c:pt idx="70">
                  <c:v>-0.50000000000000577</c:v>
                </c:pt>
                <c:pt idx="71">
                  <c:v>-0.45000000000000578</c:v>
                </c:pt>
                <c:pt idx="72">
                  <c:v>-0.4000000000000058</c:v>
                </c:pt>
                <c:pt idx="73">
                  <c:v>-0.35000000000000581</c:v>
                </c:pt>
                <c:pt idx="74">
                  <c:v>-0.30000000000000582</c:v>
                </c:pt>
                <c:pt idx="75">
                  <c:v>-0.25000000000000583</c:v>
                </c:pt>
                <c:pt idx="76">
                  <c:v>-0.20000000000000584</c:v>
                </c:pt>
                <c:pt idx="77">
                  <c:v>-0.15000000000000585</c:v>
                </c:pt>
                <c:pt idx="78">
                  <c:v>-0.10000000000000585</c:v>
                </c:pt>
                <c:pt idx="79">
                  <c:v>-5.0000000000005845E-2</c:v>
                </c:pt>
                <c:pt idx="80">
                  <c:v>-5.8425486670898863E-15</c:v>
                </c:pt>
                <c:pt idx="81">
                  <c:v>4.999999999999416E-2</c:v>
                </c:pt>
                <c:pt idx="82">
                  <c:v>9.9999999999994163E-2</c:v>
                </c:pt>
                <c:pt idx="83">
                  <c:v>0.14999999999999417</c:v>
                </c:pt>
                <c:pt idx="84">
                  <c:v>0.19999999999999418</c:v>
                </c:pt>
                <c:pt idx="85">
                  <c:v>0.24999999999999417</c:v>
                </c:pt>
                <c:pt idx="86">
                  <c:v>0.29999999999999416</c:v>
                </c:pt>
                <c:pt idx="87">
                  <c:v>0.34999999999999415</c:v>
                </c:pt>
                <c:pt idx="88">
                  <c:v>0.39999999999999414</c:v>
                </c:pt>
                <c:pt idx="89">
                  <c:v>0.44999999999999413</c:v>
                </c:pt>
                <c:pt idx="90">
                  <c:v>0.49999999999999412</c:v>
                </c:pt>
                <c:pt idx="91">
                  <c:v>0.54999999999999416</c:v>
                </c:pt>
                <c:pt idx="92">
                  <c:v>0.5999999999999942</c:v>
                </c:pt>
                <c:pt idx="93">
                  <c:v>0.64999999999999425</c:v>
                </c:pt>
                <c:pt idx="94">
                  <c:v>0.69999999999999429</c:v>
                </c:pt>
                <c:pt idx="95">
                  <c:v>0.74999999999999434</c:v>
                </c:pt>
                <c:pt idx="96">
                  <c:v>0.79999999999999438</c:v>
                </c:pt>
                <c:pt idx="97">
                  <c:v>0.84999999999999443</c:v>
                </c:pt>
                <c:pt idx="98">
                  <c:v>0.89999999999999447</c:v>
                </c:pt>
                <c:pt idx="99">
                  <c:v>0.94999999999999452</c:v>
                </c:pt>
                <c:pt idx="100">
                  <c:v>0.99999999999999456</c:v>
                </c:pt>
                <c:pt idx="101">
                  <c:v>1.0499999999999945</c:v>
                </c:pt>
                <c:pt idx="102">
                  <c:v>1.0999999999999945</c:v>
                </c:pt>
                <c:pt idx="103">
                  <c:v>1.1499999999999946</c:v>
                </c:pt>
                <c:pt idx="104">
                  <c:v>1.1999999999999946</c:v>
                </c:pt>
                <c:pt idx="105">
                  <c:v>1.2499999999999947</c:v>
                </c:pt>
                <c:pt idx="106">
                  <c:v>1.2999999999999947</c:v>
                </c:pt>
                <c:pt idx="107">
                  <c:v>1.3499999999999948</c:v>
                </c:pt>
                <c:pt idx="108">
                  <c:v>1.3999999999999948</c:v>
                </c:pt>
                <c:pt idx="109">
                  <c:v>1.4499999999999948</c:v>
                </c:pt>
                <c:pt idx="110">
                  <c:v>1.4999999999999949</c:v>
                </c:pt>
                <c:pt idx="111">
                  <c:v>1.5499999999999949</c:v>
                </c:pt>
                <c:pt idx="112">
                  <c:v>1.599999999999995</c:v>
                </c:pt>
                <c:pt idx="113">
                  <c:v>1.649999999999995</c:v>
                </c:pt>
                <c:pt idx="114">
                  <c:v>1.6999999999999951</c:v>
                </c:pt>
                <c:pt idx="115">
                  <c:v>1.7499999999999951</c:v>
                </c:pt>
                <c:pt idx="116">
                  <c:v>1.7999999999999952</c:v>
                </c:pt>
                <c:pt idx="117">
                  <c:v>1.8499999999999952</c:v>
                </c:pt>
                <c:pt idx="118">
                  <c:v>1.8999999999999952</c:v>
                </c:pt>
                <c:pt idx="119">
                  <c:v>1.9499999999999953</c:v>
                </c:pt>
                <c:pt idx="120">
                  <c:v>1.9999999999999953</c:v>
                </c:pt>
                <c:pt idx="121">
                  <c:v>2.0499999999999954</c:v>
                </c:pt>
                <c:pt idx="122">
                  <c:v>2.0999999999999952</c:v>
                </c:pt>
                <c:pt idx="123">
                  <c:v>2.149999999999995</c:v>
                </c:pt>
                <c:pt idx="124">
                  <c:v>2.1999999999999948</c:v>
                </c:pt>
                <c:pt idx="125">
                  <c:v>2.2499999999999947</c:v>
                </c:pt>
                <c:pt idx="126">
                  <c:v>2.2999999999999945</c:v>
                </c:pt>
                <c:pt idx="127">
                  <c:v>2.3499999999999943</c:v>
                </c:pt>
                <c:pt idx="128">
                  <c:v>2.3999999999999941</c:v>
                </c:pt>
                <c:pt idx="129">
                  <c:v>2.449999999999994</c:v>
                </c:pt>
                <c:pt idx="130">
                  <c:v>2.4999999999999938</c:v>
                </c:pt>
                <c:pt idx="131">
                  <c:v>2.5499999999999936</c:v>
                </c:pt>
                <c:pt idx="132">
                  <c:v>2.5999999999999934</c:v>
                </c:pt>
                <c:pt idx="133">
                  <c:v>2.6499999999999932</c:v>
                </c:pt>
                <c:pt idx="134">
                  <c:v>2.6999999999999931</c:v>
                </c:pt>
                <c:pt idx="135">
                  <c:v>2.7499999999999929</c:v>
                </c:pt>
                <c:pt idx="136">
                  <c:v>2.7999999999999927</c:v>
                </c:pt>
                <c:pt idx="137">
                  <c:v>2.8499999999999925</c:v>
                </c:pt>
                <c:pt idx="138">
                  <c:v>2.8999999999999924</c:v>
                </c:pt>
                <c:pt idx="139">
                  <c:v>2.9499999999999922</c:v>
                </c:pt>
                <c:pt idx="140">
                  <c:v>2.999999999999992</c:v>
                </c:pt>
                <c:pt idx="141">
                  <c:v>3.0499999999999918</c:v>
                </c:pt>
                <c:pt idx="142">
                  <c:v>3.0999999999999917</c:v>
                </c:pt>
                <c:pt idx="143">
                  <c:v>3.1499999999999915</c:v>
                </c:pt>
                <c:pt idx="144">
                  <c:v>3.1999999999999913</c:v>
                </c:pt>
                <c:pt idx="145">
                  <c:v>3.2499999999999911</c:v>
                </c:pt>
                <c:pt idx="146">
                  <c:v>3.2999999999999909</c:v>
                </c:pt>
                <c:pt idx="147">
                  <c:v>3.3499999999999908</c:v>
                </c:pt>
                <c:pt idx="148">
                  <c:v>3.3999999999999906</c:v>
                </c:pt>
                <c:pt idx="149">
                  <c:v>3.4499999999999904</c:v>
                </c:pt>
                <c:pt idx="150">
                  <c:v>3.4999999999999902</c:v>
                </c:pt>
                <c:pt idx="151">
                  <c:v>3.5499999999999901</c:v>
                </c:pt>
                <c:pt idx="152">
                  <c:v>3.5999999999999899</c:v>
                </c:pt>
                <c:pt idx="153">
                  <c:v>3.6499999999999897</c:v>
                </c:pt>
                <c:pt idx="154">
                  <c:v>3.6999999999999895</c:v>
                </c:pt>
                <c:pt idx="155">
                  <c:v>3.7499999999999893</c:v>
                </c:pt>
                <c:pt idx="156">
                  <c:v>3.7999999999999892</c:v>
                </c:pt>
                <c:pt idx="157">
                  <c:v>3.849999999999989</c:v>
                </c:pt>
                <c:pt idx="158">
                  <c:v>3.8999999999999888</c:v>
                </c:pt>
                <c:pt idx="159">
                  <c:v>3.9499999999999886</c:v>
                </c:pt>
                <c:pt idx="160">
                  <c:v>3.9999999999999885</c:v>
                </c:pt>
              </c:numCache>
            </c:numRef>
          </c:xVal>
          <c:yVal>
            <c:numRef>
              <c:f>'HYPOTHESIS 1'!$M$3:$M$163</c:f>
              <c:numCache>
                <c:formatCode>0.00</c:formatCode>
                <c:ptCount val="161"/>
                <c:pt idx="0">
                  <c:v>5.1237270519179116E-3</c:v>
                </c:pt>
                <c:pt idx="1">
                  <c:v>5.4260538805927672E-3</c:v>
                </c:pt>
                <c:pt idx="2">
                  <c:v>5.7483728547693949E-3</c:v>
                </c:pt>
                <c:pt idx="3">
                  <c:v>6.0921219856233102E-3</c:v>
                </c:pt>
                <c:pt idx="4">
                  <c:v>6.4588483643698352E-3</c:v>
                </c:pt>
                <c:pt idx="5">
                  <c:v>6.85021654461358E-3</c:v>
                </c:pt>
                <c:pt idx="6">
                  <c:v>7.268017532569386E-3</c:v>
                </c:pt>
                <c:pt idx="7">
                  <c:v>7.7141784190927366E-3</c:v>
                </c:pt>
                <c:pt idx="8">
                  <c:v>8.1907726871290453E-3</c:v>
                </c:pt>
                <c:pt idx="9">
                  <c:v>8.7000312272768124E-3</c:v>
                </c:pt>
                <c:pt idx="10">
                  <c:v>9.2443540925209039E-3</c:v>
                </c:pt>
                <c:pt idx="11">
                  <c:v>9.8263230206659408E-3</c:v>
                </c:pt>
                <c:pt idx="12">
                  <c:v>1.0448714749395183E-2</c:v>
                </c:pt>
                <c:pt idx="13">
                  <c:v>1.1114515143975868E-2</c:v>
                </c:pt>
                <c:pt idx="14">
                  <c:v>1.1826934151171123E-2</c:v>
                </c:pt>
                <c:pt idx="15">
                  <c:v>1.2589421584605647E-2</c:v>
                </c:pt>
                <c:pt idx="16">
                  <c:v>1.3405683736328838E-2</c:v>
                </c:pt>
                <c:pt idx="17">
                  <c:v>1.4279700796240516E-2</c:v>
                </c:pt>
                <c:pt idx="18">
                  <c:v>1.5215745044952768E-2</c:v>
                </c:pt>
                <c:pt idx="19">
                  <c:v>1.6218399766069407E-2</c:v>
                </c:pt>
                <c:pt idx="20">
                  <c:v>1.7292578800222891E-2</c:v>
                </c:pt>
                <c:pt idx="21">
                  <c:v>1.8443546634914789E-2</c:v>
                </c:pt>
                <c:pt idx="22">
                  <c:v>1.9676938890598412E-2</c:v>
                </c:pt>
                <c:pt idx="23">
                  <c:v>2.0998783023803994E-2</c:v>
                </c:pt>
                <c:pt idx="24">
                  <c:v>2.2415519021677124E-2</c:v>
                </c:pt>
                <c:pt idx="25">
                  <c:v>2.3934019808277245E-2</c:v>
                </c:pt>
                <c:pt idx="26">
                  <c:v>2.5561611020544408E-2</c:v>
                </c:pt>
                <c:pt idx="27">
                  <c:v>2.7306089740172516E-2</c:v>
                </c:pt>
                <c:pt idx="28">
                  <c:v>2.9175741685939099E-2</c:v>
                </c:pt>
                <c:pt idx="29">
                  <c:v>3.117935627863351E-2</c:v>
                </c:pt>
                <c:pt idx="30">
                  <c:v>3.3326238887022595E-2</c:v>
                </c:pt>
                <c:pt idx="31">
                  <c:v>3.5626219447932421E-2</c:v>
                </c:pt>
                <c:pt idx="32">
                  <c:v>3.8089656526431669E-2</c:v>
                </c:pt>
                <c:pt idx="33">
                  <c:v>4.0727435743612241E-2</c:v>
                </c:pt>
                <c:pt idx="34">
                  <c:v>4.3550961350439642E-2</c:v>
                </c:pt>
                <c:pt idx="35">
                  <c:v>4.6572139568151684E-2</c:v>
                </c:pt>
                <c:pt idx="36">
                  <c:v>4.9803352151144682E-2</c:v>
                </c:pt>
                <c:pt idx="37">
                  <c:v>5.3257418460709846E-2</c:v>
                </c:pt>
                <c:pt idx="38">
                  <c:v>5.6947544172170052E-2</c:v>
                </c:pt>
                <c:pt idx="39">
                  <c:v>6.0887254580269716E-2</c:v>
                </c:pt>
                <c:pt idx="40">
                  <c:v>6.5090310326215872E-2</c:v>
                </c:pt>
                <c:pt idx="41">
                  <c:v>6.9570603254725694E-2</c:v>
                </c:pt>
                <c:pt idx="42">
                  <c:v>7.4342030033195505E-2</c:v>
                </c:pt>
                <c:pt idx="43">
                  <c:v>7.9418341142469748E-2</c:v>
                </c:pt>
                <c:pt idx="44">
                  <c:v>8.4812962896903002E-2</c:v>
                </c:pt>
                <c:pt idx="45">
                  <c:v>9.053879029012378E-2</c:v>
                </c:pt>
                <c:pt idx="46">
                  <c:v>9.6607948713910957E-2</c:v>
                </c:pt>
                <c:pt idx="47">
                  <c:v>0.10303152298432719</c:v>
                </c:pt>
                <c:pt idx="48">
                  <c:v>0.10981925265599006</c:v>
                </c:pt>
                <c:pt idx="49">
                  <c:v>0.11697919333607441</c:v>
                </c:pt>
                <c:pt idx="50">
                  <c:v>0.12451734464635413</c:v>
                </c:pt>
                <c:pt idx="51">
                  <c:v>0.13243724664234777</c:v>
                </c:pt>
                <c:pt idx="52">
                  <c:v>0.14073954789491352</c:v>
                </c:pt>
                <c:pt idx="53">
                  <c:v>0.14942155007333646</c:v>
                </c:pt>
                <c:pt idx="54">
                  <c:v>0.15847673572898127</c:v>
                </c:pt>
                <c:pt idx="55">
                  <c:v>0.16789428803724507</c:v>
                </c:pt>
                <c:pt idx="56">
                  <c:v>0.17765861346493428</c:v>
                </c:pt>
                <c:pt idx="57">
                  <c:v>0.18774888061897066</c:v>
                </c:pt>
                <c:pt idx="58">
                  <c:v>0.19813859080334495</c:v>
                </c:pt>
                <c:pt idx="59">
                  <c:v>0.208795197940502</c:v>
                </c:pt>
                <c:pt idx="60">
                  <c:v>0.21967979735097928</c:v>
                </c:pt>
                <c:pt idx="61">
                  <c:v>0.23074690425895747</c:v>
                </c:pt>
                <c:pt idx="62">
                  <c:v>0.24194434361358849</c:v>
                </c:pt>
                <c:pt idx="63">
                  <c:v>0.25321327269331023</c:v>
                </c:pt>
                <c:pt idx="64">
                  <c:v>0.26448835680795624</c:v>
                </c:pt>
                <c:pt idx="65">
                  <c:v>0.27569811607193545</c:v>
                </c:pt>
                <c:pt idx="66">
                  <c:v>0.28676545757669669</c:v>
                </c:pt>
                <c:pt idx="67">
                  <c:v>0.29760840229336588</c:v>
                </c:pt>
                <c:pt idx="68">
                  <c:v>0.30814100972341874</c:v>
                </c:pt>
                <c:pt idx="69">
                  <c:v>0.31827449582475936</c:v>
                </c:pt>
                <c:pt idx="70">
                  <c:v>0.32791853132274551</c:v>
                </c:pt>
                <c:pt idx="71">
                  <c:v>0.33698269853401314</c:v>
                </c:pt>
                <c:pt idx="72">
                  <c:v>0.34537807575273255</c:v>
                </c:pt>
                <c:pt idx="73">
                  <c:v>0.35301890962345311</c:v>
                </c:pt>
                <c:pt idx="74">
                  <c:v>0.35982432834900907</c:v>
                </c:pt>
                <c:pt idx="75">
                  <c:v>0.36572004265594271</c:v>
                </c:pt>
                <c:pt idx="76">
                  <c:v>0.37063997771396906</c:v>
                </c:pt>
                <c:pt idx="77">
                  <c:v>0.37452777812642252</c:v>
                </c:pt>
                <c:pt idx="78">
                  <c:v>0.37733812996643107</c:v>
                </c:pt>
                <c:pt idx="79">
                  <c:v>0.37903784872364266</c:v>
                </c:pt>
                <c:pt idx="80">
                  <c:v>0.37960668982249451</c:v>
                </c:pt>
                <c:pt idx="81">
                  <c:v>0.37903784872364288</c:v>
                </c:pt>
                <c:pt idx="82">
                  <c:v>0.37733812996643157</c:v>
                </c:pt>
                <c:pt idx="83">
                  <c:v>0.37452777812642324</c:v>
                </c:pt>
                <c:pt idx="84">
                  <c:v>0.37063997771397017</c:v>
                </c:pt>
                <c:pt idx="85">
                  <c:v>0.36572004265594393</c:v>
                </c:pt>
                <c:pt idx="86">
                  <c:v>0.35982432834901057</c:v>
                </c:pt>
                <c:pt idx="87">
                  <c:v>0.35301890962345484</c:v>
                </c:pt>
                <c:pt idx="88">
                  <c:v>0.34537807575273438</c:v>
                </c:pt>
                <c:pt idx="89">
                  <c:v>0.33698269853401519</c:v>
                </c:pt>
                <c:pt idx="90">
                  <c:v>0.32791853132274768</c:v>
                </c:pt>
                <c:pt idx="91">
                  <c:v>0.31827449582476169</c:v>
                </c:pt>
                <c:pt idx="92">
                  <c:v>0.30814100972342118</c:v>
                </c:pt>
                <c:pt idx="93">
                  <c:v>0.29760840229336838</c:v>
                </c:pt>
                <c:pt idx="94">
                  <c:v>0.28676545757669925</c:v>
                </c:pt>
                <c:pt idx="95">
                  <c:v>0.275698116071938</c:v>
                </c:pt>
                <c:pt idx="96">
                  <c:v>0.26448835680795885</c:v>
                </c:pt>
                <c:pt idx="97">
                  <c:v>0.25321327269331284</c:v>
                </c:pt>
                <c:pt idx="98">
                  <c:v>0.24194434361359116</c:v>
                </c:pt>
                <c:pt idx="99">
                  <c:v>0.23074690425896002</c:v>
                </c:pt>
                <c:pt idx="100">
                  <c:v>0.21967979735098184</c:v>
                </c:pt>
                <c:pt idx="101">
                  <c:v>0.2087951979405045</c:v>
                </c:pt>
                <c:pt idx="102">
                  <c:v>0.19813859080334745</c:v>
                </c:pt>
                <c:pt idx="103">
                  <c:v>0.18774888061897302</c:v>
                </c:pt>
                <c:pt idx="104">
                  <c:v>0.17765861346493661</c:v>
                </c:pt>
                <c:pt idx="105">
                  <c:v>0.16789428803724729</c:v>
                </c:pt>
                <c:pt idx="106">
                  <c:v>0.15847673572898344</c:v>
                </c:pt>
                <c:pt idx="107">
                  <c:v>0.14942155007333854</c:v>
                </c:pt>
                <c:pt idx="108">
                  <c:v>0.14073954789491547</c:v>
                </c:pt>
                <c:pt idx="109">
                  <c:v>0.13243724664234968</c:v>
                </c:pt>
                <c:pt idx="110">
                  <c:v>0.12451734464635596</c:v>
                </c:pt>
                <c:pt idx="111">
                  <c:v>0.11697919333607613</c:v>
                </c:pt>
                <c:pt idx="112">
                  <c:v>0.1098192526559917</c:v>
                </c:pt>
                <c:pt idx="113">
                  <c:v>0.1030315229843288</c:v>
                </c:pt>
                <c:pt idx="114">
                  <c:v>9.6607948713912442E-2</c:v>
                </c:pt>
                <c:pt idx="115">
                  <c:v>9.0538790290125112E-2</c:v>
                </c:pt>
                <c:pt idx="116">
                  <c:v>8.4812962896904306E-2</c:v>
                </c:pt>
                <c:pt idx="117">
                  <c:v>7.9418341142470969E-2</c:v>
                </c:pt>
                <c:pt idx="118">
                  <c:v>7.4342030033196657E-2</c:v>
                </c:pt>
                <c:pt idx="119">
                  <c:v>6.9570603254726804E-2</c:v>
                </c:pt>
                <c:pt idx="120">
                  <c:v>6.5090310326216927E-2</c:v>
                </c:pt>
                <c:pt idx="121">
                  <c:v>6.0887254580270625E-2</c:v>
                </c:pt>
                <c:pt idx="122">
                  <c:v>5.6947544172170919E-2</c:v>
                </c:pt>
                <c:pt idx="123">
                  <c:v>5.3257418460710658E-2</c:v>
                </c:pt>
                <c:pt idx="124">
                  <c:v>4.9803352151145487E-2</c:v>
                </c:pt>
                <c:pt idx="125">
                  <c:v>4.6572139568152385E-2</c:v>
                </c:pt>
                <c:pt idx="126">
                  <c:v>4.3550961350440329E-2</c:v>
                </c:pt>
                <c:pt idx="127">
                  <c:v>4.07274357436129E-2</c:v>
                </c:pt>
                <c:pt idx="128">
                  <c:v>3.8089656526432265E-2</c:v>
                </c:pt>
                <c:pt idx="129">
                  <c:v>3.5626219447932955E-2</c:v>
                </c:pt>
                <c:pt idx="130">
                  <c:v>3.3326238887023109E-2</c:v>
                </c:pt>
                <c:pt idx="131">
                  <c:v>3.1179356278634007E-2</c:v>
                </c:pt>
                <c:pt idx="132">
                  <c:v>2.917574168593955E-2</c:v>
                </c:pt>
                <c:pt idx="133">
                  <c:v>2.7306089740172922E-2</c:v>
                </c:pt>
                <c:pt idx="134">
                  <c:v>2.5561611020544793E-2</c:v>
                </c:pt>
                <c:pt idx="135">
                  <c:v>2.3934019808277605E-2</c:v>
                </c:pt>
                <c:pt idx="136">
                  <c:v>2.2415519021677481E-2</c:v>
                </c:pt>
                <c:pt idx="137">
                  <c:v>2.0998783023804302E-2</c:v>
                </c:pt>
                <c:pt idx="138">
                  <c:v>1.9676938890598711E-2</c:v>
                </c:pt>
                <c:pt idx="139">
                  <c:v>1.8443546634915067E-2</c:v>
                </c:pt>
                <c:pt idx="140">
                  <c:v>1.7292578800223141E-2</c:v>
                </c:pt>
                <c:pt idx="141">
                  <c:v>1.621839976606965E-2</c:v>
                </c:pt>
                <c:pt idx="142">
                  <c:v>1.5215745044952987E-2</c:v>
                </c:pt>
                <c:pt idx="143">
                  <c:v>1.4279700796240724E-2</c:v>
                </c:pt>
                <c:pt idx="144">
                  <c:v>1.3405683736329036E-2</c:v>
                </c:pt>
                <c:pt idx="145">
                  <c:v>1.2589421584605824E-2</c:v>
                </c:pt>
                <c:pt idx="146">
                  <c:v>1.18269341511713E-2</c:v>
                </c:pt>
                <c:pt idx="147">
                  <c:v>1.1114515143976031E-2</c:v>
                </c:pt>
                <c:pt idx="148">
                  <c:v>1.0448714749395335E-2</c:v>
                </c:pt>
                <c:pt idx="149">
                  <c:v>9.8263230206660831E-3</c:v>
                </c:pt>
                <c:pt idx="150">
                  <c:v>9.2443540925210305E-3</c:v>
                </c:pt>
                <c:pt idx="151">
                  <c:v>8.7000312272769321E-3</c:v>
                </c:pt>
                <c:pt idx="152">
                  <c:v>8.1907726871291581E-3</c:v>
                </c:pt>
                <c:pt idx="153">
                  <c:v>7.7141784190928389E-3</c:v>
                </c:pt>
                <c:pt idx="154">
                  <c:v>7.2680175325694849E-3</c:v>
                </c:pt>
                <c:pt idx="155">
                  <c:v>6.8502165446136781E-3</c:v>
                </c:pt>
                <c:pt idx="156">
                  <c:v>6.4588483643699228E-3</c:v>
                </c:pt>
                <c:pt idx="157">
                  <c:v>6.0921219856233918E-3</c:v>
                </c:pt>
                <c:pt idx="158">
                  <c:v>5.7483728547694781E-3</c:v>
                </c:pt>
                <c:pt idx="159">
                  <c:v>5.4260538805928401E-3</c:v>
                </c:pt>
                <c:pt idx="160">
                  <c:v>5.123727051917981E-3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3E1-4A48-9210-674B2D227491}"/>
            </c:ext>
          </c:extLst>
        </c:ser>
        <c:ser>
          <c:idx val="3"/>
          <c:order val="3"/>
          <c:tx>
            <c:v>t(DF=10)</c:v>
          </c:tx>
          <c:spPr>
            <a:ln w="12700">
              <a:solidFill>
                <a:srgbClr val="00447C">
                  <a:alpha val="50000"/>
                </a:srgbClr>
              </a:solidFill>
            </a:ln>
          </c:spPr>
          <c:marker>
            <c:symbol val="none"/>
          </c:marker>
          <c:xVal>
            <c:numRef>
              <c:f>'HYPOTHESIS 1'!$J$3:$J$163</c:f>
              <c:numCache>
                <c:formatCode>0.00</c:formatCode>
                <c:ptCount val="161"/>
                <c:pt idx="0">
                  <c:v>-4</c:v>
                </c:pt>
                <c:pt idx="1">
                  <c:v>-3.95</c:v>
                </c:pt>
                <c:pt idx="2">
                  <c:v>-3.9000000000000004</c:v>
                </c:pt>
                <c:pt idx="3">
                  <c:v>-3.8500000000000005</c:v>
                </c:pt>
                <c:pt idx="4">
                  <c:v>-3.8000000000000007</c:v>
                </c:pt>
                <c:pt idx="5">
                  <c:v>-3.7500000000000009</c:v>
                </c:pt>
                <c:pt idx="6">
                  <c:v>-3.7000000000000011</c:v>
                </c:pt>
                <c:pt idx="7">
                  <c:v>-3.6500000000000012</c:v>
                </c:pt>
                <c:pt idx="8">
                  <c:v>-3.6000000000000014</c:v>
                </c:pt>
                <c:pt idx="9">
                  <c:v>-3.5500000000000016</c:v>
                </c:pt>
                <c:pt idx="10">
                  <c:v>-3.5000000000000018</c:v>
                </c:pt>
                <c:pt idx="11">
                  <c:v>-3.450000000000002</c:v>
                </c:pt>
                <c:pt idx="12">
                  <c:v>-3.4000000000000021</c:v>
                </c:pt>
                <c:pt idx="13">
                  <c:v>-3.3500000000000023</c:v>
                </c:pt>
                <c:pt idx="14">
                  <c:v>-3.3000000000000025</c:v>
                </c:pt>
                <c:pt idx="15">
                  <c:v>-3.2500000000000027</c:v>
                </c:pt>
                <c:pt idx="16">
                  <c:v>-3.2000000000000028</c:v>
                </c:pt>
                <c:pt idx="17">
                  <c:v>-3.150000000000003</c:v>
                </c:pt>
                <c:pt idx="18">
                  <c:v>-3.1000000000000032</c:v>
                </c:pt>
                <c:pt idx="19">
                  <c:v>-3.0500000000000034</c:v>
                </c:pt>
                <c:pt idx="20">
                  <c:v>-3.0000000000000036</c:v>
                </c:pt>
                <c:pt idx="21">
                  <c:v>-2.9500000000000037</c:v>
                </c:pt>
                <c:pt idx="22">
                  <c:v>-2.9000000000000039</c:v>
                </c:pt>
                <c:pt idx="23">
                  <c:v>-2.8500000000000041</c:v>
                </c:pt>
                <c:pt idx="24">
                  <c:v>-2.8000000000000043</c:v>
                </c:pt>
                <c:pt idx="25">
                  <c:v>-2.7500000000000044</c:v>
                </c:pt>
                <c:pt idx="26">
                  <c:v>-2.7000000000000046</c:v>
                </c:pt>
                <c:pt idx="27">
                  <c:v>-2.6500000000000048</c:v>
                </c:pt>
                <c:pt idx="28">
                  <c:v>-2.600000000000005</c:v>
                </c:pt>
                <c:pt idx="29">
                  <c:v>-2.5500000000000052</c:v>
                </c:pt>
                <c:pt idx="30">
                  <c:v>-2.5000000000000053</c:v>
                </c:pt>
                <c:pt idx="31">
                  <c:v>-2.4500000000000055</c:v>
                </c:pt>
                <c:pt idx="32">
                  <c:v>-2.4000000000000057</c:v>
                </c:pt>
                <c:pt idx="33">
                  <c:v>-2.3500000000000059</c:v>
                </c:pt>
                <c:pt idx="34">
                  <c:v>-2.300000000000006</c:v>
                </c:pt>
                <c:pt idx="35">
                  <c:v>-2.2500000000000062</c:v>
                </c:pt>
                <c:pt idx="36">
                  <c:v>-2.2000000000000064</c:v>
                </c:pt>
                <c:pt idx="37">
                  <c:v>-2.1500000000000066</c:v>
                </c:pt>
                <c:pt idx="38">
                  <c:v>-2.1000000000000068</c:v>
                </c:pt>
                <c:pt idx="39">
                  <c:v>-2.0500000000000069</c:v>
                </c:pt>
                <c:pt idx="40">
                  <c:v>-2.0000000000000071</c:v>
                </c:pt>
                <c:pt idx="41">
                  <c:v>-1.9500000000000071</c:v>
                </c:pt>
                <c:pt idx="42">
                  <c:v>-1.900000000000007</c:v>
                </c:pt>
                <c:pt idx="43">
                  <c:v>-1.850000000000007</c:v>
                </c:pt>
                <c:pt idx="44">
                  <c:v>-1.8000000000000069</c:v>
                </c:pt>
                <c:pt idx="45">
                  <c:v>-1.7500000000000069</c:v>
                </c:pt>
                <c:pt idx="46">
                  <c:v>-1.7000000000000068</c:v>
                </c:pt>
                <c:pt idx="47">
                  <c:v>-1.6500000000000068</c:v>
                </c:pt>
                <c:pt idx="48">
                  <c:v>-1.6000000000000068</c:v>
                </c:pt>
                <c:pt idx="49">
                  <c:v>-1.5500000000000067</c:v>
                </c:pt>
                <c:pt idx="50">
                  <c:v>-1.5000000000000067</c:v>
                </c:pt>
                <c:pt idx="51">
                  <c:v>-1.4500000000000066</c:v>
                </c:pt>
                <c:pt idx="52">
                  <c:v>-1.4000000000000066</c:v>
                </c:pt>
                <c:pt idx="53">
                  <c:v>-1.3500000000000065</c:v>
                </c:pt>
                <c:pt idx="54">
                  <c:v>-1.3000000000000065</c:v>
                </c:pt>
                <c:pt idx="55">
                  <c:v>-1.2500000000000064</c:v>
                </c:pt>
                <c:pt idx="56">
                  <c:v>-1.2000000000000064</c:v>
                </c:pt>
                <c:pt idx="57">
                  <c:v>-1.1500000000000064</c:v>
                </c:pt>
                <c:pt idx="58">
                  <c:v>-1.1000000000000063</c:v>
                </c:pt>
                <c:pt idx="59">
                  <c:v>-1.0500000000000063</c:v>
                </c:pt>
                <c:pt idx="60">
                  <c:v>-1.0000000000000062</c:v>
                </c:pt>
                <c:pt idx="61">
                  <c:v>-0.95000000000000617</c:v>
                </c:pt>
                <c:pt idx="62">
                  <c:v>-0.90000000000000613</c:v>
                </c:pt>
                <c:pt idx="63">
                  <c:v>-0.85000000000000608</c:v>
                </c:pt>
                <c:pt idx="64">
                  <c:v>-0.80000000000000604</c:v>
                </c:pt>
                <c:pt idx="65">
                  <c:v>-0.750000000000006</c:v>
                </c:pt>
                <c:pt idx="66">
                  <c:v>-0.70000000000000595</c:v>
                </c:pt>
                <c:pt idx="67">
                  <c:v>-0.65000000000000591</c:v>
                </c:pt>
                <c:pt idx="68">
                  <c:v>-0.60000000000000586</c:v>
                </c:pt>
                <c:pt idx="69">
                  <c:v>-0.55000000000000582</c:v>
                </c:pt>
                <c:pt idx="70">
                  <c:v>-0.50000000000000577</c:v>
                </c:pt>
                <c:pt idx="71">
                  <c:v>-0.45000000000000578</c:v>
                </c:pt>
                <c:pt idx="72">
                  <c:v>-0.4000000000000058</c:v>
                </c:pt>
                <c:pt idx="73">
                  <c:v>-0.35000000000000581</c:v>
                </c:pt>
                <c:pt idx="74">
                  <c:v>-0.30000000000000582</c:v>
                </c:pt>
                <c:pt idx="75">
                  <c:v>-0.25000000000000583</c:v>
                </c:pt>
                <c:pt idx="76">
                  <c:v>-0.20000000000000584</c:v>
                </c:pt>
                <c:pt idx="77">
                  <c:v>-0.15000000000000585</c:v>
                </c:pt>
                <c:pt idx="78">
                  <c:v>-0.10000000000000585</c:v>
                </c:pt>
                <c:pt idx="79">
                  <c:v>-5.0000000000005845E-2</c:v>
                </c:pt>
                <c:pt idx="80">
                  <c:v>-5.8425486670898863E-15</c:v>
                </c:pt>
                <c:pt idx="81">
                  <c:v>4.999999999999416E-2</c:v>
                </c:pt>
                <c:pt idx="82">
                  <c:v>9.9999999999994163E-2</c:v>
                </c:pt>
                <c:pt idx="83">
                  <c:v>0.14999999999999417</c:v>
                </c:pt>
                <c:pt idx="84">
                  <c:v>0.19999999999999418</c:v>
                </c:pt>
                <c:pt idx="85">
                  <c:v>0.24999999999999417</c:v>
                </c:pt>
                <c:pt idx="86">
                  <c:v>0.29999999999999416</c:v>
                </c:pt>
                <c:pt idx="87">
                  <c:v>0.34999999999999415</c:v>
                </c:pt>
                <c:pt idx="88">
                  <c:v>0.39999999999999414</c:v>
                </c:pt>
                <c:pt idx="89">
                  <c:v>0.44999999999999413</c:v>
                </c:pt>
                <c:pt idx="90">
                  <c:v>0.49999999999999412</c:v>
                </c:pt>
                <c:pt idx="91">
                  <c:v>0.54999999999999416</c:v>
                </c:pt>
                <c:pt idx="92">
                  <c:v>0.5999999999999942</c:v>
                </c:pt>
                <c:pt idx="93">
                  <c:v>0.64999999999999425</c:v>
                </c:pt>
                <c:pt idx="94">
                  <c:v>0.69999999999999429</c:v>
                </c:pt>
                <c:pt idx="95">
                  <c:v>0.74999999999999434</c:v>
                </c:pt>
                <c:pt idx="96">
                  <c:v>0.79999999999999438</c:v>
                </c:pt>
                <c:pt idx="97">
                  <c:v>0.84999999999999443</c:v>
                </c:pt>
                <c:pt idx="98">
                  <c:v>0.89999999999999447</c:v>
                </c:pt>
                <c:pt idx="99">
                  <c:v>0.94999999999999452</c:v>
                </c:pt>
                <c:pt idx="100">
                  <c:v>0.99999999999999456</c:v>
                </c:pt>
                <c:pt idx="101">
                  <c:v>1.0499999999999945</c:v>
                </c:pt>
                <c:pt idx="102">
                  <c:v>1.0999999999999945</c:v>
                </c:pt>
                <c:pt idx="103">
                  <c:v>1.1499999999999946</c:v>
                </c:pt>
                <c:pt idx="104">
                  <c:v>1.1999999999999946</c:v>
                </c:pt>
                <c:pt idx="105">
                  <c:v>1.2499999999999947</c:v>
                </c:pt>
                <c:pt idx="106">
                  <c:v>1.2999999999999947</c:v>
                </c:pt>
                <c:pt idx="107">
                  <c:v>1.3499999999999948</c:v>
                </c:pt>
                <c:pt idx="108">
                  <c:v>1.3999999999999948</c:v>
                </c:pt>
                <c:pt idx="109">
                  <c:v>1.4499999999999948</c:v>
                </c:pt>
                <c:pt idx="110">
                  <c:v>1.4999999999999949</c:v>
                </c:pt>
                <c:pt idx="111">
                  <c:v>1.5499999999999949</c:v>
                </c:pt>
                <c:pt idx="112">
                  <c:v>1.599999999999995</c:v>
                </c:pt>
                <c:pt idx="113">
                  <c:v>1.649999999999995</c:v>
                </c:pt>
                <c:pt idx="114">
                  <c:v>1.6999999999999951</c:v>
                </c:pt>
                <c:pt idx="115">
                  <c:v>1.7499999999999951</c:v>
                </c:pt>
                <c:pt idx="116">
                  <c:v>1.7999999999999952</c:v>
                </c:pt>
                <c:pt idx="117">
                  <c:v>1.8499999999999952</c:v>
                </c:pt>
                <c:pt idx="118">
                  <c:v>1.8999999999999952</c:v>
                </c:pt>
                <c:pt idx="119">
                  <c:v>1.9499999999999953</c:v>
                </c:pt>
                <c:pt idx="120">
                  <c:v>1.9999999999999953</c:v>
                </c:pt>
                <c:pt idx="121">
                  <c:v>2.0499999999999954</c:v>
                </c:pt>
                <c:pt idx="122">
                  <c:v>2.0999999999999952</c:v>
                </c:pt>
                <c:pt idx="123">
                  <c:v>2.149999999999995</c:v>
                </c:pt>
                <c:pt idx="124">
                  <c:v>2.1999999999999948</c:v>
                </c:pt>
                <c:pt idx="125">
                  <c:v>2.2499999999999947</c:v>
                </c:pt>
                <c:pt idx="126">
                  <c:v>2.2999999999999945</c:v>
                </c:pt>
                <c:pt idx="127">
                  <c:v>2.3499999999999943</c:v>
                </c:pt>
                <c:pt idx="128">
                  <c:v>2.3999999999999941</c:v>
                </c:pt>
                <c:pt idx="129">
                  <c:v>2.449999999999994</c:v>
                </c:pt>
                <c:pt idx="130">
                  <c:v>2.4999999999999938</c:v>
                </c:pt>
                <c:pt idx="131">
                  <c:v>2.5499999999999936</c:v>
                </c:pt>
                <c:pt idx="132">
                  <c:v>2.5999999999999934</c:v>
                </c:pt>
                <c:pt idx="133">
                  <c:v>2.6499999999999932</c:v>
                </c:pt>
                <c:pt idx="134">
                  <c:v>2.6999999999999931</c:v>
                </c:pt>
                <c:pt idx="135">
                  <c:v>2.7499999999999929</c:v>
                </c:pt>
                <c:pt idx="136">
                  <c:v>2.7999999999999927</c:v>
                </c:pt>
                <c:pt idx="137">
                  <c:v>2.8499999999999925</c:v>
                </c:pt>
                <c:pt idx="138">
                  <c:v>2.8999999999999924</c:v>
                </c:pt>
                <c:pt idx="139">
                  <c:v>2.9499999999999922</c:v>
                </c:pt>
                <c:pt idx="140">
                  <c:v>2.999999999999992</c:v>
                </c:pt>
                <c:pt idx="141">
                  <c:v>3.0499999999999918</c:v>
                </c:pt>
                <c:pt idx="142">
                  <c:v>3.0999999999999917</c:v>
                </c:pt>
                <c:pt idx="143">
                  <c:v>3.1499999999999915</c:v>
                </c:pt>
                <c:pt idx="144">
                  <c:v>3.1999999999999913</c:v>
                </c:pt>
                <c:pt idx="145">
                  <c:v>3.2499999999999911</c:v>
                </c:pt>
                <c:pt idx="146">
                  <c:v>3.2999999999999909</c:v>
                </c:pt>
                <c:pt idx="147">
                  <c:v>3.3499999999999908</c:v>
                </c:pt>
                <c:pt idx="148">
                  <c:v>3.3999999999999906</c:v>
                </c:pt>
                <c:pt idx="149">
                  <c:v>3.4499999999999904</c:v>
                </c:pt>
                <c:pt idx="150">
                  <c:v>3.4999999999999902</c:v>
                </c:pt>
                <c:pt idx="151">
                  <c:v>3.5499999999999901</c:v>
                </c:pt>
                <c:pt idx="152">
                  <c:v>3.5999999999999899</c:v>
                </c:pt>
                <c:pt idx="153">
                  <c:v>3.6499999999999897</c:v>
                </c:pt>
                <c:pt idx="154">
                  <c:v>3.6999999999999895</c:v>
                </c:pt>
                <c:pt idx="155">
                  <c:v>3.7499999999999893</c:v>
                </c:pt>
                <c:pt idx="156">
                  <c:v>3.7999999999999892</c:v>
                </c:pt>
                <c:pt idx="157">
                  <c:v>3.849999999999989</c:v>
                </c:pt>
                <c:pt idx="158">
                  <c:v>3.8999999999999888</c:v>
                </c:pt>
                <c:pt idx="159">
                  <c:v>3.9499999999999886</c:v>
                </c:pt>
                <c:pt idx="160">
                  <c:v>3.9999999999999885</c:v>
                </c:pt>
              </c:numCache>
            </c:numRef>
          </c:xVal>
          <c:yVal>
            <c:numRef>
              <c:f>'HYPOTHESIS 1'!$N$3:$N$163</c:f>
              <c:numCache>
                <c:formatCode>0.00</c:formatCode>
                <c:ptCount val="161"/>
                <c:pt idx="0">
                  <c:v>2.0310339110412167E-3</c:v>
                </c:pt>
                <c:pt idx="1">
                  <c:v>2.2106374701704045E-3</c:v>
                </c:pt>
                <c:pt idx="2">
                  <c:v>2.4066888019954871E-3</c:v>
                </c:pt>
                <c:pt idx="3">
                  <c:v>2.6207176401144543E-3</c:v>
                </c:pt>
                <c:pt idx="4">
                  <c:v>2.8543943946096029E-3</c:v>
                </c:pt>
                <c:pt idx="5">
                  <c:v>3.1095423842434412E-3</c:v>
                </c:pt>
                <c:pt idx="6">
                  <c:v>3.3881509779623955E-3</c:v>
                </c:pt>
                <c:pt idx="7">
                  <c:v>3.6923896833498189E-3</c:v>
                </c:pt>
                <c:pt idx="8">
                  <c:v>4.024623215029461E-3</c:v>
                </c:pt>
                <c:pt idx="9">
                  <c:v>4.3874275697508187E-3</c:v>
                </c:pt>
                <c:pt idx="10">
                  <c:v>4.7836071267013079E-3</c:v>
                </c:pt>
                <c:pt idx="11">
                  <c:v>5.2162127811651192E-3</c:v>
                </c:pt>
                <c:pt idx="12">
                  <c:v>5.6885611066299071E-3</c:v>
                </c:pt>
                <c:pt idx="13">
                  <c:v>6.2042545244401278E-3</c:v>
                </c:pt>
                <c:pt idx="14">
                  <c:v>6.7672024406869044E-3</c:v>
                </c:pt>
                <c:pt idx="15">
                  <c:v>7.3816432867555189E-3</c:v>
                </c:pt>
                <c:pt idx="16">
                  <c:v>8.0521673723421248E-3</c:v>
                </c:pt>
                <c:pt idx="17">
                  <c:v>8.7837404273027192E-3</c:v>
                </c:pt>
                <c:pt idx="18">
                  <c:v>9.5817276708976828E-3</c:v>
                </c:pt>
                <c:pt idx="19">
                  <c:v>1.0451918203338894E-2</c:v>
                </c:pt>
                <c:pt idx="20">
                  <c:v>1.1400549464542453E-2</c:v>
                </c:pt>
                <c:pt idx="21">
                  <c:v>1.2434331448192238E-2</c:v>
                </c:pt>
                <c:pt idx="22">
                  <c:v>1.3560470295244832E-2</c:v>
                </c:pt>
                <c:pt idx="23">
                  <c:v>1.4786690819574403E-2</c:v>
                </c:pt>
                <c:pt idx="24">
                  <c:v>1.6121257439422016E-2</c:v>
                </c:pt>
                <c:pt idx="25">
                  <c:v>1.7572992901720451E-2</c:v>
                </c:pt>
                <c:pt idx="26">
                  <c:v>1.9151294092490848E-2</c:v>
                </c:pt>
                <c:pt idx="27">
                  <c:v>2.0866144125929176E-2</c:v>
                </c:pt>
                <c:pt idx="28">
                  <c:v>2.2728119798464778E-2</c:v>
                </c:pt>
                <c:pt idx="29">
                  <c:v>2.4748393383360438E-2</c:v>
                </c:pt>
                <c:pt idx="30">
                  <c:v>2.6938727628244223E-2</c:v>
                </c:pt>
                <c:pt idx="31">
                  <c:v>2.9311462704813829E-2</c:v>
                </c:pt>
                <c:pt idx="32">
                  <c:v>3.1879493750030248E-2</c:v>
                </c:pt>
                <c:pt idx="33">
                  <c:v>3.4656237535354351E-2</c:v>
                </c:pt>
                <c:pt idx="34">
                  <c:v>3.7655586709752997E-2</c:v>
                </c:pt>
                <c:pt idx="35">
                  <c:v>4.0891849988948528E-2</c:v>
                </c:pt>
                <c:pt idx="36">
                  <c:v>4.4379676614245231E-2</c:v>
                </c:pt>
                <c:pt idx="37">
                  <c:v>4.8133963386668886E-2</c:v>
                </c:pt>
                <c:pt idx="38">
                  <c:v>5.2169742604354447E-2</c:v>
                </c:pt>
                <c:pt idx="39">
                  <c:v>5.6502049302092995E-2</c:v>
                </c:pt>
                <c:pt idx="40">
                  <c:v>6.1145766321217522E-2</c:v>
                </c:pt>
                <c:pt idx="41">
                  <c:v>6.6115445935363767E-2</c:v>
                </c:pt>
                <c:pt idx="42">
                  <c:v>7.1425107032801707E-2</c:v>
                </c:pt>
                <c:pt idx="43">
                  <c:v>7.708800721819177E-2</c:v>
                </c:pt>
                <c:pt idx="44">
                  <c:v>8.3116389653878742E-2</c:v>
                </c:pt>
                <c:pt idx="45">
                  <c:v>8.9521205019561179E-2</c:v>
                </c:pt>
                <c:pt idx="46">
                  <c:v>9.6311809633228371E-2</c:v>
                </c:pt>
                <c:pt idx="47">
                  <c:v>0.10349564154617281</c:v>
                </c:pt>
                <c:pt idx="48">
                  <c:v>0.11107787729698231</c:v>
                </c:pt>
                <c:pt idx="49">
                  <c:v>0.119061072974902</c:v>
                </c:pt>
                <c:pt idx="50">
                  <c:v>0.12744479428709057</c:v>
                </c:pt>
                <c:pt idx="51">
                  <c:v>0.13622524142563053</c:v>
                </c:pt>
                <c:pt idx="52">
                  <c:v>0.14539487566000492</c:v>
                </c:pt>
                <c:pt idx="53">
                  <c:v>0.15494205570290293</c:v>
                </c:pt>
                <c:pt idx="54">
                  <c:v>0.16485069296801805</c:v>
                </c:pt>
                <c:pt idx="55">
                  <c:v>0.17509993580741198</c:v>
                </c:pt>
                <c:pt idx="56">
                  <c:v>0.18566389362670183</c:v>
                </c:pt>
                <c:pt idx="57">
                  <c:v>0.19651141236832628</c:v>
                </c:pt>
                <c:pt idx="58">
                  <c:v>0.20760591316421267</c:v>
                </c:pt>
                <c:pt idx="59">
                  <c:v>0.21890530592820082</c:v>
                </c:pt>
                <c:pt idx="60">
                  <c:v>0.23036198922913731</c:v>
                </c:pt>
                <c:pt idx="61">
                  <c:v>0.24192294690980656</c:v>
                </c:pt>
                <c:pt idx="62">
                  <c:v>0.25352995055982613</c:v>
                </c:pt>
                <c:pt idx="63">
                  <c:v>0.26511987509437168</c:v>
                </c:pt>
                <c:pt idx="64">
                  <c:v>0.27662513233825514</c:v>
                </c:pt>
                <c:pt idx="65">
                  <c:v>0.28797422469394368</c:v>
                </c:pt>
                <c:pt idx="66">
                  <c:v>0.29909241773685141</c:v>
                </c:pt>
                <c:pt idx="67">
                  <c:v>0.30990252701369425</c:v>
                </c:pt>
                <c:pt idx="68">
                  <c:v>0.32032581052912334</c:v>
                </c:pt>
                <c:pt idx="69">
                  <c:v>0.33028295452622053</c:v>
                </c:pt>
                <c:pt idx="70">
                  <c:v>0.33969513635207677</c:v>
                </c:pt>
                <c:pt idx="71">
                  <c:v>0.34848514461887531</c:v>
                </c:pt>
                <c:pt idx="72">
                  <c:v>0.35657853369790316</c:v>
                </c:pt>
                <c:pt idx="73">
                  <c:v>0.3639047869894555</c:v>
                </c:pt>
                <c:pt idx="74">
                  <c:v>0.37039846155274486</c:v>
                </c:pt>
                <c:pt idx="75">
                  <c:v>0.37600028568971783</c:v>
                </c:pt>
                <c:pt idx="76">
                  <c:v>0.38065818105444871</c:v>
                </c:pt>
                <c:pt idx="77">
                  <c:v>0.38432818186286166</c:v>
                </c:pt>
                <c:pt idx="78">
                  <c:v>0.38697522581518029</c:v>
                </c:pt>
                <c:pt idx="79">
                  <c:v>0.38857379437355277</c:v>
                </c:pt>
                <c:pt idx="80">
                  <c:v>0.38910838396603115</c:v>
                </c:pt>
                <c:pt idx="81">
                  <c:v>0.38857379437355311</c:v>
                </c:pt>
                <c:pt idx="82">
                  <c:v>0.38697522581518073</c:v>
                </c:pt>
                <c:pt idx="83">
                  <c:v>0.38432818186286233</c:v>
                </c:pt>
                <c:pt idx="84">
                  <c:v>0.38065818105444971</c:v>
                </c:pt>
                <c:pt idx="85">
                  <c:v>0.37600028568971894</c:v>
                </c:pt>
                <c:pt idx="86">
                  <c:v>0.37039846155274625</c:v>
                </c:pt>
                <c:pt idx="87">
                  <c:v>0.36390478698945711</c:v>
                </c:pt>
                <c:pt idx="88">
                  <c:v>0.35657853369790493</c:v>
                </c:pt>
                <c:pt idx="89">
                  <c:v>0.34848514461887725</c:v>
                </c:pt>
                <c:pt idx="90">
                  <c:v>0.33969513635207893</c:v>
                </c:pt>
                <c:pt idx="91">
                  <c:v>0.33028295452622286</c:v>
                </c:pt>
                <c:pt idx="92">
                  <c:v>0.32032581052912573</c:v>
                </c:pt>
                <c:pt idx="93">
                  <c:v>0.3099025270136968</c:v>
                </c:pt>
                <c:pt idx="94">
                  <c:v>0.29909241773685397</c:v>
                </c:pt>
                <c:pt idx="95">
                  <c:v>0.28797422469394629</c:v>
                </c:pt>
                <c:pt idx="96">
                  <c:v>0.27662513233825775</c:v>
                </c:pt>
                <c:pt idx="97">
                  <c:v>0.26511987509437435</c:v>
                </c:pt>
                <c:pt idx="98">
                  <c:v>0.25352995055982885</c:v>
                </c:pt>
                <c:pt idx="99">
                  <c:v>0.24192294690980928</c:v>
                </c:pt>
                <c:pt idx="100">
                  <c:v>0.23036198922914</c:v>
                </c:pt>
                <c:pt idx="101">
                  <c:v>0.21890530592820354</c:v>
                </c:pt>
                <c:pt idx="102">
                  <c:v>0.20760591316421528</c:v>
                </c:pt>
                <c:pt idx="103">
                  <c:v>0.19651141236832889</c:v>
                </c:pt>
                <c:pt idx="104">
                  <c:v>0.1856638936267043</c:v>
                </c:pt>
                <c:pt idx="105">
                  <c:v>0.1750999358074144</c:v>
                </c:pt>
                <c:pt idx="106">
                  <c:v>0.16485069296802043</c:v>
                </c:pt>
                <c:pt idx="107">
                  <c:v>0.15494205570290526</c:v>
                </c:pt>
                <c:pt idx="108">
                  <c:v>0.14539487566000708</c:v>
                </c:pt>
                <c:pt idx="109">
                  <c:v>0.13622524142563264</c:v>
                </c:pt>
                <c:pt idx="110">
                  <c:v>0.12744479428709257</c:v>
                </c:pt>
                <c:pt idx="111">
                  <c:v>0.1190610729749039</c:v>
                </c:pt>
                <c:pt idx="112">
                  <c:v>0.11107787729698414</c:v>
                </c:pt>
                <c:pt idx="113">
                  <c:v>0.10349564154617456</c:v>
                </c:pt>
                <c:pt idx="114">
                  <c:v>9.6311809633230036E-2</c:v>
                </c:pt>
                <c:pt idx="115">
                  <c:v>8.9521205019562719E-2</c:v>
                </c:pt>
                <c:pt idx="116">
                  <c:v>8.3116389653880227E-2</c:v>
                </c:pt>
                <c:pt idx="117">
                  <c:v>7.7088007218193158E-2</c:v>
                </c:pt>
                <c:pt idx="118">
                  <c:v>7.1425107032802984E-2</c:v>
                </c:pt>
                <c:pt idx="119">
                  <c:v>6.6115445935364989E-2</c:v>
                </c:pt>
                <c:pt idx="120">
                  <c:v>6.1145766321218646E-2</c:v>
                </c:pt>
                <c:pt idx="121">
                  <c:v>5.6502049302094001E-2</c:v>
                </c:pt>
                <c:pt idx="122">
                  <c:v>5.2169742604355404E-2</c:v>
                </c:pt>
                <c:pt idx="123">
                  <c:v>4.8133963386669774E-2</c:v>
                </c:pt>
                <c:pt idx="124">
                  <c:v>4.4379676614246084E-2</c:v>
                </c:pt>
                <c:pt idx="125">
                  <c:v>4.0891849988949298E-2</c:v>
                </c:pt>
                <c:pt idx="126">
                  <c:v>3.7655586709753705E-2</c:v>
                </c:pt>
                <c:pt idx="127">
                  <c:v>3.4656237535354996E-2</c:v>
                </c:pt>
                <c:pt idx="128">
                  <c:v>3.18794937500309E-2</c:v>
                </c:pt>
                <c:pt idx="129">
                  <c:v>2.9311462704814401E-2</c:v>
                </c:pt>
                <c:pt idx="130">
                  <c:v>2.6938727628244747E-2</c:v>
                </c:pt>
                <c:pt idx="131">
                  <c:v>2.4748393383360944E-2</c:v>
                </c:pt>
                <c:pt idx="132">
                  <c:v>2.2728119798465209E-2</c:v>
                </c:pt>
                <c:pt idx="133">
                  <c:v>2.0866144125929607E-2</c:v>
                </c:pt>
                <c:pt idx="134">
                  <c:v>1.9151294092491226E-2</c:v>
                </c:pt>
                <c:pt idx="135">
                  <c:v>1.7572992901720819E-2</c:v>
                </c:pt>
                <c:pt idx="136">
                  <c:v>1.6121257439422353E-2</c:v>
                </c:pt>
                <c:pt idx="137">
                  <c:v>1.4786690819574707E-2</c:v>
                </c:pt>
                <c:pt idx="138">
                  <c:v>1.3560470295245099E-2</c:v>
                </c:pt>
                <c:pt idx="139">
                  <c:v>1.243433144819248E-2</c:v>
                </c:pt>
                <c:pt idx="140">
                  <c:v>1.140054946454268E-2</c:v>
                </c:pt>
                <c:pt idx="141">
                  <c:v>1.0451918203339102E-2</c:v>
                </c:pt>
                <c:pt idx="142">
                  <c:v>9.5817276708978771E-3</c:v>
                </c:pt>
                <c:pt idx="143">
                  <c:v>8.7837404273028944E-3</c:v>
                </c:pt>
                <c:pt idx="144">
                  <c:v>8.0521673723422827E-3</c:v>
                </c:pt>
                <c:pt idx="145">
                  <c:v>7.3816432867556663E-3</c:v>
                </c:pt>
                <c:pt idx="146">
                  <c:v>6.7672024406870389E-3</c:v>
                </c:pt>
                <c:pt idx="147">
                  <c:v>6.2042545244402492E-3</c:v>
                </c:pt>
                <c:pt idx="148">
                  <c:v>5.6885611066300268E-3</c:v>
                </c:pt>
                <c:pt idx="149">
                  <c:v>5.2162127811652224E-3</c:v>
                </c:pt>
                <c:pt idx="150">
                  <c:v>4.7836071267014016E-3</c:v>
                </c:pt>
                <c:pt idx="151">
                  <c:v>4.3874275697509046E-3</c:v>
                </c:pt>
                <c:pt idx="152">
                  <c:v>4.0246232150295434E-3</c:v>
                </c:pt>
                <c:pt idx="153">
                  <c:v>3.6923896833498909E-3</c:v>
                </c:pt>
                <c:pt idx="154">
                  <c:v>3.3881509779624622E-3</c:v>
                </c:pt>
                <c:pt idx="155">
                  <c:v>3.1095423842435045E-3</c:v>
                </c:pt>
                <c:pt idx="156">
                  <c:v>2.8543943946096563E-3</c:v>
                </c:pt>
                <c:pt idx="157">
                  <c:v>2.6207176401145055E-3</c:v>
                </c:pt>
                <c:pt idx="158">
                  <c:v>2.4066888019955383E-3</c:v>
                </c:pt>
                <c:pt idx="159">
                  <c:v>2.2106374701704461E-3</c:v>
                </c:pt>
                <c:pt idx="160">
                  <c:v>2.0310339110412561E-3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3E1-4A48-9210-674B2D227491}"/>
            </c:ext>
          </c:extLst>
        </c:ser>
        <c:ser>
          <c:idx val="4"/>
          <c:order val="4"/>
          <c:tx>
            <c:v>t(DF=20)</c:v>
          </c:tx>
          <c:spPr>
            <a:ln w="12700">
              <a:solidFill>
                <a:schemeClr val="accent5">
                  <a:alpha val="25000"/>
                </a:schemeClr>
              </a:solidFill>
            </a:ln>
          </c:spPr>
          <c:marker>
            <c:symbol val="none"/>
          </c:marker>
          <c:xVal>
            <c:numRef>
              <c:f>'HYPOTHESIS 1'!$J$3:$J$163</c:f>
              <c:numCache>
                <c:formatCode>0.00</c:formatCode>
                <c:ptCount val="161"/>
                <c:pt idx="0">
                  <c:v>-4</c:v>
                </c:pt>
                <c:pt idx="1">
                  <c:v>-3.95</c:v>
                </c:pt>
                <c:pt idx="2">
                  <c:v>-3.9000000000000004</c:v>
                </c:pt>
                <c:pt idx="3">
                  <c:v>-3.8500000000000005</c:v>
                </c:pt>
                <c:pt idx="4">
                  <c:v>-3.8000000000000007</c:v>
                </c:pt>
                <c:pt idx="5">
                  <c:v>-3.7500000000000009</c:v>
                </c:pt>
                <c:pt idx="6">
                  <c:v>-3.7000000000000011</c:v>
                </c:pt>
                <c:pt idx="7">
                  <c:v>-3.6500000000000012</c:v>
                </c:pt>
                <c:pt idx="8">
                  <c:v>-3.6000000000000014</c:v>
                </c:pt>
                <c:pt idx="9">
                  <c:v>-3.5500000000000016</c:v>
                </c:pt>
                <c:pt idx="10">
                  <c:v>-3.5000000000000018</c:v>
                </c:pt>
                <c:pt idx="11">
                  <c:v>-3.450000000000002</c:v>
                </c:pt>
                <c:pt idx="12">
                  <c:v>-3.4000000000000021</c:v>
                </c:pt>
                <c:pt idx="13">
                  <c:v>-3.3500000000000023</c:v>
                </c:pt>
                <c:pt idx="14">
                  <c:v>-3.3000000000000025</c:v>
                </c:pt>
                <c:pt idx="15">
                  <c:v>-3.2500000000000027</c:v>
                </c:pt>
                <c:pt idx="16">
                  <c:v>-3.2000000000000028</c:v>
                </c:pt>
                <c:pt idx="17">
                  <c:v>-3.150000000000003</c:v>
                </c:pt>
                <c:pt idx="18">
                  <c:v>-3.1000000000000032</c:v>
                </c:pt>
                <c:pt idx="19">
                  <c:v>-3.0500000000000034</c:v>
                </c:pt>
                <c:pt idx="20">
                  <c:v>-3.0000000000000036</c:v>
                </c:pt>
                <c:pt idx="21">
                  <c:v>-2.9500000000000037</c:v>
                </c:pt>
                <c:pt idx="22">
                  <c:v>-2.9000000000000039</c:v>
                </c:pt>
                <c:pt idx="23">
                  <c:v>-2.8500000000000041</c:v>
                </c:pt>
                <c:pt idx="24">
                  <c:v>-2.8000000000000043</c:v>
                </c:pt>
                <c:pt idx="25">
                  <c:v>-2.7500000000000044</c:v>
                </c:pt>
                <c:pt idx="26">
                  <c:v>-2.7000000000000046</c:v>
                </c:pt>
                <c:pt idx="27">
                  <c:v>-2.6500000000000048</c:v>
                </c:pt>
                <c:pt idx="28">
                  <c:v>-2.600000000000005</c:v>
                </c:pt>
                <c:pt idx="29">
                  <c:v>-2.5500000000000052</c:v>
                </c:pt>
                <c:pt idx="30">
                  <c:v>-2.5000000000000053</c:v>
                </c:pt>
                <c:pt idx="31">
                  <c:v>-2.4500000000000055</c:v>
                </c:pt>
                <c:pt idx="32">
                  <c:v>-2.4000000000000057</c:v>
                </c:pt>
                <c:pt idx="33">
                  <c:v>-2.3500000000000059</c:v>
                </c:pt>
                <c:pt idx="34">
                  <c:v>-2.300000000000006</c:v>
                </c:pt>
                <c:pt idx="35">
                  <c:v>-2.2500000000000062</c:v>
                </c:pt>
                <c:pt idx="36">
                  <c:v>-2.2000000000000064</c:v>
                </c:pt>
                <c:pt idx="37">
                  <c:v>-2.1500000000000066</c:v>
                </c:pt>
                <c:pt idx="38">
                  <c:v>-2.1000000000000068</c:v>
                </c:pt>
                <c:pt idx="39">
                  <c:v>-2.0500000000000069</c:v>
                </c:pt>
                <c:pt idx="40">
                  <c:v>-2.0000000000000071</c:v>
                </c:pt>
                <c:pt idx="41">
                  <c:v>-1.9500000000000071</c:v>
                </c:pt>
                <c:pt idx="42">
                  <c:v>-1.900000000000007</c:v>
                </c:pt>
                <c:pt idx="43">
                  <c:v>-1.850000000000007</c:v>
                </c:pt>
                <c:pt idx="44">
                  <c:v>-1.8000000000000069</c:v>
                </c:pt>
                <c:pt idx="45">
                  <c:v>-1.7500000000000069</c:v>
                </c:pt>
                <c:pt idx="46">
                  <c:v>-1.7000000000000068</c:v>
                </c:pt>
                <c:pt idx="47">
                  <c:v>-1.6500000000000068</c:v>
                </c:pt>
                <c:pt idx="48">
                  <c:v>-1.6000000000000068</c:v>
                </c:pt>
                <c:pt idx="49">
                  <c:v>-1.5500000000000067</c:v>
                </c:pt>
                <c:pt idx="50">
                  <c:v>-1.5000000000000067</c:v>
                </c:pt>
                <c:pt idx="51">
                  <c:v>-1.4500000000000066</c:v>
                </c:pt>
                <c:pt idx="52">
                  <c:v>-1.4000000000000066</c:v>
                </c:pt>
                <c:pt idx="53">
                  <c:v>-1.3500000000000065</c:v>
                </c:pt>
                <c:pt idx="54">
                  <c:v>-1.3000000000000065</c:v>
                </c:pt>
                <c:pt idx="55">
                  <c:v>-1.2500000000000064</c:v>
                </c:pt>
                <c:pt idx="56">
                  <c:v>-1.2000000000000064</c:v>
                </c:pt>
                <c:pt idx="57">
                  <c:v>-1.1500000000000064</c:v>
                </c:pt>
                <c:pt idx="58">
                  <c:v>-1.1000000000000063</c:v>
                </c:pt>
                <c:pt idx="59">
                  <c:v>-1.0500000000000063</c:v>
                </c:pt>
                <c:pt idx="60">
                  <c:v>-1.0000000000000062</c:v>
                </c:pt>
                <c:pt idx="61">
                  <c:v>-0.95000000000000617</c:v>
                </c:pt>
                <c:pt idx="62">
                  <c:v>-0.90000000000000613</c:v>
                </c:pt>
                <c:pt idx="63">
                  <c:v>-0.85000000000000608</c:v>
                </c:pt>
                <c:pt idx="64">
                  <c:v>-0.80000000000000604</c:v>
                </c:pt>
                <c:pt idx="65">
                  <c:v>-0.750000000000006</c:v>
                </c:pt>
                <c:pt idx="66">
                  <c:v>-0.70000000000000595</c:v>
                </c:pt>
                <c:pt idx="67">
                  <c:v>-0.65000000000000591</c:v>
                </c:pt>
                <c:pt idx="68">
                  <c:v>-0.60000000000000586</c:v>
                </c:pt>
                <c:pt idx="69">
                  <c:v>-0.55000000000000582</c:v>
                </c:pt>
                <c:pt idx="70">
                  <c:v>-0.50000000000000577</c:v>
                </c:pt>
                <c:pt idx="71">
                  <c:v>-0.45000000000000578</c:v>
                </c:pt>
                <c:pt idx="72">
                  <c:v>-0.4000000000000058</c:v>
                </c:pt>
                <c:pt idx="73">
                  <c:v>-0.35000000000000581</c:v>
                </c:pt>
                <c:pt idx="74">
                  <c:v>-0.30000000000000582</c:v>
                </c:pt>
                <c:pt idx="75">
                  <c:v>-0.25000000000000583</c:v>
                </c:pt>
                <c:pt idx="76">
                  <c:v>-0.20000000000000584</c:v>
                </c:pt>
                <c:pt idx="77">
                  <c:v>-0.15000000000000585</c:v>
                </c:pt>
                <c:pt idx="78">
                  <c:v>-0.10000000000000585</c:v>
                </c:pt>
                <c:pt idx="79">
                  <c:v>-5.0000000000005845E-2</c:v>
                </c:pt>
                <c:pt idx="80">
                  <c:v>-5.8425486670898863E-15</c:v>
                </c:pt>
                <c:pt idx="81">
                  <c:v>4.999999999999416E-2</c:v>
                </c:pt>
                <c:pt idx="82">
                  <c:v>9.9999999999994163E-2</c:v>
                </c:pt>
                <c:pt idx="83">
                  <c:v>0.14999999999999417</c:v>
                </c:pt>
                <c:pt idx="84">
                  <c:v>0.19999999999999418</c:v>
                </c:pt>
                <c:pt idx="85">
                  <c:v>0.24999999999999417</c:v>
                </c:pt>
                <c:pt idx="86">
                  <c:v>0.29999999999999416</c:v>
                </c:pt>
                <c:pt idx="87">
                  <c:v>0.34999999999999415</c:v>
                </c:pt>
                <c:pt idx="88">
                  <c:v>0.39999999999999414</c:v>
                </c:pt>
                <c:pt idx="89">
                  <c:v>0.44999999999999413</c:v>
                </c:pt>
                <c:pt idx="90">
                  <c:v>0.49999999999999412</c:v>
                </c:pt>
                <c:pt idx="91">
                  <c:v>0.54999999999999416</c:v>
                </c:pt>
                <c:pt idx="92">
                  <c:v>0.5999999999999942</c:v>
                </c:pt>
                <c:pt idx="93">
                  <c:v>0.64999999999999425</c:v>
                </c:pt>
                <c:pt idx="94">
                  <c:v>0.69999999999999429</c:v>
                </c:pt>
                <c:pt idx="95">
                  <c:v>0.74999999999999434</c:v>
                </c:pt>
                <c:pt idx="96">
                  <c:v>0.79999999999999438</c:v>
                </c:pt>
                <c:pt idx="97">
                  <c:v>0.84999999999999443</c:v>
                </c:pt>
                <c:pt idx="98">
                  <c:v>0.89999999999999447</c:v>
                </c:pt>
                <c:pt idx="99">
                  <c:v>0.94999999999999452</c:v>
                </c:pt>
                <c:pt idx="100">
                  <c:v>0.99999999999999456</c:v>
                </c:pt>
                <c:pt idx="101">
                  <c:v>1.0499999999999945</c:v>
                </c:pt>
                <c:pt idx="102">
                  <c:v>1.0999999999999945</c:v>
                </c:pt>
                <c:pt idx="103">
                  <c:v>1.1499999999999946</c:v>
                </c:pt>
                <c:pt idx="104">
                  <c:v>1.1999999999999946</c:v>
                </c:pt>
                <c:pt idx="105">
                  <c:v>1.2499999999999947</c:v>
                </c:pt>
                <c:pt idx="106">
                  <c:v>1.2999999999999947</c:v>
                </c:pt>
                <c:pt idx="107">
                  <c:v>1.3499999999999948</c:v>
                </c:pt>
                <c:pt idx="108">
                  <c:v>1.3999999999999948</c:v>
                </c:pt>
                <c:pt idx="109">
                  <c:v>1.4499999999999948</c:v>
                </c:pt>
                <c:pt idx="110">
                  <c:v>1.4999999999999949</c:v>
                </c:pt>
                <c:pt idx="111">
                  <c:v>1.5499999999999949</c:v>
                </c:pt>
                <c:pt idx="112">
                  <c:v>1.599999999999995</c:v>
                </c:pt>
                <c:pt idx="113">
                  <c:v>1.649999999999995</c:v>
                </c:pt>
                <c:pt idx="114">
                  <c:v>1.6999999999999951</c:v>
                </c:pt>
                <c:pt idx="115">
                  <c:v>1.7499999999999951</c:v>
                </c:pt>
                <c:pt idx="116">
                  <c:v>1.7999999999999952</c:v>
                </c:pt>
                <c:pt idx="117">
                  <c:v>1.8499999999999952</c:v>
                </c:pt>
                <c:pt idx="118">
                  <c:v>1.8999999999999952</c:v>
                </c:pt>
                <c:pt idx="119">
                  <c:v>1.9499999999999953</c:v>
                </c:pt>
                <c:pt idx="120">
                  <c:v>1.9999999999999953</c:v>
                </c:pt>
                <c:pt idx="121">
                  <c:v>2.0499999999999954</c:v>
                </c:pt>
                <c:pt idx="122">
                  <c:v>2.0999999999999952</c:v>
                </c:pt>
                <c:pt idx="123">
                  <c:v>2.149999999999995</c:v>
                </c:pt>
                <c:pt idx="124">
                  <c:v>2.1999999999999948</c:v>
                </c:pt>
                <c:pt idx="125">
                  <c:v>2.2499999999999947</c:v>
                </c:pt>
                <c:pt idx="126">
                  <c:v>2.2999999999999945</c:v>
                </c:pt>
                <c:pt idx="127">
                  <c:v>2.3499999999999943</c:v>
                </c:pt>
                <c:pt idx="128">
                  <c:v>2.3999999999999941</c:v>
                </c:pt>
                <c:pt idx="129">
                  <c:v>2.449999999999994</c:v>
                </c:pt>
                <c:pt idx="130">
                  <c:v>2.4999999999999938</c:v>
                </c:pt>
                <c:pt idx="131">
                  <c:v>2.5499999999999936</c:v>
                </c:pt>
                <c:pt idx="132">
                  <c:v>2.5999999999999934</c:v>
                </c:pt>
                <c:pt idx="133">
                  <c:v>2.6499999999999932</c:v>
                </c:pt>
                <c:pt idx="134">
                  <c:v>2.6999999999999931</c:v>
                </c:pt>
                <c:pt idx="135">
                  <c:v>2.7499999999999929</c:v>
                </c:pt>
                <c:pt idx="136">
                  <c:v>2.7999999999999927</c:v>
                </c:pt>
                <c:pt idx="137">
                  <c:v>2.8499999999999925</c:v>
                </c:pt>
                <c:pt idx="138">
                  <c:v>2.8999999999999924</c:v>
                </c:pt>
                <c:pt idx="139">
                  <c:v>2.9499999999999922</c:v>
                </c:pt>
                <c:pt idx="140">
                  <c:v>2.999999999999992</c:v>
                </c:pt>
                <c:pt idx="141">
                  <c:v>3.0499999999999918</c:v>
                </c:pt>
                <c:pt idx="142">
                  <c:v>3.0999999999999917</c:v>
                </c:pt>
                <c:pt idx="143">
                  <c:v>3.1499999999999915</c:v>
                </c:pt>
                <c:pt idx="144">
                  <c:v>3.1999999999999913</c:v>
                </c:pt>
                <c:pt idx="145">
                  <c:v>3.2499999999999911</c:v>
                </c:pt>
                <c:pt idx="146">
                  <c:v>3.2999999999999909</c:v>
                </c:pt>
                <c:pt idx="147">
                  <c:v>3.3499999999999908</c:v>
                </c:pt>
                <c:pt idx="148">
                  <c:v>3.3999999999999906</c:v>
                </c:pt>
                <c:pt idx="149">
                  <c:v>3.4499999999999904</c:v>
                </c:pt>
                <c:pt idx="150">
                  <c:v>3.4999999999999902</c:v>
                </c:pt>
                <c:pt idx="151">
                  <c:v>3.5499999999999901</c:v>
                </c:pt>
                <c:pt idx="152">
                  <c:v>3.5999999999999899</c:v>
                </c:pt>
                <c:pt idx="153">
                  <c:v>3.6499999999999897</c:v>
                </c:pt>
                <c:pt idx="154">
                  <c:v>3.6999999999999895</c:v>
                </c:pt>
                <c:pt idx="155">
                  <c:v>3.7499999999999893</c:v>
                </c:pt>
                <c:pt idx="156">
                  <c:v>3.7999999999999892</c:v>
                </c:pt>
                <c:pt idx="157">
                  <c:v>3.849999999999989</c:v>
                </c:pt>
                <c:pt idx="158">
                  <c:v>3.8999999999999888</c:v>
                </c:pt>
                <c:pt idx="159">
                  <c:v>3.9499999999999886</c:v>
                </c:pt>
                <c:pt idx="160">
                  <c:v>3.9999999999999885</c:v>
                </c:pt>
              </c:numCache>
            </c:numRef>
          </c:xVal>
          <c:yVal>
            <c:numRef>
              <c:f>'HYPOTHESIS 1'!$O$3:$O$163</c:f>
              <c:numCache>
                <c:formatCode>0.00</c:formatCode>
                <c:ptCount val="161"/>
                <c:pt idx="0">
                  <c:v>8.2247430013313949E-4</c:v>
                </c:pt>
                <c:pt idx="1">
                  <c:v>9.2417325431204563E-4</c:v>
                </c:pt>
                <c:pt idx="2">
                  <c:v>1.0382581078690024E-3</c:v>
                </c:pt>
                <c:pt idx="3">
                  <c:v>1.166189563166861E-3</c:v>
                </c:pt>
                <c:pt idx="4">
                  <c:v>1.3095907391567755E-3</c:v>
                </c:pt>
                <c:pt idx="5">
                  <c:v>1.4702633736244192E-3</c:v>
                </c:pt>
                <c:pt idx="6">
                  <c:v>1.6502053059587816E-3</c:v>
                </c:pt>
                <c:pt idx="7">
                  <c:v>1.8516292805752885E-3</c:v>
                </c:pt>
                <c:pt idx="8">
                  <c:v>2.0769830997114992E-3</c:v>
                </c:pt>
                <c:pt idx="9">
                  <c:v>2.3289711398018593E-3</c:v>
                </c:pt>
                <c:pt idx="10">
                  <c:v>2.61057722759634E-3</c:v>
                </c:pt>
                <c:pt idx="11">
                  <c:v>2.9250888501633418E-3</c:v>
                </c:pt>
                <c:pt idx="12">
                  <c:v>3.2761226464425343E-3</c:v>
                </c:pt>
                <c:pt idx="13">
                  <c:v>3.6676510966162381E-3</c:v>
                </c:pt>
                <c:pt idx="14">
                  <c:v>4.1040302887850651E-3</c:v>
                </c:pt>
                <c:pt idx="15">
                  <c:v>4.5900285998224585E-3</c:v>
                </c:pt>
                <c:pt idx="16">
                  <c:v>5.1308560784475822E-3</c:v>
                </c:pt>
                <c:pt idx="17">
                  <c:v>5.7321942631628053E-3</c:v>
                </c:pt>
                <c:pt idx="18">
                  <c:v>6.4002261055124045E-3</c:v>
                </c:pt>
                <c:pt idx="19">
                  <c:v>7.1416656000182514E-3</c:v>
                </c:pt>
                <c:pt idx="20">
                  <c:v>7.9637866461806026E-3</c:v>
                </c:pt>
                <c:pt idx="21">
                  <c:v>8.8744505853432833E-3</c:v>
                </c:pt>
                <c:pt idx="22">
                  <c:v>9.8821317664986412E-3</c:v>
                </c:pt>
                <c:pt idx="23">
                  <c:v>1.0995940401025308E-2</c:v>
                </c:pt>
                <c:pt idx="24">
                  <c:v>1.2225641868022446E-2</c:v>
                </c:pt>
                <c:pt idx="25">
                  <c:v>1.3581671530824355E-2</c:v>
                </c:pt>
                <c:pt idx="26">
                  <c:v>1.5075144023375574E-2</c:v>
                </c:pt>
                <c:pt idx="27">
                  <c:v>1.6717855864818647E-2</c:v>
                </c:pt>
                <c:pt idx="28">
                  <c:v>1.8522280164802958E-2</c:v>
                </c:pt>
                <c:pt idx="29">
                  <c:v>2.0501552094104893E-2</c:v>
                </c:pt>
                <c:pt idx="30">
                  <c:v>2.2669443719144637E-2</c:v>
                </c:pt>
                <c:pt idx="31">
                  <c:v>2.5040326739417418E-2</c:v>
                </c:pt>
                <c:pt idx="32">
                  <c:v>2.7629121628762073E-2</c:v>
                </c:pt>
                <c:pt idx="33">
                  <c:v>3.0451231670250677E-2</c:v>
                </c:pt>
                <c:pt idx="34">
                  <c:v>3.352246039614952E-2</c:v>
                </c:pt>
                <c:pt idx="35">
                  <c:v>3.6858911004957383E-2</c:v>
                </c:pt>
                <c:pt idx="36">
                  <c:v>4.0476866433133744E-2</c:v>
                </c:pt>
                <c:pt idx="37">
                  <c:v>4.4392648915810497E-2</c:v>
                </c:pt>
                <c:pt idx="38">
                  <c:v>4.8622458084184028E-2</c:v>
                </c:pt>
                <c:pt idx="39">
                  <c:v>5.3182186922381407E-2</c:v>
                </c:pt>
                <c:pt idx="40">
                  <c:v>5.8087215247356244E-2</c:v>
                </c:pt>
                <c:pt idx="41">
                  <c:v>6.3352180784411988E-2</c:v>
                </c:pt>
                <c:pt idx="42">
                  <c:v>6.8990728389136016E-2</c:v>
                </c:pt>
                <c:pt idx="43">
                  <c:v>7.5015238512596089E-2</c:v>
                </c:pt>
                <c:pt idx="44">
                  <c:v>8.1436536616817351E-2</c:v>
                </c:pt>
                <c:pt idx="45">
                  <c:v>8.8263585915163298E-2</c:v>
                </c:pt>
                <c:pt idx="46">
                  <c:v>9.5503166527464364E-2</c:v>
                </c:pt>
                <c:pt idx="47">
                  <c:v>0.10315954488933125</c:v>
                </c:pt>
                <c:pt idx="48">
                  <c:v>0.11123413802230403</c:v>
                </c:pt>
                <c:pt idx="49">
                  <c:v>0.11972517803605198</c:v>
                </c:pt>
                <c:pt idx="50">
                  <c:v>0.12862738297214488</c:v>
                </c:pt>
                <c:pt idx="51">
                  <c:v>0.13793164078435916</c:v>
                </c:pt>
                <c:pt idx="52">
                  <c:v>0.14762471385403678</c:v>
                </c:pt>
                <c:pt idx="53">
                  <c:v>0.15768897192995723</c:v>
                </c:pt>
                <c:pt idx="54">
                  <c:v>0.16810216172910669</c:v>
                </c:pt>
                <c:pt idx="55">
                  <c:v>0.17883722160667143</c:v>
                </c:pt>
                <c:pt idx="56">
                  <c:v>0.18986214967138923</c:v>
                </c:pt>
                <c:pt idx="57">
                  <c:v>0.20113993346017578</c:v>
                </c:pt>
                <c:pt idx="58">
                  <c:v>0.21262854877263129</c:v>
                </c:pt>
                <c:pt idx="59">
                  <c:v>0.22428103448691378</c:v>
                </c:pt>
                <c:pt idx="60">
                  <c:v>0.23604564912669954</c:v>
                </c:pt>
                <c:pt idx="61">
                  <c:v>0.24786611362684455</c:v>
                </c:pt>
                <c:pt idx="62">
                  <c:v>0.25968194316548338</c:v>
                </c:pt>
                <c:pt idx="63">
                  <c:v>0.27142886911617536</c:v>
                </c:pt>
                <c:pt idx="64">
                  <c:v>0.28303935016011317</c:v>
                </c:pt>
                <c:pt idx="65">
                  <c:v>0.29444316943117699</c:v>
                </c:pt>
                <c:pt idx="66">
                  <c:v>0.30556811230186987</c:v>
                </c:pt>
                <c:pt idx="67">
                  <c:v>0.31634071712096745</c:v>
                </c:pt>
                <c:pt idx="68">
                  <c:v>0.32668708895620346</c:v>
                </c:pt>
                <c:pt idx="69">
                  <c:v>0.33653376425420944</c:v>
                </c:pt>
                <c:pt idx="70">
                  <c:v>0.34580861238374061</c:v>
                </c:pt>
                <c:pt idx="71">
                  <c:v>0.35444175835396186</c:v>
                </c:pt>
                <c:pt idx="72">
                  <c:v>0.36236650966936051</c:v>
                </c:pt>
                <c:pt idx="73">
                  <c:v>0.36952026936055465</c:v>
                </c:pt>
                <c:pt idx="74">
                  <c:v>0.37584541676808308</c:v>
                </c:pt>
                <c:pt idx="75">
                  <c:v>0.38129013769195758</c:v>
                </c:pt>
                <c:pt idx="76">
                  <c:v>0.38580918607411885</c:v>
                </c:pt>
                <c:pt idx="77">
                  <c:v>0.38936456045616386</c:v>
                </c:pt>
                <c:pt idx="78">
                  <c:v>0.39192608003344509</c:v>
                </c:pt>
                <c:pt idx="79">
                  <c:v>0.39347184717201433</c:v>
                </c:pt>
                <c:pt idx="80">
                  <c:v>0.39398858571143264</c:v>
                </c:pt>
                <c:pt idx="81">
                  <c:v>0.39347184717201455</c:v>
                </c:pt>
                <c:pt idx="82">
                  <c:v>0.39192608003344553</c:v>
                </c:pt>
                <c:pt idx="83">
                  <c:v>0.38936456045616463</c:v>
                </c:pt>
                <c:pt idx="84">
                  <c:v>0.38580918607411985</c:v>
                </c:pt>
                <c:pt idx="85">
                  <c:v>0.38129013769195869</c:v>
                </c:pt>
                <c:pt idx="86">
                  <c:v>0.37584541676808442</c:v>
                </c:pt>
                <c:pt idx="87">
                  <c:v>0.36952026936055626</c:v>
                </c:pt>
                <c:pt idx="88">
                  <c:v>0.36236650966936229</c:v>
                </c:pt>
                <c:pt idx="89">
                  <c:v>0.35444175835396374</c:v>
                </c:pt>
                <c:pt idx="90">
                  <c:v>0.34580861238374277</c:v>
                </c:pt>
                <c:pt idx="91">
                  <c:v>0.33653376425421161</c:v>
                </c:pt>
                <c:pt idx="92">
                  <c:v>0.32668708895620596</c:v>
                </c:pt>
                <c:pt idx="93">
                  <c:v>0.31634071712096995</c:v>
                </c:pt>
                <c:pt idx="94">
                  <c:v>0.30556811230187247</c:v>
                </c:pt>
                <c:pt idx="95">
                  <c:v>0.2944431694311796</c:v>
                </c:pt>
                <c:pt idx="96">
                  <c:v>0.28303935016011578</c:v>
                </c:pt>
                <c:pt idx="97">
                  <c:v>0.27142886911617814</c:v>
                </c:pt>
                <c:pt idx="98">
                  <c:v>0.2596819431654861</c:v>
                </c:pt>
                <c:pt idx="99">
                  <c:v>0.24786611362684732</c:v>
                </c:pt>
                <c:pt idx="100">
                  <c:v>0.23604564912670234</c:v>
                </c:pt>
                <c:pt idx="101">
                  <c:v>0.22428103448691655</c:v>
                </c:pt>
                <c:pt idx="102">
                  <c:v>0.21262854877263396</c:v>
                </c:pt>
                <c:pt idx="103">
                  <c:v>0.20113993346017842</c:v>
                </c:pt>
                <c:pt idx="104">
                  <c:v>0.18986214967139176</c:v>
                </c:pt>
                <c:pt idx="105">
                  <c:v>0.17883722160667395</c:v>
                </c:pt>
                <c:pt idx="106">
                  <c:v>0.16810216172910919</c:v>
                </c:pt>
                <c:pt idx="107">
                  <c:v>0.15768897192995965</c:v>
                </c:pt>
                <c:pt idx="108">
                  <c:v>0.14762471385403914</c:v>
                </c:pt>
                <c:pt idx="109">
                  <c:v>0.1379316407843614</c:v>
                </c:pt>
                <c:pt idx="110">
                  <c:v>0.12862738297214699</c:v>
                </c:pt>
                <c:pt idx="111">
                  <c:v>0.11972517803605404</c:v>
                </c:pt>
                <c:pt idx="112">
                  <c:v>0.11123413802230596</c:v>
                </c:pt>
                <c:pt idx="113">
                  <c:v>0.10315954488933313</c:v>
                </c:pt>
                <c:pt idx="114">
                  <c:v>9.5503166527466099E-2</c:v>
                </c:pt>
                <c:pt idx="115">
                  <c:v>8.8263585915164922E-2</c:v>
                </c:pt>
                <c:pt idx="116">
                  <c:v>8.1436536616818891E-2</c:v>
                </c:pt>
                <c:pt idx="117">
                  <c:v>7.501523851259756E-2</c:v>
                </c:pt>
                <c:pt idx="118">
                  <c:v>6.8990728389137362E-2</c:v>
                </c:pt>
                <c:pt idx="119">
                  <c:v>6.335218078441332E-2</c:v>
                </c:pt>
                <c:pt idx="120">
                  <c:v>5.8087215247357438E-2</c:v>
                </c:pt>
                <c:pt idx="121">
                  <c:v>5.3182186922382468E-2</c:v>
                </c:pt>
                <c:pt idx="122">
                  <c:v>4.8622458084185048E-2</c:v>
                </c:pt>
                <c:pt idx="123">
                  <c:v>4.4392648915811427E-2</c:v>
                </c:pt>
                <c:pt idx="124">
                  <c:v>4.0476866433134612E-2</c:v>
                </c:pt>
                <c:pt idx="125">
                  <c:v>3.6858911004958195E-2</c:v>
                </c:pt>
                <c:pt idx="126">
                  <c:v>3.3522460396150255E-2</c:v>
                </c:pt>
                <c:pt idx="127">
                  <c:v>3.0451231670251367E-2</c:v>
                </c:pt>
                <c:pt idx="128">
                  <c:v>2.7629121628762705E-2</c:v>
                </c:pt>
                <c:pt idx="129">
                  <c:v>2.5040326739418001E-2</c:v>
                </c:pt>
                <c:pt idx="130">
                  <c:v>2.2669443719145161E-2</c:v>
                </c:pt>
                <c:pt idx="131">
                  <c:v>2.0501552094105355E-2</c:v>
                </c:pt>
                <c:pt idx="132">
                  <c:v>1.8522280164803388E-2</c:v>
                </c:pt>
                <c:pt idx="133">
                  <c:v>1.6717855864819043E-2</c:v>
                </c:pt>
                <c:pt idx="134">
                  <c:v>1.5075144023375935E-2</c:v>
                </c:pt>
                <c:pt idx="135">
                  <c:v>1.358167153082469E-2</c:v>
                </c:pt>
                <c:pt idx="136">
                  <c:v>1.2225641868022748E-2</c:v>
                </c:pt>
                <c:pt idx="137">
                  <c:v>1.0995940401025575E-2</c:v>
                </c:pt>
                <c:pt idx="138">
                  <c:v>9.8821317664988771E-3</c:v>
                </c:pt>
                <c:pt idx="139">
                  <c:v>8.874450585343507E-3</c:v>
                </c:pt>
                <c:pt idx="140">
                  <c:v>7.9637866461808003E-3</c:v>
                </c:pt>
                <c:pt idx="141">
                  <c:v>7.1416656000184292E-3</c:v>
                </c:pt>
                <c:pt idx="142">
                  <c:v>6.4002261055125685E-3</c:v>
                </c:pt>
                <c:pt idx="143">
                  <c:v>5.7321942631629458E-3</c:v>
                </c:pt>
                <c:pt idx="144">
                  <c:v>5.1308560784477167E-3</c:v>
                </c:pt>
                <c:pt idx="145">
                  <c:v>4.5900285998225826E-3</c:v>
                </c:pt>
                <c:pt idx="146">
                  <c:v>4.1040302887851805E-3</c:v>
                </c:pt>
                <c:pt idx="147">
                  <c:v>3.6676510966163374E-3</c:v>
                </c:pt>
                <c:pt idx="148">
                  <c:v>3.2761226464426197E-3</c:v>
                </c:pt>
                <c:pt idx="149">
                  <c:v>2.9250888501634203E-3</c:v>
                </c:pt>
                <c:pt idx="150">
                  <c:v>2.6105772275964016E-3</c:v>
                </c:pt>
                <c:pt idx="151">
                  <c:v>2.3289711398019153E-3</c:v>
                </c:pt>
                <c:pt idx="152">
                  <c:v>2.0769830997115551E-3</c:v>
                </c:pt>
                <c:pt idx="153">
                  <c:v>1.8516292805753401E-3</c:v>
                </c:pt>
                <c:pt idx="154">
                  <c:v>1.6502053059588276E-3</c:v>
                </c:pt>
                <c:pt idx="155">
                  <c:v>1.4702633736244591E-3</c:v>
                </c:pt>
                <c:pt idx="156">
                  <c:v>1.3095907391568096E-3</c:v>
                </c:pt>
                <c:pt idx="157">
                  <c:v>1.1661895631668916E-3</c:v>
                </c:pt>
                <c:pt idx="158">
                  <c:v>1.0382581078690297E-3</c:v>
                </c:pt>
                <c:pt idx="159">
                  <c:v>9.2417325431206991E-4</c:v>
                </c:pt>
                <c:pt idx="160">
                  <c:v>8.2247430013316172E-4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3E1-4A48-9210-674B2D227491}"/>
            </c:ext>
          </c:extLst>
        </c:ser>
        <c:ser>
          <c:idx val="5"/>
          <c:order val="5"/>
          <c:tx>
            <c:v>Mean mark</c:v>
          </c:tx>
          <c:spPr>
            <a:ln w="12700">
              <a:solidFill>
                <a:srgbClr val="717073"/>
              </a:solidFill>
              <a:prstDash val="dash"/>
            </a:ln>
          </c:spPr>
          <c:marker>
            <c:symbol val="none"/>
          </c:marker>
          <c:xVal>
            <c:numRef>
              <c:f>'HYPOTHESIS 1'!$P$3:$P$163</c:f>
              <c:numCache>
                <c:formatCode>0.00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xVal>
          <c:yVal>
            <c:numRef>
              <c:f>'HYPOTHESIS 1'!$Q$3:$Q$163</c:f>
              <c:numCache>
                <c:formatCode>0.00</c:formatCode>
                <c:ptCount val="161"/>
                <c:pt idx="0">
                  <c:v>0.3989422804014327</c:v>
                </c:pt>
                <c:pt idx="1">
                  <c:v>0.39646437803869089</c:v>
                </c:pt>
                <c:pt idx="2">
                  <c:v>0.39398647567594908</c:v>
                </c:pt>
                <c:pt idx="3">
                  <c:v>0.39150857331320726</c:v>
                </c:pt>
                <c:pt idx="4">
                  <c:v>0.38903067095046545</c:v>
                </c:pt>
                <c:pt idx="5">
                  <c:v>0.38655276858772364</c:v>
                </c:pt>
                <c:pt idx="6">
                  <c:v>0.38407486622498183</c:v>
                </c:pt>
                <c:pt idx="7">
                  <c:v>0.38159696386224001</c:v>
                </c:pt>
                <c:pt idx="8">
                  <c:v>0.3791190614994982</c:v>
                </c:pt>
                <c:pt idx="9">
                  <c:v>0.37664115913675639</c:v>
                </c:pt>
                <c:pt idx="10">
                  <c:v>0.37416325677401457</c:v>
                </c:pt>
                <c:pt idx="11">
                  <c:v>0.37168535441127276</c:v>
                </c:pt>
                <c:pt idx="12">
                  <c:v>0.36920745204853095</c:v>
                </c:pt>
                <c:pt idx="13">
                  <c:v>0.36672954968578914</c:v>
                </c:pt>
                <c:pt idx="14">
                  <c:v>0.36425164732304732</c:v>
                </c:pt>
                <c:pt idx="15">
                  <c:v>0.36177374496030551</c:v>
                </c:pt>
                <c:pt idx="16">
                  <c:v>0.3592958425975637</c:v>
                </c:pt>
                <c:pt idx="17">
                  <c:v>0.35681794023482188</c:v>
                </c:pt>
                <c:pt idx="18">
                  <c:v>0.35434003787208007</c:v>
                </c:pt>
                <c:pt idx="19">
                  <c:v>0.35186213550933826</c:v>
                </c:pt>
                <c:pt idx="20">
                  <c:v>0.34938423314659645</c:v>
                </c:pt>
                <c:pt idx="21">
                  <c:v>0.34690633078385463</c:v>
                </c:pt>
                <c:pt idx="22">
                  <c:v>0.34442842842111282</c:v>
                </c:pt>
                <c:pt idx="23">
                  <c:v>0.34195052605837101</c:v>
                </c:pt>
                <c:pt idx="24">
                  <c:v>0.33947262369562919</c:v>
                </c:pt>
                <c:pt idx="25">
                  <c:v>0.33699472133288738</c:v>
                </c:pt>
                <c:pt idx="26">
                  <c:v>0.33451681897014557</c:v>
                </c:pt>
                <c:pt idx="27">
                  <c:v>0.33203891660740376</c:v>
                </c:pt>
                <c:pt idx="28">
                  <c:v>0.32956101424466194</c:v>
                </c:pt>
                <c:pt idx="29">
                  <c:v>0.32708311188192013</c:v>
                </c:pt>
                <c:pt idx="30">
                  <c:v>0.32460520951917832</c:v>
                </c:pt>
                <c:pt idx="31">
                  <c:v>0.3221273071564365</c:v>
                </c:pt>
                <c:pt idx="32">
                  <c:v>0.31964940479369469</c:v>
                </c:pt>
                <c:pt idx="33">
                  <c:v>0.31717150243095288</c:v>
                </c:pt>
                <c:pt idx="34">
                  <c:v>0.31469360006821107</c:v>
                </c:pt>
                <c:pt idx="35">
                  <c:v>0.31221569770546925</c:v>
                </c:pt>
                <c:pt idx="36">
                  <c:v>0.30973779534272744</c:v>
                </c:pt>
                <c:pt idx="37">
                  <c:v>0.30725989297998563</c:v>
                </c:pt>
                <c:pt idx="38">
                  <c:v>0.30478199061724381</c:v>
                </c:pt>
                <c:pt idx="39">
                  <c:v>0.302304088254502</c:v>
                </c:pt>
                <c:pt idx="40">
                  <c:v>0.29982618589176019</c:v>
                </c:pt>
                <c:pt idx="41">
                  <c:v>0.29734828352901838</c:v>
                </c:pt>
                <c:pt idx="42">
                  <c:v>0.29487038116627656</c:v>
                </c:pt>
                <c:pt idx="43">
                  <c:v>0.29239247880353475</c:v>
                </c:pt>
                <c:pt idx="44">
                  <c:v>0.28991457644079294</c:v>
                </c:pt>
                <c:pt idx="45">
                  <c:v>0.28743667407805112</c:v>
                </c:pt>
                <c:pt idx="46">
                  <c:v>0.28495877171530931</c:v>
                </c:pt>
                <c:pt idx="47">
                  <c:v>0.2824808693525675</c:v>
                </c:pt>
                <c:pt idx="48">
                  <c:v>0.28000296698982569</c:v>
                </c:pt>
                <c:pt idx="49">
                  <c:v>0.27752506462708387</c:v>
                </c:pt>
                <c:pt idx="50">
                  <c:v>0.27504716226434206</c:v>
                </c:pt>
                <c:pt idx="51">
                  <c:v>0.27256925990160025</c:v>
                </c:pt>
                <c:pt idx="52">
                  <c:v>0.27009135753885843</c:v>
                </c:pt>
                <c:pt idx="53">
                  <c:v>0.26761345517611662</c:v>
                </c:pt>
                <c:pt idx="54">
                  <c:v>0.26513555281337481</c:v>
                </c:pt>
                <c:pt idx="55">
                  <c:v>0.262657650450633</c:v>
                </c:pt>
                <c:pt idx="56">
                  <c:v>0.26017974808789118</c:v>
                </c:pt>
                <c:pt idx="57">
                  <c:v>0.25770184572514937</c:v>
                </c:pt>
                <c:pt idx="58">
                  <c:v>0.25522394336240756</c:v>
                </c:pt>
                <c:pt idx="59">
                  <c:v>0.25274604099966574</c:v>
                </c:pt>
                <c:pt idx="60">
                  <c:v>0.25026813863692393</c:v>
                </c:pt>
                <c:pt idx="61">
                  <c:v>0.24779023627418212</c:v>
                </c:pt>
                <c:pt idx="62">
                  <c:v>0.24531233391144031</c:v>
                </c:pt>
                <c:pt idx="63">
                  <c:v>0.24283443154869849</c:v>
                </c:pt>
                <c:pt idx="64">
                  <c:v>0.24035652918595668</c:v>
                </c:pt>
                <c:pt idx="65">
                  <c:v>0.23787862682321487</c:v>
                </c:pt>
                <c:pt idx="66">
                  <c:v>0.23540072446047305</c:v>
                </c:pt>
                <c:pt idx="67">
                  <c:v>0.23292282209773124</c:v>
                </c:pt>
                <c:pt idx="68">
                  <c:v>0.23044491973498943</c:v>
                </c:pt>
                <c:pt idx="69">
                  <c:v>0.22796701737224762</c:v>
                </c:pt>
                <c:pt idx="70">
                  <c:v>0.2254891150095058</c:v>
                </c:pt>
                <c:pt idx="71">
                  <c:v>0.22301121264676399</c:v>
                </c:pt>
                <c:pt idx="72">
                  <c:v>0.22053331028402218</c:v>
                </c:pt>
                <c:pt idx="73">
                  <c:v>0.21805540792128036</c:v>
                </c:pt>
                <c:pt idx="74">
                  <c:v>0.21557750555853855</c:v>
                </c:pt>
                <c:pt idx="75">
                  <c:v>0.21309960319579674</c:v>
                </c:pt>
                <c:pt idx="76">
                  <c:v>0.21062170083305493</c:v>
                </c:pt>
                <c:pt idx="77">
                  <c:v>0.20814379847031311</c:v>
                </c:pt>
                <c:pt idx="78">
                  <c:v>0.2056658961075713</c:v>
                </c:pt>
                <c:pt idx="79">
                  <c:v>0.20318799374482949</c:v>
                </c:pt>
                <c:pt idx="80">
                  <c:v>0.20071009138208767</c:v>
                </c:pt>
                <c:pt idx="81">
                  <c:v>0.19823218901934586</c:v>
                </c:pt>
                <c:pt idx="82">
                  <c:v>0.19575428665660405</c:v>
                </c:pt>
                <c:pt idx="83">
                  <c:v>0.19327638429386224</c:v>
                </c:pt>
                <c:pt idx="84">
                  <c:v>0.19079848193112042</c:v>
                </c:pt>
                <c:pt idx="85">
                  <c:v>0.18832057956837861</c:v>
                </c:pt>
                <c:pt idx="86">
                  <c:v>0.1858426772056368</c:v>
                </c:pt>
                <c:pt idx="87">
                  <c:v>0.18336477484289498</c:v>
                </c:pt>
                <c:pt idx="88">
                  <c:v>0.18088687248015317</c:v>
                </c:pt>
                <c:pt idx="89">
                  <c:v>0.17840897011741136</c:v>
                </c:pt>
                <c:pt idx="90">
                  <c:v>0.17593106775466955</c:v>
                </c:pt>
                <c:pt idx="91">
                  <c:v>0.17345316539192773</c:v>
                </c:pt>
                <c:pt idx="92">
                  <c:v>0.17097526302918592</c:v>
                </c:pt>
                <c:pt idx="93">
                  <c:v>0.16849736066644411</c:v>
                </c:pt>
                <c:pt idx="94">
                  <c:v>0.16601945830370229</c:v>
                </c:pt>
                <c:pt idx="95">
                  <c:v>0.16354155594096048</c:v>
                </c:pt>
                <c:pt idx="96">
                  <c:v>0.16106365357821867</c:v>
                </c:pt>
                <c:pt idx="97">
                  <c:v>0.15858575121547686</c:v>
                </c:pt>
                <c:pt idx="98">
                  <c:v>0.15610784885273504</c:v>
                </c:pt>
                <c:pt idx="99">
                  <c:v>0.15362994648999323</c:v>
                </c:pt>
                <c:pt idx="100">
                  <c:v>0.15115204412725142</c:v>
                </c:pt>
                <c:pt idx="101">
                  <c:v>0.1486741417645096</c:v>
                </c:pt>
                <c:pt idx="102">
                  <c:v>0.14619623940176779</c:v>
                </c:pt>
                <c:pt idx="103">
                  <c:v>0.14371833703902598</c:v>
                </c:pt>
                <c:pt idx="104">
                  <c:v>0.14124043467628417</c:v>
                </c:pt>
                <c:pt idx="105">
                  <c:v>0.13876253231354235</c:v>
                </c:pt>
                <c:pt idx="106">
                  <c:v>0.13628462995080054</c:v>
                </c:pt>
                <c:pt idx="107">
                  <c:v>0.13380672758805873</c:v>
                </c:pt>
                <c:pt idx="108">
                  <c:v>0.13132882522531691</c:v>
                </c:pt>
                <c:pt idx="109">
                  <c:v>0.1288509228625751</c:v>
                </c:pt>
                <c:pt idx="110">
                  <c:v>0.12637302049983329</c:v>
                </c:pt>
                <c:pt idx="111">
                  <c:v>0.12389511813709148</c:v>
                </c:pt>
                <c:pt idx="112">
                  <c:v>0.12141721577434966</c:v>
                </c:pt>
                <c:pt idx="113">
                  <c:v>0.11893931341160785</c:v>
                </c:pt>
                <c:pt idx="114">
                  <c:v>0.11646141104886604</c:v>
                </c:pt>
                <c:pt idx="115">
                  <c:v>0.11398350868612422</c:v>
                </c:pt>
                <c:pt idx="116">
                  <c:v>0.11150560632338241</c:v>
                </c:pt>
                <c:pt idx="117">
                  <c:v>0.1090277039606406</c:v>
                </c:pt>
                <c:pt idx="118">
                  <c:v>0.10654980159789879</c:v>
                </c:pt>
                <c:pt idx="119">
                  <c:v>0.10407189923515697</c:v>
                </c:pt>
                <c:pt idx="120">
                  <c:v>0.10159399687241516</c:v>
                </c:pt>
                <c:pt idx="121">
                  <c:v>9.9116094509673347E-2</c:v>
                </c:pt>
                <c:pt idx="122">
                  <c:v>9.6638192146931534E-2</c:v>
                </c:pt>
                <c:pt idx="123">
                  <c:v>9.4160289784189721E-2</c:v>
                </c:pt>
                <c:pt idx="124">
                  <c:v>9.1682387421447908E-2</c:v>
                </c:pt>
                <c:pt idx="125">
                  <c:v>8.9204485058706096E-2</c:v>
                </c:pt>
                <c:pt idx="126">
                  <c:v>8.6726582695964283E-2</c:v>
                </c:pt>
                <c:pt idx="127">
                  <c:v>8.424868033322247E-2</c:v>
                </c:pt>
                <c:pt idx="128">
                  <c:v>8.1770777970480657E-2</c:v>
                </c:pt>
                <c:pt idx="129">
                  <c:v>7.9292875607738844E-2</c:v>
                </c:pt>
                <c:pt idx="130">
                  <c:v>7.6814973244997031E-2</c:v>
                </c:pt>
                <c:pt idx="131">
                  <c:v>7.4337070882255218E-2</c:v>
                </c:pt>
                <c:pt idx="132">
                  <c:v>7.1859168519513406E-2</c:v>
                </c:pt>
                <c:pt idx="133">
                  <c:v>6.9381266156771593E-2</c:v>
                </c:pt>
                <c:pt idx="134">
                  <c:v>6.690336379402978E-2</c:v>
                </c:pt>
                <c:pt idx="135">
                  <c:v>6.4425461431287967E-2</c:v>
                </c:pt>
                <c:pt idx="136">
                  <c:v>6.1947559068546147E-2</c:v>
                </c:pt>
                <c:pt idx="137">
                  <c:v>5.9469656705804327E-2</c:v>
                </c:pt>
                <c:pt idx="138">
                  <c:v>5.6991754343062508E-2</c:v>
                </c:pt>
                <c:pt idx="139">
                  <c:v>5.4513851980320688E-2</c:v>
                </c:pt>
                <c:pt idx="140">
                  <c:v>5.2035949617578868E-2</c:v>
                </c:pt>
                <c:pt idx="141">
                  <c:v>4.9558047254837048E-2</c:v>
                </c:pt>
                <c:pt idx="142">
                  <c:v>4.7080144892095228E-2</c:v>
                </c:pt>
                <c:pt idx="143">
                  <c:v>4.4602242529353409E-2</c:v>
                </c:pt>
                <c:pt idx="144">
                  <c:v>4.2124340166611589E-2</c:v>
                </c:pt>
                <c:pt idx="145">
                  <c:v>3.9646437803869769E-2</c:v>
                </c:pt>
                <c:pt idx="146">
                  <c:v>3.7168535441127949E-2</c:v>
                </c:pt>
                <c:pt idx="147">
                  <c:v>3.4690633078386129E-2</c:v>
                </c:pt>
                <c:pt idx="148">
                  <c:v>3.221273071564431E-2</c:v>
                </c:pt>
                <c:pt idx="149">
                  <c:v>2.973482835290249E-2</c:v>
                </c:pt>
                <c:pt idx="150">
                  <c:v>2.725692599016067E-2</c:v>
                </c:pt>
                <c:pt idx="151">
                  <c:v>2.477902362741885E-2</c:v>
                </c:pt>
                <c:pt idx="152">
                  <c:v>2.230112126467703E-2</c:v>
                </c:pt>
                <c:pt idx="153">
                  <c:v>1.9823218901935211E-2</c:v>
                </c:pt>
                <c:pt idx="154">
                  <c:v>1.7345316539193391E-2</c:v>
                </c:pt>
                <c:pt idx="155">
                  <c:v>1.4867414176451573E-2</c:v>
                </c:pt>
                <c:pt idx="156">
                  <c:v>1.2389511813709755E-2</c:v>
                </c:pt>
                <c:pt idx="157">
                  <c:v>9.9116094509679366E-3</c:v>
                </c:pt>
                <c:pt idx="158">
                  <c:v>7.4337070882261186E-3</c:v>
                </c:pt>
                <c:pt idx="159">
                  <c:v>4.9558047254843005E-3</c:v>
                </c:pt>
                <c:pt idx="160">
                  <c:v>2.4779023627424825E-3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3E1-4A48-9210-674B2D227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088975"/>
        <c:axId val="1690088143"/>
      </c:scatterChart>
      <c:valAx>
        <c:axId val="1690088975"/>
        <c:scaling>
          <c:orientation val="minMax"/>
          <c:max val="4"/>
          <c:min val="-4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088143"/>
        <c:crosses val="autoZero"/>
        <c:crossBetween val="midCat"/>
      </c:valAx>
      <c:valAx>
        <c:axId val="1690088143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690088975"/>
        <c:crosses val="autoZero"/>
        <c:crossBetween val="midCat"/>
      </c:valAx>
    </c:plotArea>
    <c:legend>
      <c:legendPos val="t"/>
      <c:legendEntry>
        <c:idx val="5"/>
        <c:delete val="1"/>
      </c:legendEntry>
      <c:overlay val="1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'HYPOTHESIS 1'!$U$2</c:f>
              <c:strCache>
                <c:ptCount val="1"/>
                <c:pt idx="0">
                  <c:v>F(1,1)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'HYPOTHESIS 1'!$U$3:$U$403</c:f>
              <c:numCache>
                <c:formatCode>0.0000</c:formatCode>
                <c:ptCount val="401"/>
                <c:pt idx="0">
                  <c:v>0</c:v>
                </c:pt>
                <c:pt idx="1">
                  <c:v>3.1515830315226818</c:v>
                </c:pt>
                <c:pt idx="2">
                  <c:v>2.2066576376399669</c:v>
                </c:pt>
                <c:pt idx="3">
                  <c:v>1.7842359075138912</c:v>
                </c:pt>
                <c:pt idx="4">
                  <c:v>1.5303359912682255</c:v>
                </c:pt>
                <c:pt idx="5">
                  <c:v>1.3557381779374809</c:v>
                </c:pt>
                <c:pt idx="6">
                  <c:v>1.2259383667196169</c:v>
                </c:pt>
                <c:pt idx="7">
                  <c:v>1.1243909194867627</c:v>
                </c:pt>
                <c:pt idx="8">
                  <c:v>1.0420327733299843</c:v>
                </c:pt>
                <c:pt idx="9">
                  <c:v>0.97342472839079774</c:v>
                </c:pt>
                <c:pt idx="10">
                  <c:v>0.91507658371794653</c:v>
                </c:pt>
                <c:pt idx="11">
                  <c:v>0.86463100698801498</c:v>
                </c:pt>
                <c:pt idx="12">
                  <c:v>0.82042990390147685</c:v>
                </c:pt>
                <c:pt idx="13">
                  <c:v>0.78126794834769542</c:v>
                </c:pt>
                <c:pt idx="14">
                  <c:v>0.74624469732002086</c:v>
                </c:pt>
                <c:pt idx="15">
                  <c:v>0.71467181920173928</c:v>
                </c:pt>
                <c:pt idx="16">
                  <c:v>0.68601268574092855</c:v>
                </c:pt>
                <c:pt idx="17">
                  <c:v>0.6598417709472626</c:v>
                </c:pt>
                <c:pt idx="18">
                  <c:v>0.63581660745558355</c:v>
                </c:pt>
                <c:pt idx="19">
                  <c:v>0.61365795073201146</c:v>
                </c:pt>
                <c:pt idx="20">
                  <c:v>0.59313545284764779</c:v>
                </c:pt>
                <c:pt idx="21">
                  <c:v>0.57405712234946848</c:v>
                </c:pt>
                <c:pt idx="22">
                  <c:v>0.55626144063489358</c:v>
                </c:pt>
                <c:pt idx="23">
                  <c:v>0.53961137728607556</c:v>
                </c:pt>
                <c:pt idx="24">
                  <c:v>0.52398978577532018</c:v>
                </c:pt>
                <c:pt idx="25">
                  <c:v>0.50929581789406531</c:v>
                </c:pt>
                <c:pt idx="26">
                  <c:v>0.49544210043365317</c:v>
                </c:pt>
                <c:pt idx="27">
                  <c:v>0.48235248943288905</c:v>
                </c:pt>
                <c:pt idx="28">
                  <c:v>0.46996026712923278</c:v>
                </c:pt>
                <c:pt idx="29">
                  <c:v>0.45820668186044899</c:v>
                </c:pt>
                <c:pt idx="30">
                  <c:v>0.44703975625580572</c:v>
                </c:pt>
                <c:pt idx="31">
                  <c:v>0.43641330722250449</c:v>
                </c:pt>
                <c:pt idx="32">
                  <c:v>0.42628613454408437</c:v>
                </c:pt>
                <c:pt idx="33">
                  <c:v>0.41662134476991924</c:v>
                </c:pt>
                <c:pt idx="34">
                  <c:v>0.40738578445815776</c:v>
                </c:pt>
                <c:pt idx="35">
                  <c:v>0.39854956241537864</c:v>
                </c:pt>
                <c:pt idx="36">
                  <c:v>0.39008564483307689</c:v>
                </c:pt>
                <c:pt idx="37">
                  <c:v>0.38196951049561123</c:v>
                </c:pt>
                <c:pt idx="38">
                  <c:v>0.37417885577323051</c:v>
                </c:pt>
                <c:pt idx="39">
                  <c:v>0.36669334109725055</c:v>
                </c:pt>
                <c:pt idx="40">
                  <c:v>0.35949437217490743</c:v>
                </c:pt>
                <c:pt idx="41">
                  <c:v>0.35256491043728111</c:v>
                </c:pt>
                <c:pt idx="42">
                  <c:v>0.3458893081986697</c:v>
                </c:pt>
                <c:pt idx="43">
                  <c:v>0.33945316479553977</c:v>
                </c:pt>
                <c:pt idx="44">
                  <c:v>0.33324320060996404</c:v>
                </c:pt>
                <c:pt idx="45">
                  <c:v>0.32724714639870212</c:v>
                </c:pt>
                <c:pt idx="46">
                  <c:v>0.32145364576973123</c:v>
                </c:pt>
                <c:pt idx="47">
                  <c:v>0.31585216899247909</c:v>
                </c:pt>
                <c:pt idx="48">
                  <c:v>0.31043293661136945</c:v>
                </c:pt>
                <c:pt idx="49">
                  <c:v>0.30518685156643405</c:v>
                </c:pt>
                <c:pt idx="50">
                  <c:v>0.30010543871903544</c:v>
                </c:pt>
                <c:pt idx="51">
                  <c:v>0.29518079084263887</c:v>
                </c:pt>
                <c:pt idx="52">
                  <c:v>0.2904055202739787</c:v>
                </c:pt>
                <c:pt idx="53">
                  <c:v>0.28577271553365036</c:v>
                </c:pt>
                <c:pt idx="54">
                  <c:v>0.28127590232095101</c:v>
                </c:pt>
                <c:pt idx="55">
                  <c:v>0.27690900836877674</c:v>
                </c:pt>
                <c:pt idx="56">
                  <c:v>0.27266633171308446</c:v>
                </c:pt>
                <c:pt idx="57">
                  <c:v>0.26854251198988671</c:v>
                </c:pt>
                <c:pt idx="58">
                  <c:v>0.26453250442264459</c:v>
                </c:pt>
                <c:pt idx="59">
                  <c:v>0.26063155620564593</c:v>
                </c:pt>
                <c:pt idx="60">
                  <c:v>0.25683518502562497</c:v>
                </c:pt>
                <c:pt idx="61">
                  <c:v>0.25313915949545213</c:v>
                </c:pt>
                <c:pt idx="62">
                  <c:v>0.24953948130097287</c:v>
                </c:pt>
                <c:pt idx="63">
                  <c:v>0.24603236888565144</c:v>
                </c:pt>
                <c:pt idx="64">
                  <c:v>0.24261424251813316</c:v>
                </c:pt>
                <c:pt idx="65">
                  <c:v>0.23928171060562198</c:v>
                </c:pt>
                <c:pt idx="66">
                  <c:v>0.23603155713147289</c:v>
                </c:pt>
                <c:pt idx="67">
                  <c:v>0.23286073010893693</c:v>
                </c:pt>
                <c:pt idx="68">
                  <c:v>0.22976633095485025</c:v>
                </c:pt>
                <c:pt idx="69">
                  <c:v>0.22674560469745406</c:v>
                </c:pt>
                <c:pt idx="70">
                  <c:v>0.22379593094167133</c:v>
                </c:pt>
                <c:pt idx="71">
                  <c:v>0.22091481552321393</c:v>
                </c:pt>
                <c:pt idx="72">
                  <c:v>0.21809988278999662</c:v>
                </c:pt>
                <c:pt idx="73">
                  <c:v>0.21534886845561046</c:v>
                </c:pt>
                <c:pt idx="74">
                  <c:v>0.21265961297516972</c:v>
                </c:pt>
                <c:pt idx="75">
                  <c:v>0.21003005539877789</c:v>
                </c:pt>
                <c:pt idx="76">
                  <c:v>0.20745822766224242</c:v>
                </c:pt>
                <c:pt idx="77">
                  <c:v>0.20494224927856797</c:v>
                </c:pt>
                <c:pt idx="78">
                  <c:v>0.20248032239723951</c:v>
                </c:pt>
                <c:pt idx="79">
                  <c:v>0.20007072720140928</c:v>
                </c:pt>
                <c:pt idx="80">
                  <c:v>0.1977118176158825</c:v>
                </c:pt>
                <c:pt idx="81">
                  <c:v>0.1954020173012834</c:v>
                </c:pt>
                <c:pt idx="82">
                  <c:v>0.1931398159120149</c:v>
                </c:pt>
                <c:pt idx="83">
                  <c:v>0.19092376559763027</c:v>
                </c:pt>
                <c:pt idx="84">
                  <c:v>0.18875247772903711</c:v>
                </c:pt>
                <c:pt idx="85">
                  <c:v>0.1866246198325785</c:v>
                </c:pt>
                <c:pt idx="86">
                  <c:v>0.18453891271649994</c:v>
                </c:pt>
                <c:pt idx="87">
                  <c:v>0.18249412777563301</c:v>
                </c:pt>
                <c:pt idx="88">
                  <c:v>0.18048908446132178</c:v>
                </c:pt>
                <c:pt idx="89">
                  <c:v>0.17852264790470043</c:v>
                </c:pt>
                <c:pt idx="90">
                  <c:v>0.17659372668241066</c:v>
                </c:pt>
                <c:pt idx="91">
                  <c:v>0.17470127071473682</c:v>
                </c:pt>
                <c:pt idx="92">
                  <c:v>0.17284426928694599</c:v>
                </c:pt>
                <c:pt idx="93">
                  <c:v>0.1710217491853526</c:v>
                </c:pt>
                <c:pt idx="94">
                  <c:v>0.16923277294029898</c:v>
                </c:pt>
                <c:pt idx="95">
                  <c:v>0.16747643716885049</c:v>
                </c:pt>
                <c:pt idx="96">
                  <c:v>0.16575187101056038</c:v>
                </c:pt>
                <c:pt idx="97">
                  <c:v>0.16405823465016775</c:v>
                </c:pt>
                <c:pt idx="98">
                  <c:v>0.16239471792155591</c:v>
                </c:pt>
                <c:pt idx="99">
                  <c:v>0.1607605389877213</c:v>
                </c:pt>
                <c:pt idx="100">
                  <c:v>0.15915494309189532</c:v>
                </c:pt>
                <c:pt idx="101">
                  <c:v>0.15757720137531367</c:v>
                </c:pt>
                <c:pt idx="102">
                  <c:v>0.156026609757458</c:v>
                </c:pt>
                <c:pt idx="103">
                  <c:v>0.15450248787489299</c:v>
                </c:pt>
                <c:pt idx="104">
                  <c:v>0.1530041780750987</c:v>
                </c:pt>
                <c:pt idx="105">
                  <c:v>0.15153104446195151</c:v>
                </c:pt>
                <c:pt idx="106">
                  <c:v>0.15008247198974062</c:v>
                </c:pt>
                <c:pt idx="107">
                  <c:v>0.14865786560282249</c:v>
                </c:pt>
                <c:pt idx="108">
                  <c:v>0.14725664941821368</c:v>
                </c:pt>
                <c:pt idx="109">
                  <c:v>0.14587826594860651</c:v>
                </c:pt>
                <c:pt idx="110">
                  <c:v>0.14452217536346038</c:v>
                </c:pt>
                <c:pt idx="111">
                  <c:v>0.14318785478597762</c:v>
                </c:pt>
                <c:pt idx="112">
                  <c:v>0.14187479762391925</c:v>
                </c:pt>
                <c:pt idx="113">
                  <c:v>0.14058251293234719</c:v>
                </c:pt>
                <c:pt idx="114">
                  <c:v>0.13931052480650569</c:v>
                </c:pt>
                <c:pt idx="115">
                  <c:v>0.13805837180316827</c:v>
                </c:pt>
                <c:pt idx="116">
                  <c:v>0.136825606388884</c:v>
                </c:pt>
                <c:pt idx="117">
                  <c:v>0.13561179441365515</c:v>
                </c:pt>
                <c:pt idx="118">
                  <c:v>0.13441651460867057</c:v>
                </c:pt>
                <c:pt idx="119">
                  <c:v>0.13323935810680448</c:v>
                </c:pt>
                <c:pt idx="120">
                  <c:v>0.1320799279846698</c:v>
                </c:pt>
                <c:pt idx="121">
                  <c:v>0.13093783882508869</c:v>
                </c:pt>
                <c:pt idx="122">
                  <c:v>0.12981271629891281</c:v>
                </c:pt>
                <c:pt idx="123">
                  <c:v>0.12870419676518852</c:v>
                </c:pt>
                <c:pt idx="124">
                  <c:v>0.12761192688872336</c:v>
                </c:pt>
                <c:pt idx="125">
                  <c:v>0.12653556327416479</c:v>
                </c:pt>
                <c:pt idx="126">
                  <c:v>0.12547477211575564</c:v>
                </c:pt>
                <c:pt idx="127">
                  <c:v>0.12442922886197748</c:v>
                </c:pt>
                <c:pt idx="128">
                  <c:v>0.12339861789434016</c:v>
                </c:pt>
                <c:pt idx="129">
                  <c:v>0.12238263221961772</c:v>
                </c:pt>
                <c:pt idx="130">
                  <c:v>0.12138097317487011</c:v>
                </c:pt>
                <c:pt idx="131">
                  <c:v>0.12039335014462818</c:v>
                </c:pt>
                <c:pt idx="132">
                  <c:v>0.11941948028965353</c:v>
                </c:pt>
                <c:pt idx="133">
                  <c:v>0.11845908828671795</c:v>
                </c:pt>
                <c:pt idx="134">
                  <c:v>0.1175119060788774</c:v>
                </c:pt>
                <c:pt idx="135">
                  <c:v>0.11657767263574462</c:v>
                </c:pt>
                <c:pt idx="136">
                  <c:v>0.11565613372329048</c:v>
                </c:pt>
                <c:pt idx="137">
                  <c:v>0.11474704168273084</c:v>
                </c:pt>
                <c:pt idx="138">
                  <c:v>0.11385015521807802</c:v>
                </c:pt>
                <c:pt idx="139">
                  <c:v>0.11296523919195929</c:v>
                </c:pt>
                <c:pt idx="140">
                  <c:v>0.11209206442932521</c:v>
                </c:pt>
                <c:pt idx="141">
                  <c:v>0.11123040752869055</c:v>
                </c:pt>
                <c:pt idx="142">
                  <c:v>0.11038005068056937</c:v>
                </c:pt>
                <c:pt idx="143">
                  <c:v>0.10954078149278244</c:v>
                </c:pt>
                <c:pt idx="144">
                  <c:v>0.10871239282233285</c:v>
                </c:pt>
                <c:pt idx="145">
                  <c:v>0.10789468261356017</c:v>
                </c:pt>
                <c:pt idx="146">
                  <c:v>0.10708745374229861</c:v>
                </c:pt>
                <c:pt idx="147">
                  <c:v>0.10629051386577829</c:v>
                </c:pt>
                <c:pt idx="148">
                  <c:v>0.1055036752780216</c:v>
                </c:pt>
                <c:pt idx="149">
                  <c:v>0.10472675477049957</c:v>
                </c:pt>
                <c:pt idx="150">
                  <c:v>0.10395957349782346</c:v>
                </c:pt>
                <c:pt idx="151">
                  <c:v>0.10320195684825902</c:v>
                </c:pt>
                <c:pt idx="152">
                  <c:v>0.10245373431886068</c:v>
                </c:pt>
                <c:pt idx="153">
                  <c:v>0.10171473939503251</c:v>
                </c:pt>
                <c:pt idx="154">
                  <c:v>0.10098480943433211</c:v>
                </c:pt>
                <c:pt idx="155">
                  <c:v>0.10026378555434316</c:v>
                </c:pt>
                <c:pt idx="156">
                  <c:v>9.9551512524448826E-2</c:v>
                </c:pt>
                <c:pt idx="157">
                  <c:v>9.8847838661348178E-2</c:v>
                </c:pt>
                <c:pt idx="158">
                  <c:v>9.8152615728163639E-2</c:v>
                </c:pt>
                <c:pt idx="159">
                  <c:v>9.7465698836995018E-2</c:v>
                </c:pt>
                <c:pt idx="160">
                  <c:v>9.6786946354782744E-2</c:v>
                </c:pt>
                <c:pt idx="161">
                  <c:v>9.611621981234833E-2</c:v>
                </c:pt>
                <c:pt idx="162">
                  <c:v>9.5453383816487047E-2</c:v>
                </c:pt>
                <c:pt idx="163">
                  <c:v>9.4798305964992891E-2</c:v>
                </c:pt>
                <c:pt idx="164">
                  <c:v>9.4150856764501134E-2</c:v>
                </c:pt>
                <c:pt idx="165">
                  <c:v>9.3510909551039828E-2</c:v>
                </c:pt>
                <c:pt idx="166">
                  <c:v>9.2878340413184976E-2</c:v>
                </c:pt>
                <c:pt idx="167">
                  <c:v>9.2253028117720612E-2</c:v>
                </c:pt>
                <c:pt idx="168">
                  <c:v>9.1634854037707228E-2</c:v>
                </c:pt>
                <c:pt idx="169">
                  <c:v>9.1023702082868349E-2</c:v>
                </c:pt>
                <c:pt idx="170">
                  <c:v>9.041945863220692E-2</c:v>
                </c:pt>
                <c:pt idx="171">
                  <c:v>8.9822012468769127E-2</c:v>
                </c:pt>
                <c:pt idx="172">
                  <c:v>8.9231254716474584E-2</c:v>
                </c:pt>
                <c:pt idx="173">
                  <c:v>8.8647078778937113E-2</c:v>
                </c:pt>
                <c:pt idx="174">
                  <c:v>8.8069380280202572E-2</c:v>
                </c:pt>
                <c:pt idx="175">
                  <c:v>8.7498057007333457E-2</c:v>
                </c:pt>
                <c:pt idx="176">
                  <c:v>8.6933008854773175E-2</c:v>
                </c:pt>
                <c:pt idx="177">
                  <c:v>8.6374137770425505E-2</c:v>
                </c:pt>
                <c:pt idx="178">
                  <c:v>8.5821347703387396E-2</c:v>
                </c:pt>
                <c:pt idx="179">
                  <c:v>8.5274544553275849E-2</c:v>
                </c:pt>
                <c:pt idx="180">
                  <c:v>8.4733636121092484E-2</c:v>
                </c:pt>
                <c:pt idx="181">
                  <c:v>8.4198532061570588E-2</c:v>
                </c:pt>
                <c:pt idx="182">
                  <c:v>8.3669143836953064E-2</c:v>
                </c:pt>
                <c:pt idx="183">
                  <c:v>8.3145384672150921E-2</c:v>
                </c:pt>
                <c:pt idx="184">
                  <c:v>8.2627169511233695E-2</c:v>
                </c:pt>
                <c:pt idx="185">
                  <c:v>8.2114414975206496E-2</c:v>
                </c:pt>
                <c:pt idx="186">
                  <c:v>8.1607039321028349E-2</c:v>
                </c:pt>
                <c:pt idx="187">
                  <c:v>8.1104962401829822E-2</c:v>
                </c:pt>
                <c:pt idx="188">
                  <c:v>8.0608105628288879E-2</c:v>
                </c:pt>
                <c:pt idx="189">
                  <c:v>8.0116391931125283E-2</c:v>
                </c:pt>
                <c:pt idx="190">
                  <c:v>7.962974572467621E-2</c:v>
                </c:pt>
                <c:pt idx="191">
                  <c:v>7.9148092871516126E-2</c:v>
                </c:pt>
                <c:pt idx="192">
                  <c:v>7.8671360648086733E-2</c:v>
                </c:pt>
                <c:pt idx="193">
                  <c:v>7.8199477711302631E-2</c:v>
                </c:pt>
                <c:pt idx="194">
                  <c:v>7.7732374066100701E-2</c:v>
                </c:pt>
                <c:pt idx="195">
                  <c:v>7.7269981033902174E-2</c:v>
                </c:pt>
                <c:pt idx="196">
                  <c:v>7.6812231221957183E-2</c:v>
                </c:pt>
                <c:pt idx="197">
                  <c:v>7.6359058493543269E-2</c:v>
                </c:pt>
                <c:pt idx="198">
                  <c:v>7.591039793898989E-2</c:v>
                </c:pt>
                <c:pt idx="199">
                  <c:v>7.546618584750224E-2</c:v>
                </c:pt>
                <c:pt idx="200">
                  <c:v>7.5026359679758819E-2</c:v>
                </c:pt>
                <c:pt idx="201">
                  <c:v>7.4590858041257854E-2</c:v>
                </c:pt>
                <c:pt idx="202">
                  <c:v>7.4159620656388661E-2</c:v>
                </c:pt>
                <c:pt idx="203">
                  <c:v>7.373258834320516E-2</c:v>
                </c:pt>
                <c:pt idx="204">
                  <c:v>7.330970298887908E-2</c:v>
                </c:pt>
                <c:pt idx="205">
                  <c:v>7.2890907525811718E-2</c:v>
                </c:pt>
                <c:pt idx="206">
                  <c:v>7.2476145908383763E-2</c:v>
                </c:pt>
                <c:pt idx="207">
                  <c:v>7.2065363090322826E-2</c:v>
                </c:pt>
                <c:pt idx="208">
                  <c:v>7.1658505002670125E-2</c:v>
                </c:pt>
                <c:pt idx="209">
                  <c:v>7.1255518532327575E-2</c:v>
                </c:pt>
                <c:pt idx="210">
                  <c:v>7.0856351501167369E-2</c:v>
                </c:pt>
                <c:pt idx="211">
                  <c:v>7.0460952645687011E-2</c:v>
                </c:pt>
                <c:pt idx="212">
                  <c:v>7.00692715971932E-2</c:v>
                </c:pt>
                <c:pt idx="213">
                  <c:v>6.9681258862498485E-2</c:v>
                </c:pt>
                <c:pt idx="214">
                  <c:v>6.9296865805115265E-2</c:v>
                </c:pt>
                <c:pt idx="215">
                  <c:v>6.8916044626932141E-2</c:v>
                </c:pt>
                <c:pt idx="216">
                  <c:v>6.8538748350358419E-2</c:v>
                </c:pt>
                <c:pt idx="217">
                  <c:v>6.816493080092248E-2</c:v>
                </c:pt>
                <c:pt idx="218">
                  <c:v>6.7794546590310867E-2</c:v>
                </c:pt>
                <c:pt idx="219">
                  <c:v>6.7427551099835073E-2</c:v>
                </c:pt>
                <c:pt idx="220">
                  <c:v>6.706390046431325E-2</c:v>
                </c:pt>
                <c:pt idx="221">
                  <c:v>6.6703551556354879E-2</c:v>
                </c:pt>
                <c:pt idx="222">
                  <c:v>6.6346461971036788E-2</c:v>
                </c:pt>
                <c:pt idx="223">
                  <c:v>6.5992590010958863E-2</c:v>
                </c:pt>
                <c:pt idx="224">
                  <c:v>6.5641894671668657E-2</c:v>
                </c:pt>
                <c:pt idx="225">
                  <c:v>6.5294335627444411E-2</c:v>
                </c:pt>
                <c:pt idx="226">
                  <c:v>6.494987321742611E-2</c:v>
                </c:pt>
                <c:pt idx="227">
                  <c:v>6.4608468432084509E-2</c:v>
                </c:pt>
                <c:pt idx="228">
                  <c:v>6.4270082900018802E-2</c:v>
                </c:pt>
                <c:pt idx="229">
                  <c:v>6.3934678875073592E-2</c:v>
                </c:pt>
                <c:pt idx="230">
                  <c:v>6.3602219223765952E-2</c:v>
                </c:pt>
                <c:pt idx="231">
                  <c:v>6.3272667413014169E-2</c:v>
                </c:pt>
                <c:pt idx="232">
                  <c:v>6.2945987498159606E-2</c:v>
                </c:pt>
                <c:pt idx="233">
                  <c:v>6.2622144111273509E-2</c:v>
                </c:pt>
                <c:pt idx="234">
                  <c:v>6.2301102449740998E-2</c:v>
                </c:pt>
                <c:pt idx="235">
                  <c:v>6.1982828265114462E-2</c:v>
                </c:pt>
                <c:pt idx="236">
                  <c:v>6.1667287852228955E-2</c:v>
                </c:pt>
                <c:pt idx="237">
                  <c:v>6.1354448038572693E-2</c:v>
                </c:pt>
                <c:pt idx="238">
                  <c:v>6.1044276173905204E-2</c:v>
                </c:pt>
                <c:pt idx="239">
                  <c:v>6.0736740120117011E-2</c:v>
                </c:pt>
                <c:pt idx="240">
                  <c:v>6.0431808241323763E-2</c:v>
                </c:pt>
                <c:pt idx="241">
                  <c:v>6.0129449394188829E-2</c:v>
                </c:pt>
                <c:pt idx="242">
                  <c:v>5.9829632918468233E-2</c:v>
                </c:pt>
                <c:pt idx="243">
                  <c:v>5.9532328627771781E-2</c:v>
                </c:pt>
                <c:pt idx="244">
                  <c:v>5.9237506800534849E-2</c:v>
                </c:pt>
                <c:pt idx="245">
                  <c:v>5.8945138171195066E-2</c:v>
                </c:pt>
                <c:pt idx="246">
                  <c:v>5.8655193921568649E-2</c:v>
                </c:pt>
                <c:pt idx="247">
                  <c:v>5.8367645672421045E-2</c:v>
                </c:pt>
                <c:pt idx="248">
                  <c:v>5.8082465475226726E-2</c:v>
                </c:pt>
                <c:pt idx="249">
                  <c:v>5.7799625804113366E-2</c:v>
                </c:pt>
                <c:pt idx="250">
                  <c:v>5.7519099547985467E-2</c:v>
                </c:pt>
                <c:pt idx="251">
                  <c:v>5.724086000282292E-2</c:v>
                </c:pt>
                <c:pt idx="252">
                  <c:v>5.6964880864149713E-2</c:v>
                </c:pt>
                <c:pt idx="253">
                  <c:v>5.6691136219668772E-2</c:v>
                </c:pt>
                <c:pt idx="254">
                  <c:v>5.6419600542058496E-2</c:v>
                </c:pt>
                <c:pt idx="255">
                  <c:v>5.6150248681926765E-2</c:v>
                </c:pt>
                <c:pt idx="256">
                  <c:v>5.5883055860918622E-2</c:v>
                </c:pt>
                <c:pt idx="257">
                  <c:v>5.561799766497353E-2</c:v>
                </c:pt>
                <c:pt idx="258">
                  <c:v>5.5355050037728733E-2</c:v>
                </c:pt>
                <c:pt idx="259">
                  <c:v>5.5094189274064558E-2</c:v>
                </c:pt>
                <c:pt idx="260">
                  <c:v>5.4835392013788696E-2</c:v>
                </c:pt>
                <c:pt idx="261">
                  <c:v>5.4578635235455447E-2</c:v>
                </c:pt>
                <c:pt idx="262">
                  <c:v>5.4323896250316986E-2</c:v>
                </c:pt>
                <c:pt idx="263">
                  <c:v>5.4071152696403078E-2</c:v>
                </c:pt>
                <c:pt idx="264">
                  <c:v>5.3820382532726294E-2</c:v>
                </c:pt>
                <c:pt idx="265">
                  <c:v>5.3571564033609492E-2</c:v>
                </c:pt>
                <c:pt idx="266">
                  <c:v>5.3324675783132595E-2</c:v>
                </c:pt>
                <c:pt idx="267">
                  <c:v>5.3079696669695864E-2</c:v>
                </c:pt>
                <c:pt idx="268">
                  <c:v>5.2836605880696635E-2</c:v>
                </c:pt>
                <c:pt idx="269">
                  <c:v>5.2595382897316877E-2</c:v>
                </c:pt>
                <c:pt idx="270">
                  <c:v>5.2356007489419022E-2</c:v>
                </c:pt>
                <c:pt idx="271">
                  <c:v>5.2118459710547092E-2</c:v>
                </c:pt>
                <c:pt idx="272">
                  <c:v>5.188271989303106E-2</c:v>
                </c:pt>
                <c:pt idx="273">
                  <c:v>5.1648768643191498E-2</c:v>
                </c:pt>
                <c:pt idx="274">
                  <c:v>5.1416586836642617E-2</c:v>
                </c:pt>
                <c:pt idx="275">
                  <c:v>5.1186155613690831E-2</c:v>
                </c:pt>
                <c:pt idx="276">
                  <c:v>5.095745637482714E-2</c:v>
                </c:pt>
                <c:pt idx="277">
                  <c:v>5.0730470776310585E-2</c:v>
                </c:pt>
                <c:pt idx="278">
                  <c:v>5.0505180725840988E-2</c:v>
                </c:pt>
                <c:pt idx="279">
                  <c:v>5.0281568378318806E-2</c:v>
                </c:pt>
                <c:pt idx="280">
                  <c:v>5.0059616131690007E-2</c:v>
                </c:pt>
                <c:pt idx="281">
                  <c:v>4.9839306622873954E-2</c:v>
                </c:pt>
                <c:pt idx="282">
                  <c:v>4.962062272377251E-2</c:v>
                </c:pt>
                <c:pt idx="283">
                  <c:v>4.9403547537358414E-2</c:v>
                </c:pt>
                <c:pt idx="284">
                  <c:v>4.918806439384097E-2</c:v>
                </c:pt>
                <c:pt idx="285">
                  <c:v>4.8974156846907618E-2</c:v>
                </c:pt>
                <c:pt idx="286">
                  <c:v>4.8761808670039104E-2</c:v>
                </c:pt>
                <c:pt idx="287">
                  <c:v>4.8551003852897276E-2</c:v>
                </c:pt>
                <c:pt idx="288">
                  <c:v>4.8341726597783137E-2</c:v>
                </c:pt>
                <c:pt idx="289">
                  <c:v>4.8133961316164105E-2</c:v>
                </c:pt>
                <c:pt idx="290">
                  <c:v>4.7927692625268553E-2</c:v>
                </c:pt>
                <c:pt idx="291">
                  <c:v>4.7722905344746394E-2</c:v>
                </c:pt>
                <c:pt idx="292">
                  <c:v>4.7519584493394038E-2</c:v>
                </c:pt>
                <c:pt idx="293">
                  <c:v>4.7317715285942266E-2</c:v>
                </c:pt>
                <c:pt idx="294">
                  <c:v>4.7117283129905888E-2</c:v>
                </c:pt>
                <c:pt idx="295">
                  <c:v>4.6918273622493394E-2</c:v>
                </c:pt>
                <c:pt idx="296">
                  <c:v>4.6720672547575566E-2</c:v>
                </c:pt>
                <c:pt idx="297">
                  <c:v>4.6524465872711772E-2</c:v>
                </c:pt>
                <c:pt idx="298">
                  <c:v>4.6329639746232415E-2</c:v>
                </c:pt>
                <c:pt idx="299">
                  <c:v>4.613618049437649E-2</c:v>
                </c:pt>
                <c:pt idx="300">
                  <c:v>4.5944074618483079E-2</c:v>
                </c:pt>
                <c:pt idx="301">
                  <c:v>4.5753308792235464E-2</c:v>
                </c:pt>
                <c:pt idx="302">
                  <c:v>4.5563869858956829E-2</c:v>
                </c:pt>
                <c:pt idx="303">
                  <c:v>4.5375744828956323E-2</c:v>
                </c:pt>
                <c:pt idx="304">
                  <c:v>4.5188920876924499E-2</c:v>
                </c:pt>
                <c:pt idx="305">
                  <c:v>4.5003385339377082E-2</c:v>
                </c:pt>
                <c:pt idx="306">
                  <c:v>4.4819125712145837E-2</c:v>
                </c:pt>
                <c:pt idx="307">
                  <c:v>4.4636129647915752E-2</c:v>
                </c:pt>
                <c:pt idx="308">
                  <c:v>4.4454384953807442E-2</c:v>
                </c:pt>
                <c:pt idx="309">
                  <c:v>4.4273879589003799E-2</c:v>
                </c:pt>
                <c:pt idx="310">
                  <c:v>4.4094601662419977E-2</c:v>
                </c:pt>
                <c:pt idx="311">
                  <c:v>4.3916539430415812E-2</c:v>
                </c:pt>
                <c:pt idx="312">
                  <c:v>4.3739681294549734E-2</c:v>
                </c:pt>
                <c:pt idx="313">
                  <c:v>4.3564015799373301E-2</c:v>
                </c:pt>
                <c:pt idx="314">
                  <c:v>4.3389531630265613E-2</c:v>
                </c:pt>
                <c:pt idx="315">
                  <c:v>4.3216217611306534E-2</c:v>
                </c:pt>
                <c:pt idx="316">
                  <c:v>4.3044062703188238E-2</c:v>
                </c:pt>
                <c:pt idx="317">
                  <c:v>4.2873056001163957E-2</c:v>
                </c:pt>
                <c:pt idx="318">
                  <c:v>4.2703186733033374E-2</c:v>
                </c:pt>
                <c:pt idx="319">
                  <c:v>4.253444425716385E-2</c:v>
                </c:pt>
                <c:pt idx="320">
                  <c:v>4.2366818060546679E-2</c:v>
                </c:pt>
                <c:pt idx="321">
                  <c:v>4.2200297756887759E-2</c:v>
                </c:pt>
                <c:pt idx="322">
                  <c:v>4.2034873084731909E-2</c:v>
                </c:pt>
                <c:pt idx="323">
                  <c:v>4.1870533905620101E-2</c:v>
                </c:pt>
                <c:pt idx="324">
                  <c:v>4.170727020227908E-2</c:v>
                </c:pt>
                <c:pt idx="325">
                  <c:v>4.1545072076842555E-2</c:v>
                </c:pt>
                <c:pt idx="326">
                  <c:v>4.1383929749103432E-2</c:v>
                </c:pt>
                <c:pt idx="327">
                  <c:v>4.1223833554796356E-2</c:v>
                </c:pt>
                <c:pt idx="328">
                  <c:v>4.106477394391015E-2</c:v>
                </c:pt>
                <c:pt idx="329">
                  <c:v>4.0906741479029257E-2</c:v>
                </c:pt>
                <c:pt idx="330">
                  <c:v>4.0749726833703863E-2</c:v>
                </c:pt>
                <c:pt idx="331">
                  <c:v>4.0593720790848019E-2</c:v>
                </c:pt>
                <c:pt idx="332">
                  <c:v>4.0438714241165186E-2</c:v>
                </c:pt>
                <c:pt idx="333">
                  <c:v>4.0284698181600694E-2</c:v>
                </c:pt>
                <c:pt idx="334">
                  <c:v>4.0131663713820591E-2</c:v>
                </c:pt>
                <c:pt idx="335">
                  <c:v>3.9979602042716347E-2</c:v>
                </c:pt>
                <c:pt idx="336">
                  <c:v>3.9828504474934877E-2</c:v>
                </c:pt>
                <c:pt idx="337">
                  <c:v>3.9678362417433437E-2</c:v>
                </c:pt>
                <c:pt idx="338">
                  <c:v>3.9529167376058834E-2</c:v>
                </c:pt>
                <c:pt idx="339">
                  <c:v>3.9380910954150604E-2</c:v>
                </c:pt>
                <c:pt idx="340">
                  <c:v>3.9233584851167506E-2</c:v>
                </c:pt>
                <c:pt idx="341">
                  <c:v>3.9087180861337077E-2</c:v>
                </c:pt>
                <c:pt idx="342">
                  <c:v>3.8941690872327586E-2</c:v>
                </c:pt>
                <c:pt idx="343">
                  <c:v>3.8797106863942242E-2</c:v>
                </c:pt>
                <c:pt idx="344">
                  <c:v>3.8653420906834893E-2</c:v>
                </c:pt>
                <c:pt idx="345">
                  <c:v>3.8510625161247057E-2</c:v>
                </c:pt>
                <c:pt idx="346">
                  <c:v>3.8368711875765744E-2</c:v>
                </c:pt>
                <c:pt idx="347">
                  <c:v>3.8227673386101779E-2</c:v>
                </c:pt>
                <c:pt idx="348">
                  <c:v>3.8087502113888137E-2</c:v>
                </c:pt>
                <c:pt idx="349">
                  <c:v>3.7948190565497884E-2</c:v>
                </c:pt>
                <c:pt idx="350">
                  <c:v>3.7809731330881488E-2</c:v>
                </c:pt>
                <c:pt idx="351">
                  <c:v>3.7672117082423066E-2</c:v>
                </c:pt>
                <c:pt idx="352">
                  <c:v>3.7535340573815155E-2</c:v>
                </c:pt>
                <c:pt idx="353">
                  <c:v>3.73993946389517E-2</c:v>
                </c:pt>
                <c:pt idx="354">
                  <c:v>3.7264272190838985E-2</c:v>
                </c:pt>
                <c:pt idx="355">
                  <c:v>3.7129966220524044E-2</c:v>
                </c:pt>
                <c:pt idx="356">
                  <c:v>3.6996469796040342E-2</c:v>
                </c:pt>
                <c:pt idx="357">
                  <c:v>3.6863776061370292E-2</c:v>
                </c:pt>
                <c:pt idx="358">
                  <c:v>3.6731878235424446E-2</c:v>
                </c:pt>
                <c:pt idx="359">
                  <c:v>3.6600769611036879E-2</c:v>
                </c:pt>
                <c:pt idx="360">
                  <c:v>3.6470443553976557E-2</c:v>
                </c:pt>
                <c:pt idx="361">
                  <c:v>3.6340893501974496E-2</c:v>
                </c:pt>
                <c:pt idx="362">
                  <c:v>3.6212112963766134E-2</c:v>
                </c:pt>
                <c:pt idx="363">
                  <c:v>3.608409551814902E-2</c:v>
                </c:pt>
                <c:pt idx="364">
                  <c:v>3.5956834813055123E-2</c:v>
                </c:pt>
                <c:pt idx="365">
                  <c:v>3.583032456463791E-2</c:v>
                </c:pt>
                <c:pt idx="366">
                  <c:v>3.5704558556373563E-2</c:v>
                </c:pt>
                <c:pt idx="367">
                  <c:v>3.5579530638176378E-2</c:v>
                </c:pt>
                <c:pt idx="368">
                  <c:v>3.5455234725527841E-2</c:v>
                </c:pt>
                <c:pt idx="369">
                  <c:v>3.5331664798619225E-2</c:v>
                </c:pt>
                <c:pt idx="370">
                  <c:v>3.5208814901507672E-2</c:v>
                </c:pt>
                <c:pt idx="371">
                  <c:v>3.5086679141285097E-2</c:v>
                </c:pt>
                <c:pt idx="372">
                  <c:v>3.4965251687260029E-2</c:v>
                </c:pt>
                <c:pt idx="373">
                  <c:v>3.4844526770152096E-2</c:v>
                </c:pt>
                <c:pt idx="374">
                  <c:v>3.4724498681298711E-2</c:v>
                </c:pt>
                <c:pt idx="375">
                  <c:v>3.4605161771874123E-2</c:v>
                </c:pt>
                <c:pt idx="376">
                  <c:v>3.44865104521202E-2</c:v>
                </c:pt>
                <c:pt idx="377">
                  <c:v>3.4368539190589097E-2</c:v>
                </c:pt>
                <c:pt idx="378">
                  <c:v>3.4251242513397298E-2</c:v>
                </c:pt>
                <c:pt idx="379">
                  <c:v>3.4134615003491138E-2</c:v>
                </c:pt>
                <c:pt idx="380">
                  <c:v>3.4018651299923208E-2</c:v>
                </c:pt>
                <c:pt idx="381">
                  <c:v>3.390334609713995E-2</c:v>
                </c:pt>
                <c:pt idx="382">
                  <c:v>3.3788694144279756E-2</c:v>
                </c:pt>
                <c:pt idx="383">
                  <c:v>3.3674690244481748E-2</c:v>
                </c:pt>
                <c:pt idx="384">
                  <c:v>3.3561329254204825E-2</c:v>
                </c:pt>
                <c:pt idx="385">
                  <c:v>3.3448606082556981E-2</c:v>
                </c:pt>
                <c:pt idx="386">
                  <c:v>3.3336515690634512E-2</c:v>
                </c:pt>
                <c:pt idx="387">
                  <c:v>3.3225053090871211E-2</c:v>
                </c:pt>
                <c:pt idx="388">
                  <c:v>3.3114213346397026E-2</c:v>
                </c:pt>
                <c:pt idx="389">
                  <c:v>3.3003991570406385E-2</c:v>
                </c:pt>
                <c:pt idx="390">
                  <c:v>3.2894382925535766E-2</c:v>
                </c:pt>
                <c:pt idx="391">
                  <c:v>3.2785382623250467E-2</c:v>
                </c:pt>
                <c:pt idx="392">
                  <c:v>3.2676985923240358E-2</c:v>
                </c:pt>
                <c:pt idx="393">
                  <c:v>3.256918813282457E-2</c:v>
                </c:pt>
                <c:pt idx="394">
                  <c:v>3.2461984606364819E-2</c:v>
                </c:pt>
                <c:pt idx="395">
                  <c:v>3.2355370744687299E-2</c:v>
                </c:pt>
                <c:pt idx="396">
                  <c:v>3.2249341994513091E-2</c:v>
                </c:pt>
                <c:pt idx="397">
                  <c:v>3.2143893847896704E-2</c:v>
                </c:pt>
                <c:pt idx="398">
                  <c:v>3.2039021841672892E-2</c:v>
                </c:pt>
                <c:pt idx="399">
                  <c:v>3.1934721556911384E-2</c:v>
                </c:pt>
                <c:pt idx="400">
                  <c:v>3.1830988618379512E-2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20-4E9F-9D70-D6446693F5AE}"/>
            </c:ext>
          </c:extLst>
        </c:ser>
        <c:ser>
          <c:idx val="1"/>
          <c:order val="1"/>
          <c:tx>
            <c:strRef>
              <c:f>'HYPOTHESIS 1'!$V$2</c:f>
              <c:strCache>
                <c:ptCount val="1"/>
                <c:pt idx="0">
                  <c:v>F(2,1)</c:v>
                </c:pt>
              </c:strCache>
            </c:strRef>
          </c:tx>
          <c:spPr>
            <a:ln w="12700" cap="rnd">
              <a:solidFill>
                <a:srgbClr val="D11242"/>
              </a:solidFill>
              <a:round/>
            </a:ln>
            <a:effectLst/>
          </c:spPr>
          <c:marker>
            <c:symbol val="none"/>
          </c:marker>
          <c:val>
            <c:numRef>
              <c:f>'HYPOTHESIS 1'!$V$3:$V$403</c:f>
              <c:numCache>
                <c:formatCode>0.0000</c:formatCode>
                <c:ptCount val="401"/>
                <c:pt idx="0">
                  <c:v>1</c:v>
                </c:pt>
                <c:pt idx="1">
                  <c:v>0.97073288527124968</c:v>
                </c:pt>
                <c:pt idx="2">
                  <c:v>0.9428660343181926</c:v>
                </c:pt>
                <c:pt idx="3">
                  <c:v>0.91630741731817389</c:v>
                </c:pt>
                <c:pt idx="4">
                  <c:v>0.89097263763831147</c:v>
                </c:pt>
                <c:pt idx="5">
                  <c:v>0.86678417204144775</c:v>
                </c:pt>
                <c:pt idx="6">
                  <c:v>0.84367069868131073</c:v>
                </c:pt>
                <c:pt idx="7">
                  <c:v>0.82156650138745102</c:v>
                </c:pt>
                <c:pt idx="8">
                  <c:v>0.80041094041832705</c:v>
                </c:pt>
                <c:pt idx="9">
                  <c:v>0.78014798126976548</c:v>
                </c:pt>
                <c:pt idx="10">
                  <c:v>0.76072577431273081</c:v>
                </c:pt>
                <c:pt idx="11">
                  <c:v>0.74209627903703701</c:v>
                </c:pt>
                <c:pt idx="12">
                  <c:v>0.72421492752731831</c:v>
                </c:pt>
                <c:pt idx="13">
                  <c:v>0.70704032251964155</c:v>
                </c:pt>
                <c:pt idx="14">
                  <c:v>0.69053396600248784</c:v>
                </c:pt>
                <c:pt idx="15">
                  <c:v>0.67466001485156102</c:v>
                </c:pt>
                <c:pt idx="16">
                  <c:v>0.65938506043824929</c:v>
                </c:pt>
                <c:pt idx="17">
                  <c:v>0.64467792953832859</c:v>
                </c:pt>
                <c:pt idx="18">
                  <c:v>0.63050950420039997</c:v>
                </c:pt>
                <c:pt idx="19">
                  <c:v>0.61685255852083254</c:v>
                </c:pt>
                <c:pt idx="20">
                  <c:v>0.60368161052036895</c:v>
                </c:pt>
                <c:pt idx="21">
                  <c:v>0.59097278753287963</c:v>
                </c:pt>
                <c:pt idx="22">
                  <c:v>0.57870370370370372</c:v>
                </c:pt>
                <c:pt idx="23">
                  <c:v>0.56685334835778622</c:v>
                </c:pt>
                <c:pt idx="24">
                  <c:v>0.55540198413972053</c:v>
                </c:pt>
                <c:pt idx="25">
                  <c:v>0.54433105395181747</c:v>
                </c:pt>
                <c:pt idx="26">
                  <c:v>0.53362309582487688</c:v>
                </c:pt>
                <c:pt idx="27">
                  <c:v>0.52326166495154569</c:v>
                </c:pt>
                <c:pt idx="28">
                  <c:v>0.51323126219579218</c:v>
                </c:pt>
                <c:pt idx="29">
                  <c:v>0.50351726846565181</c:v>
                </c:pt>
                <c:pt idx="30">
                  <c:v>0.4941058844013092</c:v>
                </c:pt>
                <c:pt idx="31">
                  <c:v>0.48498407488789264</c:v>
                </c:pt>
                <c:pt idx="32">
                  <c:v>0.4761395179530673</c:v>
                </c:pt>
                <c:pt idx="33">
                  <c:v>0.4675605576544174</c:v>
                </c:pt>
                <c:pt idx="34">
                  <c:v>0.45923616060146399</c:v>
                </c:pt>
                <c:pt idx="35">
                  <c:v>0.45115587579257088</c:v>
                </c:pt>
                <c:pt idx="36">
                  <c:v>0.4433097974785018</c:v>
                </c:pt>
                <c:pt idx="37">
                  <c:v>0.43568853079247316</c:v>
                </c:pt>
                <c:pt idx="38">
                  <c:v>0.42828315991159599</c:v>
                </c:pt>
                <c:pt idx="39">
                  <c:v>0.42108521853700076</c:v>
                </c:pt>
                <c:pt idx="40">
                  <c:v>0.41408666249996101</c:v>
                </c:pt>
                <c:pt idx="41">
                  <c:v>0.40727984431928621</c:v>
                </c:pt>
                <c:pt idx="42">
                  <c:v>0.40065748955135083</c:v>
                </c:pt>
                <c:pt idx="43">
                  <c:v>0.39421267478858402</c:v>
                </c:pt>
                <c:pt idx="44">
                  <c:v>0.38793880717525148</c:v>
                </c:pt>
                <c:pt idx="45">
                  <c:v>0.38182960532105875</c:v>
                </c:pt>
                <c:pt idx="46">
                  <c:v>0.37587908150366256</c:v>
                </c:pt>
                <c:pt idx="47">
                  <c:v>0.37008152506068975</c:v>
                </c:pt>
                <c:pt idx="48">
                  <c:v>0.36443148688046628</c:v>
                </c:pt>
                <c:pt idx="49">
                  <c:v>0.35892376490843497</c:v>
                </c:pt>
                <c:pt idx="50">
                  <c:v>0.35355339059327362</c:v>
                </c:pt>
                <c:pt idx="51">
                  <c:v>0.34831561620311458</c:v>
                </c:pt>
                <c:pt idx="52">
                  <c:v>0.34320590294804149</c:v>
                </c:pt>
                <c:pt idx="53">
                  <c:v>0.3382199098502997</c:v>
                </c:pt>
                <c:pt idx="54">
                  <c:v>0.33335348330843084</c:v>
                </c:pt>
                <c:pt idx="55">
                  <c:v>0.32860264730588284</c:v>
                </c:pt>
                <c:pt idx="56">
                  <c:v>0.3239635942186061</c:v>
                </c:pt>
                <c:pt idx="57">
                  <c:v>0.31943267617974896</c:v>
                </c:pt>
                <c:pt idx="58">
                  <c:v>0.31500639696285715</c:v>
                </c:pt>
                <c:pt idx="59">
                  <c:v>0.31068140434797992</c:v>
                </c:pt>
                <c:pt idx="60">
                  <c:v>0.30645448293783717</c:v>
                </c:pt>
                <c:pt idx="61">
                  <c:v>0.30232254739370451</c:v>
                </c:pt>
                <c:pt idx="62">
                  <c:v>0.29828263606297345</c:v>
                </c:pt>
                <c:pt idx="63">
                  <c:v>0.29433190497245093</c:v>
                </c:pt>
                <c:pt idx="64">
                  <c:v>0.29046762216338662</c:v>
                </c:pt>
                <c:pt idx="65">
                  <c:v>0.28668716234599423</c:v>
                </c:pt>
                <c:pt idx="66">
                  <c:v>0.28298800185285017</c:v>
                </c:pt>
                <c:pt idx="67">
                  <c:v>0.27936771387205689</c:v>
                </c:pt>
                <c:pt idx="68">
                  <c:v>0.27582396394242331</c:v>
                </c:pt>
                <c:pt idx="69">
                  <c:v>0.27235450569418657</c:v>
                </c:pt>
                <c:pt idx="70">
                  <c:v>0.2689571768199594</c:v>
                </c:pt>
                <c:pt idx="71">
                  <c:v>0.26562989526166314</c:v>
                </c:pt>
                <c:pt idx="72">
                  <c:v>0.26237065560019651</c:v>
                </c:pt>
                <c:pt idx="73">
                  <c:v>0.25917752563550328</c:v>
                </c:pt>
                <c:pt idx="74">
                  <c:v>0.25604864314554521</c:v>
                </c:pt>
                <c:pt idx="75">
                  <c:v>0.25298221281347016</c:v>
                </c:pt>
                <c:pt idx="76">
                  <c:v>0.2499765033129808</c:v>
                </c:pt>
                <c:pt idx="77">
                  <c:v>0.24702984454258201</c:v>
                </c:pt>
                <c:pt idx="78">
                  <c:v>0.24414062499999986</c:v>
                </c:pt>
                <c:pt idx="79">
                  <c:v>0.24130728928863954</c:v>
                </c:pt>
                <c:pt idx="80">
                  <c:v>0.23852833574847768</c:v>
                </c:pt>
                <c:pt idx="81">
                  <c:v>0.23580231420428055</c:v>
                </c:pt>
                <c:pt idx="82">
                  <c:v>0.23312782382449371</c:v>
                </c:pt>
                <c:pt idx="83">
                  <c:v>0.23050351108457348</c:v>
                </c:pt>
                <c:pt idx="84">
                  <c:v>0.22792806782892752</c:v>
                </c:pt>
                <c:pt idx="85">
                  <c:v>0.22540022942599414</c:v>
                </c:pt>
                <c:pt idx="86">
                  <c:v>0.22291877301133528</c:v>
                </c:pt>
                <c:pt idx="87">
                  <c:v>0.22048251581393308</c:v>
                </c:pt>
                <c:pt idx="88">
                  <c:v>0.21809031356117592</c:v>
                </c:pt>
                <c:pt idx="89">
                  <c:v>0.2157410589582974</c:v>
                </c:pt>
                <c:pt idx="90">
                  <c:v>0.21343368023828441</c:v>
                </c:pt>
                <c:pt idx="91">
                  <c:v>0.21116713977851534</c:v>
                </c:pt>
                <c:pt idx="92">
                  <c:v>0.20894043278060781</c:v>
                </c:pt>
                <c:pt idx="93">
                  <c:v>0.20675258601016866</c:v>
                </c:pt>
                <c:pt idx="94">
                  <c:v>0.2046026565933296</c:v>
                </c:pt>
                <c:pt idx="95">
                  <c:v>0.20248973086713901</c:v>
                </c:pt>
                <c:pt idx="96">
                  <c:v>0.20041292328104535</c:v>
                </c:pt>
                <c:pt idx="97">
                  <c:v>0.19837137534687208</c:v>
                </c:pt>
                <c:pt idx="98">
                  <c:v>0.1963642546348297</c:v>
                </c:pt>
                <c:pt idx="99">
                  <c:v>0.19439075381325227</c:v>
                </c:pt>
                <c:pt idx="100">
                  <c:v>0.19245008972987512</c:v>
                </c:pt>
                <c:pt idx="101">
                  <c:v>0.19054150253259461</c:v>
                </c:pt>
                <c:pt idx="102">
                  <c:v>0.1886642548277645</c:v>
                </c:pt>
                <c:pt idx="103">
                  <c:v>0.18681763087419248</c:v>
                </c:pt>
                <c:pt idx="104">
                  <c:v>0.18500093581110047</c:v>
                </c:pt>
                <c:pt idx="105">
                  <c:v>0.18321349491840788</c:v>
                </c:pt>
                <c:pt idx="106">
                  <c:v>0.18145465290778767</c:v>
                </c:pt>
                <c:pt idx="107">
                  <c:v>0.17972377324302546</c:v>
                </c:pt>
                <c:pt idx="108">
                  <c:v>0.17802023748829476</c:v>
                </c:pt>
                <c:pt idx="109">
                  <c:v>0.17634344468303265</c:v>
                </c:pt>
                <c:pt idx="110">
                  <c:v>0.17469281074217097</c:v>
                </c:pt>
                <c:pt idx="111">
                  <c:v>0.17306776788054423</c:v>
                </c:pt>
                <c:pt idx="112">
                  <c:v>0.17146776406035652</c:v>
                </c:pt>
                <c:pt idx="113">
                  <c:v>0.16989226246064748</c:v>
                </c:pt>
                <c:pt idx="114">
                  <c:v>0.16834074096775375</c:v>
                </c:pt>
                <c:pt idx="115">
                  <c:v>0.16681269168581209</c:v>
                </c:pt>
                <c:pt idx="116">
                  <c:v>0.16530762046640102</c:v>
                </c:pt>
                <c:pt idx="117">
                  <c:v>0.16382504645646176</c:v>
                </c:pt>
                <c:pt idx="118">
                  <c:v>0.16236450166368466</c:v>
                </c:pt>
                <c:pt idx="119">
                  <c:v>0.16092553053858602</c:v>
                </c:pt>
                <c:pt idx="120">
                  <c:v>0.15950768957254116</c:v>
                </c:pt>
                <c:pt idx="121">
                  <c:v>0.15811054691107448</c:v>
                </c:pt>
                <c:pt idx="122">
                  <c:v>0.15673368198174176</c:v>
                </c:pt>
                <c:pt idx="123">
                  <c:v>0.15537668513597394</c:v>
                </c:pt>
                <c:pt idx="124">
                  <c:v>0.15403915730428075</c:v>
                </c:pt>
                <c:pt idx="125">
                  <c:v>0.15272070966424237</c:v>
                </c:pt>
                <c:pt idx="126">
                  <c:v>0.15142096332074595</c:v>
                </c:pt>
                <c:pt idx="127">
                  <c:v>0.15013954899794729</c:v>
                </c:pt>
                <c:pt idx="128">
                  <c:v>0.14887610674246615</c:v>
                </c:pt>
                <c:pt idx="129">
                  <c:v>0.14763028563734343</c:v>
                </c:pt>
                <c:pt idx="130">
                  <c:v>0.14640174352631374</c:v>
                </c:pt>
                <c:pt idx="131">
                  <c:v>0.14519014674796582</c:v>
                </c:pt>
                <c:pt idx="132">
                  <c:v>0.14399516987938427</c:v>
                </c:pt>
                <c:pt idx="133">
                  <c:v>0.14281649548888425</c:v>
                </c:pt>
                <c:pt idx="134">
                  <c:v>0.14165381389746914</c:v>
                </c:pt>
                <c:pt idx="135">
                  <c:v>0.14050682294865835</c:v>
                </c:pt>
                <c:pt idx="136">
                  <c:v>0.13937522778634737</c:v>
                </c:pt>
                <c:pt idx="137">
                  <c:v>0.13825874064037935</c:v>
                </c:pt>
                <c:pt idx="138">
                  <c:v>0.13715708061952031</c:v>
                </c:pt>
                <c:pt idx="139">
                  <c:v>0.13606997351154476</c:v>
                </c:pt>
                <c:pt idx="140">
                  <c:v>0.13499715159015174</c:v>
                </c:pt>
                <c:pt idx="141">
                  <c:v>0.13393835342844251</c:v>
                </c:pt>
                <c:pt idx="142">
                  <c:v>0.1328933237187053</c:v>
                </c:pt>
                <c:pt idx="143">
                  <c:v>0.13186181309826092</c:v>
                </c:pt>
                <c:pt idx="144">
                  <c:v>0.13084357798113636</c:v>
                </c:pt>
                <c:pt idx="145">
                  <c:v>0.12983838039534176</c:v>
                </c:pt>
                <c:pt idx="146">
                  <c:v>0.12884598782553694</c:v>
                </c:pt>
                <c:pt idx="147">
                  <c:v>0.12786617306088272</c:v>
                </c:pt>
                <c:pt idx="148">
                  <c:v>0.1268987140478802</c:v>
                </c:pt>
                <c:pt idx="149">
                  <c:v>0.12594339374801133</c:v>
                </c:pt>
                <c:pt idx="150">
                  <c:v>0.12499999999999992</c:v>
                </c:pt>
                <c:pt idx="151">
                  <c:v>0.12406832538652139</c:v>
                </c:pt>
                <c:pt idx="152">
                  <c:v>0.12314816710519658</c:v>
                </c:pt>
                <c:pt idx="153">
                  <c:v>0.12223932684371051</c:v>
                </c:pt>
                <c:pt idx="154">
                  <c:v>0.12134161065890604</c:v>
                </c:pt>
                <c:pt idx="155">
                  <c:v>0.12045482885970595</c:v>
                </c:pt>
                <c:pt idx="156">
                  <c:v>0.11957879589372479</c:v>
                </c:pt>
                <c:pt idx="157">
                  <c:v>0.11871333023743721</c:v>
                </c:pt>
                <c:pt idx="158">
                  <c:v>0.11785825428977395</c:v>
                </c:pt>
                <c:pt idx="159">
                  <c:v>0.11701339426902345</c:v>
                </c:pt>
                <c:pt idx="160">
                  <c:v>0.11617858011292051</c:v>
                </c:pt>
                <c:pt idx="161">
                  <c:v>0.11535364538180927</c:v>
                </c:pt>
                <c:pt idx="162">
                  <c:v>0.11453842716477161</c:v>
                </c:pt>
                <c:pt idx="163">
                  <c:v>0.11373276598861709</c:v>
                </c:pt>
                <c:pt idx="164">
                  <c:v>0.11293650572963349</c:v>
                </c:pt>
                <c:pt idx="165">
                  <c:v>0.11214949352800271</c:v>
                </c:pt>
                <c:pt idx="166">
                  <c:v>0.1113715797047888</c:v>
                </c:pt>
                <c:pt idx="167">
                  <c:v>0.11060261768140989</c:v>
                </c:pt>
                <c:pt idx="168">
                  <c:v>0.10984246390150811</c:v>
                </c:pt>
                <c:pt idx="169">
                  <c:v>0.1090909777551361</c:v>
                </c:pt>
                <c:pt idx="170">
                  <c:v>0.10834802150518086</c:v>
                </c:pt>
                <c:pt idx="171">
                  <c:v>0.10761346021594879</c:v>
                </c:pt>
                <c:pt idx="172">
                  <c:v>0.10688716168383987</c:v>
                </c:pt>
                <c:pt idx="173">
                  <c:v>0.10616899637003992</c:v>
                </c:pt>
                <c:pt idx="174">
                  <c:v>0.10545883733516374</c:v>
                </c:pt>
                <c:pt idx="175">
                  <c:v>0.1047565601757847</c:v>
                </c:pt>
                <c:pt idx="176">
                  <c:v>0.10406204296278722</c:v>
                </c:pt>
                <c:pt idx="177">
                  <c:v>0.10337516618148274</c:v>
                </c:pt>
                <c:pt idx="178">
                  <c:v>0.10269581267343125</c:v>
                </c:pt>
                <c:pt idx="179">
                  <c:v>0.10202386757991208</c:v>
                </c:pt>
                <c:pt idx="180">
                  <c:v>0.10135921828699054</c:v>
                </c:pt>
                <c:pt idx="181">
                  <c:v>0.10070175437212878</c:v>
                </c:pt>
                <c:pt idx="182">
                  <c:v>0.10005136755229078</c:v>
                </c:pt>
                <c:pt idx="183">
                  <c:v>9.9407951633493363E-2</c:v>
                </c:pt>
                <c:pt idx="184">
                  <c:v>9.8771402461757238E-2</c:v>
                </c:pt>
                <c:pt idx="185">
                  <c:v>9.8141617875413201E-2</c:v>
                </c:pt>
                <c:pt idx="186">
                  <c:v>9.7518497658720615E-2</c:v>
                </c:pt>
                <c:pt idx="187">
                  <c:v>9.6901943496756307E-2</c:v>
                </c:pt>
                <c:pt idx="188">
                  <c:v>9.6291858931534705E-2</c:v>
                </c:pt>
                <c:pt idx="189">
                  <c:v>9.568814931931964E-2</c:v>
                </c:pt>
                <c:pt idx="190">
                  <c:v>9.5090721789091254E-2</c:v>
                </c:pt>
                <c:pt idx="191">
                  <c:v>9.4499485202132041E-2</c:v>
                </c:pt>
                <c:pt idx="192">
                  <c:v>9.3914350112697137E-2</c:v>
                </c:pt>
                <c:pt idx="193">
                  <c:v>9.3335228729735403E-2</c:v>
                </c:pt>
                <c:pt idx="194">
                  <c:v>9.2762034879629557E-2</c:v>
                </c:pt>
                <c:pt idx="195">
                  <c:v>9.219468396992353E-2</c:v>
                </c:pt>
                <c:pt idx="196">
                  <c:v>9.1633092954007248E-2</c:v>
                </c:pt>
                <c:pt idx="197">
                  <c:v>9.107718029673019E-2</c:v>
                </c:pt>
                <c:pt idx="198">
                  <c:v>9.0526865940914678E-2</c:v>
                </c:pt>
                <c:pt idx="199">
                  <c:v>8.9982071274743058E-2</c:v>
                </c:pt>
                <c:pt idx="200">
                  <c:v>8.9442719099991519E-2</c:v>
                </c:pt>
                <c:pt idx="201">
                  <c:v>8.8908733601085949E-2</c:v>
                </c:pt>
                <c:pt idx="202">
                  <c:v>8.8380040314955111E-2</c:v>
                </c:pt>
                <c:pt idx="203">
                  <c:v>8.7856566101657499E-2</c:v>
                </c:pt>
                <c:pt idx="204">
                  <c:v>8.7338239115759206E-2</c:v>
                </c:pt>
                <c:pt idx="205">
                  <c:v>8.6824988778440693E-2</c:v>
                </c:pt>
                <c:pt idx="206">
                  <c:v>8.6316745750310966E-2</c:v>
                </c:pt>
                <c:pt idx="207">
                  <c:v>8.5813441904908749E-2</c:v>
                </c:pt>
                <c:pt idx="208">
                  <c:v>8.5315010302870545E-2</c:v>
                </c:pt>
                <c:pt idx="209">
                  <c:v>8.4821385166746505E-2</c:v>
                </c:pt>
                <c:pt idx="210">
                  <c:v>8.4332501856445155E-2</c:v>
                </c:pt>
                <c:pt idx="211">
                  <c:v>8.3848296845289036E-2</c:v>
                </c:pt>
                <c:pt idx="212">
                  <c:v>8.3368707696663977E-2</c:v>
                </c:pt>
                <c:pt idx="213">
                  <c:v>8.2893673041244814E-2</c:v>
                </c:pt>
                <c:pt idx="214">
                  <c:v>8.2423132554781245E-2</c:v>
                </c:pt>
                <c:pt idx="215">
                  <c:v>8.1957026936428271E-2</c:v>
                </c:pt>
                <c:pt idx="216">
                  <c:v>8.1495297887605359E-2</c:v>
                </c:pt>
                <c:pt idx="217">
                  <c:v>8.1037888091370039E-2</c:v>
                </c:pt>
                <c:pt idx="218">
                  <c:v>8.058474119229117E-2</c:v>
                </c:pt>
                <c:pt idx="219">
                  <c:v>8.0135801776808083E-2</c:v>
                </c:pt>
                <c:pt idx="220">
                  <c:v>7.9691015354062214E-2</c:v>
                </c:pt>
                <c:pt idx="221">
                  <c:v>7.9250328337187925E-2</c:v>
                </c:pt>
                <c:pt idx="222">
                  <c:v>7.8813688025050149E-2</c:v>
                </c:pt>
                <c:pt idx="223">
                  <c:v>7.8381042584416444E-2</c:v>
                </c:pt>
                <c:pt idx="224">
                  <c:v>7.7952341032551331E-2</c:v>
                </c:pt>
                <c:pt idx="225">
                  <c:v>7.7527533220222142E-2</c:v>
                </c:pt>
                <c:pt idx="226">
                  <c:v>7.7106569815104206E-2</c:v>
                </c:pt>
                <c:pt idx="227">
                  <c:v>7.6689402285575511E-2</c:v>
                </c:pt>
                <c:pt idx="228">
                  <c:v>7.6275982884889668E-2</c:v>
                </c:pt>
                <c:pt idx="229">
                  <c:v>7.5866264635717343E-2</c:v>
                </c:pt>
                <c:pt idx="230">
                  <c:v>7.5460201315046313E-2</c:v>
                </c:pt>
                <c:pt idx="231">
                  <c:v>7.5057747439430431E-2</c:v>
                </c:pt>
                <c:pt idx="232">
                  <c:v>7.4658858250578136E-2</c:v>
                </c:pt>
                <c:pt idx="233">
                  <c:v>7.4263489701272042E-2</c:v>
                </c:pt>
                <c:pt idx="234">
                  <c:v>7.3871598441610176E-2</c:v>
                </c:pt>
                <c:pt idx="235">
                  <c:v>7.3483141805560842E-2</c:v>
                </c:pt>
                <c:pt idx="236">
                  <c:v>7.3098077797822861E-2</c:v>
                </c:pt>
                <c:pt idx="237">
                  <c:v>7.2716365080983017E-2</c:v>
                </c:pt>
                <c:pt idx="238">
                  <c:v>7.2337962962963201E-2</c:v>
                </c:pt>
                <c:pt idx="239">
                  <c:v>7.1962831384749654E-2</c:v>
                </c:pt>
                <c:pt idx="240">
                  <c:v>7.1590930908396785E-2</c:v>
                </c:pt>
                <c:pt idx="241">
                  <c:v>7.1222222705299099E-2</c:v>
                </c:pt>
                <c:pt idx="242">
                  <c:v>7.0856668544723556E-2</c:v>
                </c:pt>
                <c:pt idx="243">
                  <c:v>7.0494230782596493E-2</c:v>
                </c:pt>
                <c:pt idx="244">
                  <c:v>7.0134872350537905E-2</c:v>
                </c:pt>
                <c:pt idx="245">
                  <c:v>6.9778556745137443E-2</c:v>
                </c:pt>
                <c:pt idx="246">
                  <c:v>6.9425248017465357E-2</c:v>
                </c:pt>
                <c:pt idx="247">
                  <c:v>6.9074910762813288E-2</c:v>
                </c:pt>
                <c:pt idx="248">
                  <c:v>6.8727510110658072E-2</c:v>
                </c:pt>
                <c:pt idx="249">
                  <c:v>6.8383011714844025E-2</c:v>
                </c:pt>
                <c:pt idx="250">
                  <c:v>6.8041381743977475E-2</c:v>
                </c:pt>
                <c:pt idx="251">
                  <c:v>6.770258687202875E-2</c:v>
                </c:pt>
                <c:pt idx="252">
                  <c:v>6.7366594269136049E-2</c:v>
                </c:pt>
                <c:pt idx="253">
                  <c:v>6.7033371592606555E-2</c:v>
                </c:pt>
                <c:pt idx="254">
                  <c:v>6.6702886978109929E-2</c:v>
                </c:pt>
                <c:pt idx="255">
                  <c:v>6.6375109031059032E-2</c:v>
                </c:pt>
                <c:pt idx="256">
                  <c:v>6.6050006818173815E-2</c:v>
                </c:pt>
                <c:pt idx="257">
                  <c:v>6.5727549859223619E-2</c:v>
                </c:pt>
                <c:pt idx="258">
                  <c:v>6.5407708118943558E-2</c:v>
                </c:pt>
                <c:pt idx="259">
                  <c:v>6.5090451999120877E-2</c:v>
                </c:pt>
                <c:pt idx="260">
                  <c:v>6.4775752330847036E-2</c:v>
                </c:pt>
                <c:pt idx="261">
                  <c:v>6.4463580366931672E-2</c:v>
                </c:pt>
                <c:pt idx="262">
                  <c:v>6.4153907774474384E-2</c:v>
                </c:pt>
                <c:pt idx="263">
                  <c:v>6.3846706627590746E-2</c:v>
                </c:pt>
                <c:pt idx="264">
                  <c:v>6.3541949400288761E-2</c:v>
                </c:pt>
                <c:pt idx="265">
                  <c:v>6.32396089594921E-2</c:v>
                </c:pt>
                <c:pt idx="266">
                  <c:v>6.2939658558206865E-2</c:v>
                </c:pt>
                <c:pt idx="267">
                  <c:v>6.2642071828828277E-2</c:v>
                </c:pt>
                <c:pt idx="268">
                  <c:v>6.2346822776584057E-2</c:v>
                </c:pt>
                <c:pt idx="269">
                  <c:v>6.2053885773111342E-2</c:v>
                </c:pt>
                <c:pt idx="270">
                  <c:v>6.1763235550164053E-2</c:v>
                </c:pt>
                <c:pt idx="271">
                  <c:v>6.1474847193447306E-2</c:v>
                </c:pt>
                <c:pt idx="272">
                  <c:v>6.1188696136576529E-2</c:v>
                </c:pt>
                <c:pt idx="273">
                  <c:v>6.0904758155157813E-2</c:v>
                </c:pt>
                <c:pt idx="274">
                  <c:v>6.0623009360986982E-2</c:v>
                </c:pt>
                <c:pt idx="275">
                  <c:v>6.0343426196364729E-2</c:v>
                </c:pt>
                <c:pt idx="276">
                  <c:v>6.0065985428524739E-2</c:v>
                </c:pt>
                <c:pt idx="277">
                  <c:v>5.9790664144172813E-2</c:v>
                </c:pt>
                <c:pt idx="278">
                  <c:v>5.9517439744133829E-2</c:v>
                </c:pt>
                <c:pt idx="279">
                  <c:v>5.9246289938104553E-2</c:v>
                </c:pt>
                <c:pt idx="280">
                  <c:v>5.8977192739509729E-2</c:v>
                </c:pt>
                <c:pt idx="281">
                  <c:v>5.8710126460459013E-2</c:v>
                </c:pt>
                <c:pt idx="282">
                  <c:v>5.8445069706802598E-2</c:v>
                </c:pt>
                <c:pt idx="283">
                  <c:v>5.8182001373283353E-2</c:v>
                </c:pt>
                <c:pt idx="284">
                  <c:v>5.7920900638783114E-2</c:v>
                </c:pt>
                <c:pt idx="285">
                  <c:v>5.7661746961661313E-2</c:v>
                </c:pt>
                <c:pt idx="286">
                  <c:v>5.7404520075183443E-2</c:v>
                </c:pt>
                <c:pt idx="287">
                  <c:v>5.7149199983037913E-2</c:v>
                </c:pt>
                <c:pt idx="288">
                  <c:v>5.6895766954938989E-2</c:v>
                </c:pt>
                <c:pt idx="289">
                  <c:v>5.664420152231376E-2</c:v>
                </c:pt>
                <c:pt idx="290">
                  <c:v>5.6394484474071797E-2</c:v>
                </c:pt>
                <c:pt idx="291">
                  <c:v>5.6146596852455252E-2</c:v>
                </c:pt>
                <c:pt idx="292">
                  <c:v>5.590051994896774E-2</c:v>
                </c:pt>
                <c:pt idx="293">
                  <c:v>5.5656235300380365E-2</c:v>
                </c:pt>
                <c:pt idx="294">
                  <c:v>5.541372468481319E-2</c:v>
                </c:pt>
                <c:pt idx="295">
                  <c:v>5.517297011789038E-2</c:v>
                </c:pt>
                <c:pt idx="296">
                  <c:v>5.4933953848967619E-2</c:v>
                </c:pt>
                <c:pt idx="297">
                  <c:v>5.4696658357430088E-2</c:v>
                </c:pt>
                <c:pt idx="298">
                  <c:v>5.4461066349059596E-2</c:v>
                </c:pt>
                <c:pt idx="299">
                  <c:v>5.4227160752469271E-2</c:v>
                </c:pt>
                <c:pt idx="300">
                  <c:v>5.3994924715604346E-2</c:v>
                </c:pt>
                <c:pt idx="301">
                  <c:v>5.3764341602307947E-2</c:v>
                </c:pt>
                <c:pt idx="302">
                  <c:v>5.3535394988949971E-2</c:v>
                </c:pt>
                <c:pt idx="303">
                  <c:v>5.3308068661118133E-2</c:v>
                </c:pt>
                <c:pt idx="304">
                  <c:v>5.3082346610369736E-2</c:v>
                </c:pt>
                <c:pt idx="305">
                  <c:v>5.2858213031042822E-2</c:v>
                </c:pt>
                <c:pt idx="306">
                  <c:v>5.2635652317125581E-2</c:v>
                </c:pt>
                <c:pt idx="307">
                  <c:v>5.2414649059182528E-2</c:v>
                </c:pt>
                <c:pt idx="308">
                  <c:v>5.2195188041336771E-2</c:v>
                </c:pt>
                <c:pt idx="309">
                  <c:v>5.1977254238306604E-2</c:v>
                </c:pt>
                <c:pt idx="310">
                  <c:v>5.1760832812495605E-2</c:v>
                </c:pt>
                <c:pt idx="311">
                  <c:v>5.1545909111135289E-2</c:v>
                </c:pt>
                <c:pt idx="312">
                  <c:v>5.1332468663478806E-2</c:v>
                </c:pt>
                <c:pt idx="313">
                  <c:v>5.1120497178044934E-2</c:v>
                </c:pt>
                <c:pt idx="314">
                  <c:v>5.0909980539911276E-2</c:v>
                </c:pt>
                <c:pt idx="315">
                  <c:v>5.0700904808055634E-2</c:v>
                </c:pt>
                <c:pt idx="316">
                  <c:v>5.0493256212744538E-2</c:v>
                </c:pt>
                <c:pt idx="317">
                  <c:v>5.0287021152967931E-2</c:v>
                </c:pt>
                <c:pt idx="318">
                  <c:v>5.0082186193919347E-2</c:v>
                </c:pt>
                <c:pt idx="319">
                  <c:v>4.9878738064520145E-2</c:v>
                </c:pt>
                <c:pt idx="320">
                  <c:v>4.9676663654987491E-2</c:v>
                </c:pt>
                <c:pt idx="321">
                  <c:v>4.9475950014444714E-2</c:v>
                </c:pt>
                <c:pt idx="322">
                  <c:v>4.9276584348573495E-2</c:v>
                </c:pt>
                <c:pt idx="323">
                  <c:v>4.9078554017306958E-2</c:v>
                </c:pt>
                <c:pt idx="324">
                  <c:v>4.8881846532562702E-2</c:v>
                </c:pt>
                <c:pt idx="325">
                  <c:v>4.8686449556015254E-2</c:v>
                </c:pt>
                <c:pt idx="326">
                  <c:v>4.8492350896906927E-2</c:v>
                </c:pt>
                <c:pt idx="327">
                  <c:v>4.8299538509896371E-2</c:v>
                </c:pt>
                <c:pt idx="328">
                  <c:v>4.8108000492944135E-2</c:v>
                </c:pt>
                <c:pt idx="329">
                  <c:v>4.7917725085234536E-2</c:v>
                </c:pt>
                <c:pt idx="330">
                  <c:v>4.7728700665132837E-2</c:v>
                </c:pt>
                <c:pt idx="331">
                  <c:v>4.7540915748177558E-2</c:v>
                </c:pt>
                <c:pt idx="332">
                  <c:v>4.7354358985106627E-2</c:v>
                </c:pt>
                <c:pt idx="333">
                  <c:v>4.7169019159917225E-2</c:v>
                </c:pt>
                <c:pt idx="334">
                  <c:v>4.6984885187958327E-2</c:v>
                </c:pt>
                <c:pt idx="335">
                  <c:v>4.6801946114055512E-2</c:v>
                </c:pt>
                <c:pt idx="336">
                  <c:v>4.6620191110667245E-2</c:v>
                </c:pt>
                <c:pt idx="337">
                  <c:v>4.6439609476072181E-2</c:v>
                </c:pt>
                <c:pt idx="338">
                  <c:v>4.6260190632586726E-2</c:v>
                </c:pt>
                <c:pt idx="339">
                  <c:v>4.6081924124812497E-2</c:v>
                </c:pt>
                <c:pt idx="340">
                  <c:v>4.5904799617912863E-2</c:v>
                </c:pt>
                <c:pt idx="341">
                  <c:v>4.5728806895918121E-2</c:v>
                </c:pt>
                <c:pt idx="342">
                  <c:v>4.5553935860058806E-2</c:v>
                </c:pt>
                <c:pt idx="343">
                  <c:v>4.5380176527126566E-2</c:v>
                </c:pt>
                <c:pt idx="344">
                  <c:v>4.5207519027861943E-2</c:v>
                </c:pt>
                <c:pt idx="345">
                  <c:v>4.5035953605368863E-2</c:v>
                </c:pt>
                <c:pt idx="346">
                  <c:v>4.4865470613554885E-2</c:v>
                </c:pt>
                <c:pt idx="347">
                  <c:v>4.4696060515597234E-2</c:v>
                </c:pt>
                <c:pt idx="348">
                  <c:v>4.4527713882433671E-2</c:v>
                </c:pt>
                <c:pt idx="349">
                  <c:v>4.4360421391277986E-2</c:v>
                </c:pt>
                <c:pt idx="350">
                  <c:v>4.4194173824159723E-2</c:v>
                </c:pt>
                <c:pt idx="351">
                  <c:v>4.4028962066487334E-2</c:v>
                </c:pt>
                <c:pt idx="352">
                  <c:v>4.3864777105634724E-2</c:v>
                </c:pt>
                <c:pt idx="353">
                  <c:v>4.3701610029550558E-2</c:v>
                </c:pt>
                <c:pt idx="354">
                  <c:v>4.3539452025389856E-2</c:v>
                </c:pt>
                <c:pt idx="355">
                  <c:v>4.3378294378167578E-2</c:v>
                </c:pt>
                <c:pt idx="356">
                  <c:v>4.3218128469433778E-2</c:v>
                </c:pt>
                <c:pt idx="357">
                  <c:v>4.3058945775969887E-2</c:v>
                </c:pt>
                <c:pt idx="358">
                  <c:v>4.2900737868505713E-2</c:v>
                </c:pt>
                <c:pt idx="359">
                  <c:v>4.2743496410456834E-2</c:v>
                </c:pt>
                <c:pt idx="360">
                  <c:v>4.2587213156682097E-2</c:v>
                </c:pt>
                <c:pt idx="361">
                  <c:v>4.2431879952260596E-2</c:v>
                </c:pt>
                <c:pt idx="362">
                  <c:v>4.227748873128799E-2</c:v>
                </c:pt>
                <c:pt idx="363">
                  <c:v>4.2124031515691857E-2</c:v>
                </c:pt>
                <c:pt idx="364">
                  <c:v>4.1971500414065471E-2</c:v>
                </c:pt>
                <c:pt idx="365">
                  <c:v>4.1819887620519997E-2</c:v>
                </c:pt>
                <c:pt idx="366">
                  <c:v>4.1669185413554369E-2</c:v>
                </c:pt>
                <c:pt idx="367">
                  <c:v>4.1519386154943182E-2</c:v>
                </c:pt>
                <c:pt idx="368">
                  <c:v>4.137048228864134E-2</c:v>
                </c:pt>
                <c:pt idx="369">
                  <c:v>4.1222466339706165E-2</c:v>
                </c:pt>
                <c:pt idx="370">
                  <c:v>4.107533091323589E-2</c:v>
                </c:pt>
                <c:pt idx="371">
                  <c:v>4.0929068693324598E-2</c:v>
                </c:pt>
                <c:pt idx="372">
                  <c:v>4.0783672442033334E-2</c:v>
                </c:pt>
                <c:pt idx="373">
                  <c:v>4.0639134998376923E-2</c:v>
                </c:pt>
                <c:pt idx="374">
                  <c:v>4.049544927732629E-2</c:v>
                </c:pt>
                <c:pt idx="375">
                  <c:v>4.0352608268826119E-2</c:v>
                </c:pt>
                <c:pt idx="376">
                  <c:v>4.0210605036827482E-2</c:v>
                </c:pt>
                <c:pt idx="377">
                  <c:v>4.0069432718335116E-2</c:v>
                </c:pt>
                <c:pt idx="378">
                  <c:v>3.9929084522469162E-2</c:v>
                </c:pt>
                <c:pt idx="379">
                  <c:v>3.9789553729541238E-2</c:v>
                </c:pt>
                <c:pt idx="380">
                  <c:v>3.965083369014432E-2</c:v>
                </c:pt>
                <c:pt idx="381">
                  <c:v>3.9512917824256401E-2</c:v>
                </c:pt>
                <c:pt idx="382">
                  <c:v>3.9375799620357671E-2</c:v>
                </c:pt>
                <c:pt idx="383">
                  <c:v>3.9239472634560839E-2</c:v>
                </c:pt>
                <c:pt idx="384">
                  <c:v>3.9103930489754579E-2</c:v>
                </c:pt>
                <c:pt idx="385">
                  <c:v>3.8969166874759729E-2</c:v>
                </c:pt>
                <c:pt idx="386">
                  <c:v>3.883517554349801E-2</c:v>
                </c:pt>
                <c:pt idx="387">
                  <c:v>3.8701950314173186E-2</c:v>
                </c:pt>
                <c:pt idx="388">
                  <c:v>3.8569485068464325E-2</c:v>
                </c:pt>
                <c:pt idx="389">
                  <c:v>3.8437773750730986E-2</c:v>
                </c:pt>
                <c:pt idx="390">
                  <c:v>3.8306810367230174E-2</c:v>
                </c:pt>
                <c:pt idx="391">
                  <c:v>3.8176588985344824E-2</c:v>
                </c:pt>
                <c:pt idx="392">
                  <c:v>3.8047103732823606E-2</c:v>
                </c:pt>
                <c:pt idx="393">
                  <c:v>3.7918348797031869E-2</c:v>
                </c:pt>
                <c:pt idx="394">
                  <c:v>3.7790318424213591E-2</c:v>
                </c:pt>
                <c:pt idx="395">
                  <c:v>3.766300691876405E-2</c:v>
                </c:pt>
                <c:pt idx="396">
                  <c:v>3.7536408642513126E-2</c:v>
                </c:pt>
                <c:pt idx="397">
                  <c:v>3.7410518014019026E-2</c:v>
                </c:pt>
                <c:pt idx="398">
                  <c:v>3.7285329507872209E-2</c:v>
                </c:pt>
                <c:pt idx="399">
                  <c:v>3.7160837654009411E-2</c:v>
                </c:pt>
                <c:pt idx="400">
                  <c:v>3.7037037037037548E-2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20-4E9F-9D70-D6446693F5AE}"/>
            </c:ext>
          </c:extLst>
        </c:ser>
        <c:ser>
          <c:idx val="2"/>
          <c:order val="2"/>
          <c:tx>
            <c:strRef>
              <c:f>'HYPOTHESIS 1'!$W$2</c:f>
              <c:strCache>
                <c:ptCount val="1"/>
                <c:pt idx="0">
                  <c:v>F(1,2)</c:v>
                </c:pt>
              </c:strCache>
            </c:strRef>
          </c:tx>
          <c:spPr>
            <a:ln w="12700" cap="rnd">
              <a:solidFill>
                <a:srgbClr val="717073"/>
              </a:solidFill>
              <a:round/>
            </a:ln>
            <a:effectLst/>
          </c:spPr>
          <c:marker>
            <c:symbol val="none"/>
          </c:marker>
          <c:val>
            <c:numRef>
              <c:f>'HYPOTHESIS 1'!$W$3:$W$403</c:f>
              <c:numCache>
                <c:formatCode>0.0000</c:formatCode>
                <c:ptCount val="401"/>
                <c:pt idx="0">
                  <c:v>0</c:v>
                </c:pt>
                <c:pt idx="1">
                  <c:v>3.5091821684507383</c:v>
                </c:pt>
                <c:pt idx="2">
                  <c:v>2.4629633421039339</c:v>
                </c:pt>
                <c:pt idx="3">
                  <c:v>1.9961598484559306</c:v>
                </c:pt>
                <c:pt idx="4">
                  <c:v>1.7160295147402083</c:v>
                </c:pt>
                <c:pt idx="5">
                  <c:v>1.5236464574498154</c:v>
                </c:pt>
                <c:pt idx="6">
                  <c:v>1.3807769999722674</c:v>
                </c:pt>
                <c:pt idx="7">
                  <c:v>1.2690988828326903</c:v>
                </c:pt>
                <c:pt idx="8">
                  <c:v>1.1785825428977403</c:v>
                </c:pt>
                <c:pt idx="9">
                  <c:v>1.1032128610304222</c:v>
                </c:pt>
                <c:pt idx="10">
                  <c:v>1.0391328106475828</c:v>
                </c:pt>
                <c:pt idx="11">
                  <c:v>0.98373919318531222</c:v>
                </c:pt>
                <c:pt idx="12">
                  <c:v>0.93520234164875493</c:v>
                </c:pt>
                <c:pt idx="13">
                  <c:v>0.8921932201705246</c:v>
                </c:pt>
                <c:pt idx="14">
                  <c:v>0.85371973743209062</c:v>
                </c:pt>
                <c:pt idx="15">
                  <c:v>0.8190240989075569</c:v>
                </c:pt>
                <c:pt idx="16">
                  <c:v>0.7875159924071431</c:v>
                </c:pt>
                <c:pt idx="17">
                  <c:v>0.75872769781678573</c:v>
                </c:pt>
                <c:pt idx="18">
                  <c:v>0.73228309267672109</c:v>
                </c:pt>
                <c:pt idx="19">
                  <c:v>0.7078757377593039</c:v>
                </c:pt>
                <c:pt idx="20">
                  <c:v>0.68525305585855345</c:v>
                </c:pt>
                <c:pt idx="21">
                  <c:v>0.66420469649332858</c:v>
                </c:pt>
                <c:pt idx="22">
                  <c:v>0.644553836747908</c:v>
                </c:pt>
                <c:pt idx="23">
                  <c:v>0.62615058031203474</c:v>
                </c:pt>
                <c:pt idx="24">
                  <c:v>0.60886688123881794</c:v>
                </c:pt>
                <c:pt idx="25">
                  <c:v>0.59259259259259256</c:v>
                </c:pt>
                <c:pt idx="26">
                  <c:v>0.57723235651056337</c:v>
                </c:pt>
                <c:pt idx="27">
                  <c:v>0.5627031316001081</c:v>
                </c:pt>
                <c:pt idx="28">
                  <c:v>0.5489322086861389</c:v>
                </c:pt>
                <c:pt idx="29">
                  <c:v>0.53585560473883842</c:v>
                </c:pt>
                <c:pt idx="30">
                  <c:v>0.52341675254682252</c:v>
                </c:pt>
                <c:pt idx="31">
                  <c:v>0.51156542377609404</c:v>
                </c:pt>
                <c:pt idx="32">
                  <c:v>0.50025683776145424</c:v>
                </c:pt>
                <c:pt idx="33">
                  <c:v>0.48945091927072398</c:v>
                </c:pt>
                <c:pt idx="34">
                  <c:v>0.47911167663555004</c:v>
                </c:pt>
                <c:pt idx="35">
                  <c:v>0.46920667780423075</c:v>
                </c:pt>
                <c:pt idx="36">
                  <c:v>0.45970660657070561</c:v>
                </c:pt>
                <c:pt idx="37">
                  <c:v>0.45058488484739689</c:v>
                </c:pt>
                <c:pt idx="38">
                  <c:v>0.44181734965077313</c:v>
                </c:pt>
                <c:pt idx="39">
                  <c:v>0.43338197565625802</c:v>
                </c:pt>
                <c:pt idx="40">
                  <c:v>0.42525863589985713</c:v>
                </c:pt>
                <c:pt idx="41">
                  <c:v>0.41742889456635313</c:v>
                </c:pt>
                <c:pt idx="42">
                  <c:v>0.40987582688954216</c:v>
                </c:pt>
                <c:pt idx="43">
                  <c:v>0.40258386206018448</c:v>
                </c:pt>
                <c:pt idx="44">
                  <c:v>0.39553864573882308</c:v>
                </c:pt>
                <c:pt idx="45">
                  <c:v>0.38872691933916409</c:v>
                </c:pt>
                <c:pt idx="46">
                  <c:v>0.38213641371084606</c:v>
                </c:pt>
                <c:pt idx="47">
                  <c:v>0.37575575522956128</c:v>
                </c:pt>
                <c:pt idx="48">
                  <c:v>0.36957438261429743</c:v>
                </c:pt>
                <c:pt idx="49">
                  <c:v>0.36358247304904046</c:v>
                </c:pt>
                <c:pt idx="50">
                  <c:v>0.35777087639996624</c:v>
                </c:pt>
                <c:pt idx="51">
                  <c:v>0.35213105649713178</c:v>
                </c:pt>
                <c:pt idx="52">
                  <c:v>0.34665503859851782</c:v>
                </c:pt>
                <c:pt idx="53">
                  <c:v>0.34133536227918554</c:v>
                </c:pt>
                <c:pt idx="54">
                  <c:v>0.33616503909354317</c:v>
                </c:pt>
                <c:pt idx="55">
                  <c:v>0.33113751444764616</c:v>
                </c:pt>
                <c:pt idx="56">
                  <c:v>0.32624663319387726</c:v>
                </c:pt>
                <c:pt idx="57">
                  <c:v>0.32148660852450983</c:v>
                </c:pt>
                <c:pt idx="58">
                  <c:v>0.31685199379540396</c:v>
                </c:pt>
                <c:pt idx="59">
                  <c:v>0.31233765695793647</c:v>
                </c:pt>
                <c:pt idx="60">
                  <c:v>0.30793875731747511</c:v>
                </c:pt>
                <c:pt idx="61">
                  <c:v>0.30365072437131152</c:v>
                </c:pt>
                <c:pt idx="62">
                  <c:v>0.29946923850882462</c:v>
                </c:pt>
                <c:pt idx="63">
                  <c:v>0.29539021338247351</c:v>
                </c:pt>
                <c:pt idx="64">
                  <c:v>0.29140977978061711</c:v>
                </c:pt>
                <c:pt idx="65">
                  <c:v>0.28752427085262605</c:v>
                </c:pt>
                <c:pt idx="66">
                  <c:v>0.283730208553713</c:v>
                </c:pt>
                <c:pt idx="67">
                  <c:v>0.28002429119172068</c:v>
                </c:pt>
                <c:pt idx="68">
                  <c:v>0.27640338197106318</c:v>
                </c:pt>
                <c:pt idx="69">
                  <c:v>0.27286449844038507</c:v>
                </c:pt>
                <c:pt idx="70">
                  <c:v>0.26940480276048429</c:v>
                </c:pt>
                <c:pt idx="71">
                  <c:v>0.26602159271783921</c:v>
                </c:pt>
                <c:pt idx="72">
                  <c:v>0.26271229341683328</c:v>
                </c:pt>
                <c:pt idx="73">
                  <c:v>0.25947444959062338</c:v>
                </c:pt>
                <c:pt idx="74">
                  <c:v>0.25630571847666517</c:v>
                </c:pt>
                <c:pt idx="75">
                  <c:v>0.25320386320828764</c:v>
                </c:pt>
                <c:pt idx="76">
                  <c:v>0.25016674667849054</c:v>
                </c:pt>
                <c:pt idx="77">
                  <c:v>0.24719232583638828</c:v>
                </c:pt>
                <c:pt idx="78">
                  <c:v>0.24427864638051536</c:v>
                </c:pt>
                <c:pt idx="79">
                  <c:v>0.24142383781659327</c:v>
                </c:pt>
                <c:pt idx="80">
                  <c:v>0.23862610885037877</c:v>
                </c:pt>
                <c:pt idx="81">
                  <c:v>0.23588374308892579</c:v>
                </c:pt>
                <c:pt idx="82">
                  <c:v>0.23319509502601884</c:v>
                </c:pt>
                <c:pt idx="83">
                  <c:v>0.23055858628971573</c:v>
                </c:pt>
                <c:pt idx="84">
                  <c:v>0.22797270213189713</c:v>
                </c:pt>
                <c:pt idx="85">
                  <c:v>0.22543598814148599</c:v>
                </c:pt>
                <c:pt idx="86">
                  <c:v>0.22294704716458907</c:v>
                </c:pt>
                <c:pt idx="87">
                  <c:v>0.22050453641624915</c:v>
                </c:pt>
                <c:pt idx="88">
                  <c:v>0.21810716476979411</c:v>
                </c:pt>
                <c:pt idx="89">
                  <c:v>0.21575369021094226</c:v>
                </c:pt>
                <c:pt idx="90">
                  <c:v>0.21344291744488711</c:v>
                </c:pt>
                <c:pt idx="91">
                  <c:v>0.21117369564554991</c:v>
                </c:pt>
                <c:pt idx="92">
                  <c:v>0.20894491633706322</c:v>
                </c:pt>
                <c:pt idx="93">
                  <c:v>0.20675551139834408</c:v>
                </c:pt>
                <c:pt idx="94">
                  <c:v>0.20460445118234169</c:v>
                </c:pt>
                <c:pt idx="95">
                  <c:v>0.20249074274220288</c:v>
                </c:pt>
                <c:pt idx="96">
                  <c:v>0.20041342815719981</c:v>
                </c:pt>
                <c:pt idx="97">
                  <c:v>0.19837158295181498</c:v>
                </c:pt>
                <c:pt idx="98">
                  <c:v>0.19636431460187917</c:v>
                </c:pt>
                <c:pt idx="99">
                  <c:v>0.1943907611221169</c:v>
                </c:pt>
                <c:pt idx="100">
                  <c:v>0.19245008972987512</c:v>
                </c:pt>
                <c:pt idx="101">
                  <c:v>0.19054149558019384</c:v>
                </c:pt>
                <c:pt idx="102">
                  <c:v>0.18866420056773228</c:v>
                </c:pt>
                <c:pt idx="103">
                  <c:v>0.18681745219138637</c:v>
                </c:pt>
                <c:pt idx="104">
                  <c:v>0.18500052247773321</c:v>
                </c:pt>
                <c:pt idx="105">
                  <c:v>0.18321270695970893</c:v>
                </c:pt>
                <c:pt idx="106">
                  <c:v>0.18145332370718115</c:v>
                </c:pt>
                <c:pt idx="107">
                  <c:v>0.17972171240630752</c:v>
                </c:pt>
                <c:pt idx="108">
                  <c:v>0.17801723348478585</c:v>
                </c:pt>
                <c:pt idx="109">
                  <c:v>0.17633926728029894</c:v>
                </c:pt>
                <c:pt idx="110">
                  <c:v>0.17468721324963937</c:v>
                </c:pt>
                <c:pt idx="111">
                  <c:v>0.17306048921616723</c:v>
                </c:pt>
                <c:pt idx="112">
                  <c:v>0.17145853065341049</c:v>
                </c:pt>
                <c:pt idx="113">
                  <c:v>0.16988079000275952</c:v>
                </c:pt>
                <c:pt idx="114">
                  <c:v>0.16832673602334336</c:v>
                </c:pt>
                <c:pt idx="115">
                  <c:v>0.16679585317229628</c:v>
                </c:pt>
                <c:pt idx="116">
                  <c:v>0.16528764101373991</c:v>
                </c:pt>
                <c:pt idx="117">
                  <c:v>0.16380161365490975</c:v>
                </c:pt>
                <c:pt idx="118">
                  <c:v>0.16233729920795692</c:v>
                </c:pt>
                <c:pt idx="119">
                  <c:v>0.16089423927604471</c:v>
                </c:pt>
                <c:pt idx="120">
                  <c:v>0.15947198846244634</c:v>
                </c:pt>
                <c:pt idx="121">
                  <c:v>0.15807011390142939</c:v>
                </c:pt>
                <c:pt idx="122">
                  <c:v>0.15668819480978499</c:v>
                </c:pt>
                <c:pt idx="123">
                  <c:v>0.15532582205793111</c:v>
                </c:pt>
                <c:pt idx="124">
                  <c:v>0.15398259775958051</c:v>
                </c:pt>
                <c:pt idx="125">
                  <c:v>0.15265813487902563</c:v>
                </c:pt>
                <c:pt idx="126">
                  <c:v>0.15135205685514738</c:v>
                </c:pt>
                <c:pt idx="127">
                  <c:v>0.15006399724130759</c:v>
                </c:pt>
                <c:pt idx="128">
                  <c:v>0.1487935993603334</c:v>
                </c:pt>
                <c:pt idx="129">
                  <c:v>0.14754051597384635</c:v>
                </c:pt>
                <c:pt idx="130">
                  <c:v>0.1463044089652325</c:v>
                </c:pt>
                <c:pt idx="131">
                  <c:v>0.14508494903559002</c:v>
                </c:pt>
                <c:pt idx="132">
                  <c:v>0.1438818154120261</c:v>
                </c:pt>
                <c:pt idx="133">
                  <c:v>0.14269469556771214</c:v>
                </c:pt>
                <c:pt idx="134">
                  <c:v>0.14152328495313682</c:v>
                </c:pt>
                <c:pt idx="135">
                  <c:v>0.1403672867380294</c:v>
                </c:pt>
                <c:pt idx="136">
                  <c:v>0.1392264115634522</c:v>
                </c:pt>
                <c:pt idx="137">
                  <c:v>0.13810037730358998</c:v>
                </c:pt>
                <c:pt idx="138">
                  <c:v>0.1369889088367878</c:v>
                </c:pt>
                <c:pt idx="139">
                  <c:v>0.13589173782541436</c:v>
                </c:pt>
                <c:pt idx="140">
                  <c:v>0.13480860250414861</c:v>
                </c:pt>
                <c:pt idx="141">
                  <c:v>0.13373924747630944</c:v>
                </c:pt>
                <c:pt idx="142">
                  <c:v>0.13268342351786785</c:v>
                </c:pt>
                <c:pt idx="143">
                  <c:v>0.13164088738879914</c:v>
                </c:pt>
                <c:pt idx="144">
                  <c:v>0.13061140165145144</c:v>
                </c:pt>
                <c:pt idx="145">
                  <c:v>0.12959473449562187</c:v>
                </c:pt>
                <c:pt idx="146">
                  <c:v>0.12859065957004806</c:v>
                </c:pt>
                <c:pt idx="147">
                  <c:v>0.12759895582003769</c:v>
                </c:pt>
                <c:pt idx="148">
                  <c:v>0.12661940733097191</c:v>
                </c:pt>
                <c:pt idx="149">
                  <c:v>0.12565180317743183</c:v>
                </c:pt>
                <c:pt idx="150">
                  <c:v>0.12469593727770982</c:v>
                </c:pt>
                <c:pt idx="151">
                  <c:v>0.12375160825347856</c:v>
                </c:pt>
                <c:pt idx="152">
                  <c:v>0.12281861929440234</c:v>
                </c:pt>
                <c:pt idx="153">
                  <c:v>0.12189677802748518</c:v>
                </c:pt>
                <c:pt idx="154">
                  <c:v>0.12098589639095972</c:v>
                </c:pt>
                <c:pt idx="155">
                  <c:v>0.1200857905125316</c:v>
                </c:pt>
                <c:pt idx="156">
                  <c:v>0.11919628059180094</c:v>
                </c:pt>
                <c:pt idx="157">
                  <c:v>0.11831719078669241</c:v>
                </c:pt>
                <c:pt idx="158">
                  <c:v>0.11744834910373224</c:v>
                </c:pt>
                <c:pt idx="159">
                  <c:v>0.11658958729201895</c:v>
                </c:pt>
                <c:pt idx="160">
                  <c:v>0.11574074074074062</c:v>
                </c:pt>
                <c:pt idx="161">
                  <c:v>0.11490164838009914</c:v>
                </c:pt>
                <c:pt idx="162">
                  <c:v>0.11407215258550733</c:v>
                </c:pt>
                <c:pt idx="163">
                  <c:v>0.11325209908493217</c:v>
                </c:pt>
                <c:pt idx="164">
                  <c:v>0.11244133686926168</c:v>
                </c:pt>
                <c:pt idx="165">
                  <c:v>0.11163971810557913</c:v>
                </c:pt>
                <c:pt idx="166">
                  <c:v>0.11084709805323359</c:v>
                </c:pt>
                <c:pt idx="167">
                  <c:v>0.11006333498260071</c:v>
                </c:pt>
                <c:pt idx="168">
                  <c:v>0.1092882900964311</c:v>
                </c:pt>
                <c:pt idx="169">
                  <c:v>0.10852182745369043</c:v>
                </c:pt>
                <c:pt idx="170">
                  <c:v>0.10776381389579721</c:v>
                </c:pt>
                <c:pt idx="171">
                  <c:v>0.10701411897516944</c:v>
                </c:pt>
                <c:pt idx="172">
                  <c:v>0.10627261488599545</c:v>
                </c:pt>
                <c:pt idx="173">
                  <c:v>0.10553917639714668</c:v>
                </c:pt>
                <c:pt idx="174">
                  <c:v>0.10481368078715457</c:v>
                </c:pt>
                <c:pt idx="175">
                  <c:v>0.10409600778117677</c:v>
                </c:pt>
                <c:pt idx="176">
                  <c:v>0.10338603948988072</c:v>
                </c:pt>
                <c:pt idx="177">
                  <c:v>0.10268366035017611</c:v>
                </c:pt>
                <c:pt idx="178">
                  <c:v>0.10198875706773029</c:v>
                </c:pt>
                <c:pt idx="179">
                  <c:v>0.1013012185612031</c:v>
                </c:pt>
                <c:pt idx="180">
                  <c:v>0.10062093590814102</c:v>
                </c:pt>
                <c:pt idx="181">
                  <c:v>9.9947802292472132E-2</c:v>
                </c:pt>
                <c:pt idx="182">
                  <c:v>9.928171295354607E-2</c:v>
                </c:pt>
                <c:pt idx="183">
                  <c:v>9.8622565136665841E-2</c:v>
                </c:pt>
                <c:pt idx="184">
                  <c:v>9.7970258045059488E-2</c:v>
                </c:pt>
                <c:pt idx="185">
                  <c:v>9.7324692793242587E-2</c:v>
                </c:pt>
                <c:pt idx="186">
                  <c:v>9.668577236172432E-2</c:v>
                </c:pt>
                <c:pt idx="187">
                  <c:v>9.6053401553010717E-2</c:v>
                </c:pt>
                <c:pt idx="188">
                  <c:v>9.5427486948862772E-2</c:v>
                </c:pt>
                <c:pt idx="189">
                  <c:v>9.480793686876568E-2</c:v>
                </c:pt>
                <c:pt idx="190">
                  <c:v>9.4194661329569801E-2</c:v>
                </c:pt>
                <c:pt idx="191">
                  <c:v>9.3587572006264386E-2</c:v>
                </c:pt>
                <c:pt idx="192">
                  <c:v>9.2986582193846243E-2</c:v>
                </c:pt>
                <c:pt idx="193">
                  <c:v>9.2391606770247561E-2</c:v>
                </c:pt>
                <c:pt idx="194">
                  <c:v>9.1802562160288384E-2</c:v>
                </c:pt>
                <c:pt idx="195">
                  <c:v>9.1219366300620164E-2</c:v>
                </c:pt>
                <c:pt idx="196">
                  <c:v>9.0641938605628691E-2</c:v>
                </c:pt>
                <c:pt idx="197">
                  <c:v>9.0070199934265169E-2</c:v>
                </c:pt>
                <c:pt idx="198">
                  <c:v>8.9504072557775732E-2</c:v>
                </c:pt>
                <c:pt idx="199">
                  <c:v>8.894348012830107E-2</c:v>
                </c:pt>
                <c:pt idx="200">
                  <c:v>8.8388347648318391E-2</c:v>
                </c:pt>
                <c:pt idx="201">
                  <c:v>8.7838601440898792E-2</c:v>
                </c:pt>
                <c:pt idx="202">
                  <c:v>8.7294169120755438E-2</c:v>
                </c:pt>
                <c:pt idx="203">
                  <c:v>8.6754979566056448E-2</c:v>
                </c:pt>
                <c:pt idx="204">
                  <c:v>8.622096289098008E-2</c:v>
                </c:pt>
                <c:pt idx="205">
                  <c:v>8.5692050418988225E-2</c:v>
                </c:pt>
                <c:pt idx="206">
                  <c:v>8.5168174656796769E-2</c:v>
                </c:pt>
                <c:pt idx="207">
                  <c:v>8.4649269269020957E-2</c:v>
                </c:pt>
                <c:pt idx="208">
                  <c:v>8.4135269053475778E-2</c:v>
                </c:pt>
                <c:pt idx="209">
                  <c:v>8.3626109917110752E-2</c:v>
                </c:pt>
                <c:pt idx="210">
                  <c:v>8.3121728852560667E-2</c:v>
                </c:pt>
                <c:pt idx="211">
                  <c:v>8.262206391529324E-2</c:v>
                </c:pt>
                <c:pt idx="212">
                  <c:v>8.2127054201336203E-2</c:v>
                </c:pt>
                <c:pt idx="213">
                  <c:v>8.1636639825566321E-2</c:v>
                </c:pt>
                <c:pt idx="214">
                  <c:v>8.1150761900543655E-2</c:v>
                </c:pt>
                <c:pt idx="215">
                  <c:v>8.0669362515875281E-2</c:v>
                </c:pt>
                <c:pt idx="216">
                  <c:v>8.0192384718092605E-2</c:v>
                </c:pt>
                <c:pt idx="217">
                  <c:v>7.9719772491027588E-2</c:v>
                </c:pt>
                <c:pt idx="218">
                  <c:v>7.9251470736672672E-2</c:v>
                </c:pt>
                <c:pt idx="219">
                  <c:v>7.8787425256511556E-2</c:v>
                </c:pt>
                <c:pt idx="220">
                  <c:v>7.8327582733305964E-2</c:v>
                </c:pt>
                <c:pt idx="221">
                  <c:v>7.7871890713326286E-2</c:v>
                </c:pt>
                <c:pt idx="222">
                  <c:v>7.7420297589012768E-2</c:v>
                </c:pt>
                <c:pt idx="223">
                  <c:v>7.6972752582055728E-2</c:v>
                </c:pt>
                <c:pt idx="224">
                  <c:v>7.6529205726881822E-2</c:v>
                </c:pt>
                <c:pt idx="225">
                  <c:v>7.6089607854536015E-2</c:v>
                </c:pt>
                <c:pt idx="226">
                  <c:v>7.5653910576947633E-2</c:v>
                </c:pt>
                <c:pt idx="227">
                  <c:v>7.5222066271569604E-2</c:v>
                </c:pt>
                <c:pt idx="228">
                  <c:v>7.4794028066380927E-2</c:v>
                </c:pt>
                <c:pt idx="229">
                  <c:v>7.4369749825241818E-2</c:v>
                </c:pt>
                <c:pt idx="230">
                  <c:v>7.3949186133592484E-2</c:v>
                </c:pt>
                <c:pt idx="231">
                  <c:v>7.353229228448506E-2</c:v>
                </c:pt>
                <c:pt idx="232">
                  <c:v>7.3119024264940782E-2</c:v>
                </c:pt>
                <c:pt idx="233">
                  <c:v>7.2709338742622462E-2</c:v>
                </c:pt>
                <c:pt idx="234">
                  <c:v>7.2303193052814574E-2</c:v>
                </c:pt>
                <c:pt idx="235">
                  <c:v>7.1900545185701936E-2</c:v>
                </c:pt>
                <c:pt idx="236">
                  <c:v>7.1501353773939305E-2</c:v>
                </c:pt>
                <c:pt idx="237">
                  <c:v>7.1105578080504384E-2</c:v>
                </c:pt>
                <c:pt idx="238">
                  <c:v>7.0713177986825901E-2</c:v>
                </c:pt>
                <c:pt idx="239">
                  <c:v>7.0324113981180103E-2</c:v>
                </c:pt>
                <c:pt idx="240">
                  <c:v>6.9938347147348423E-2</c:v>
                </c:pt>
                <c:pt idx="241">
                  <c:v>6.9555839153529156E-2</c:v>
                </c:pt>
                <c:pt idx="242">
                  <c:v>6.9176552241496853E-2</c:v>
                </c:pt>
                <c:pt idx="243">
                  <c:v>6.880044921600266E-2</c:v>
                </c:pt>
                <c:pt idx="244">
                  <c:v>6.8427493434409584E-2</c:v>
                </c:pt>
                <c:pt idx="245">
                  <c:v>6.8057648796556333E-2</c:v>
                </c:pt>
                <c:pt idx="246">
                  <c:v>6.7690879734843917E-2</c:v>
                </c:pt>
                <c:pt idx="247">
                  <c:v>6.7327151204539498E-2</c:v>
                </c:pt>
                <c:pt idx="248">
                  <c:v>6.6966428674291534E-2</c:v>
                </c:pt>
                <c:pt idx="249">
                  <c:v>6.6608678116851117E-2</c:v>
                </c:pt>
                <c:pt idx="250">
                  <c:v>6.625386599999411E-2</c:v>
                </c:pt>
                <c:pt idx="251">
                  <c:v>6.5901959277639116E-2</c:v>
                </c:pt>
                <c:pt idx="252">
                  <c:v>6.5552925381156132E-2</c:v>
                </c:pt>
                <c:pt idx="253">
                  <c:v>6.5206732210861429E-2</c:v>
                </c:pt>
                <c:pt idx="254">
                  <c:v>6.4863348127693607E-2</c:v>
                </c:pt>
                <c:pt idx="255">
                  <c:v>6.4522741945066575E-2</c:v>
                </c:pt>
                <c:pt idx="256">
                  <c:v>6.4184882920894956E-2</c:v>
                </c:pt>
                <c:pt idx="257">
                  <c:v>6.3849740749787762E-2</c:v>
                </c:pt>
                <c:pt idx="258">
                  <c:v>6.3517285555405825E-2</c:v>
                </c:pt>
                <c:pt idx="259">
                  <c:v>6.318748788297969E-2</c:v>
                </c:pt>
                <c:pt idx="260">
                  <c:v>6.2860318691983011E-2</c:v>
                </c:pt>
                <c:pt idx="261">
                  <c:v>6.2535749348958711E-2</c:v>
                </c:pt>
                <c:pt idx="262">
                  <c:v>6.221375162049346E-2</c:v>
                </c:pt>
                <c:pt idx="263">
                  <c:v>6.189429766633716E-2</c:v>
                </c:pt>
                <c:pt idx="264">
                  <c:v>6.1577360032663966E-2</c:v>
                </c:pt>
                <c:pt idx="265">
                  <c:v>6.1262911645471388E-2</c:v>
                </c:pt>
                <c:pt idx="266">
                  <c:v>6.0950925804114008E-2</c:v>
                </c:pt>
                <c:pt idx="267">
                  <c:v>6.0641376174968988E-2</c:v>
                </c:pt>
                <c:pt idx="268">
                  <c:v>6.0334236785229867E-2</c:v>
                </c:pt>
                <c:pt idx="269">
                  <c:v>6.0029482016825682E-2</c:v>
                </c:pt>
                <c:pt idx="270">
                  <c:v>5.9727086600462755E-2</c:v>
                </c:pt>
                <c:pt idx="271">
                  <c:v>5.9427025609785689E-2</c:v>
                </c:pt>
                <c:pt idx="272">
                  <c:v>5.9129274455655412E-2</c:v>
                </c:pt>
                <c:pt idx="273">
                  <c:v>5.8833808880541107E-2</c:v>
                </c:pt>
                <c:pt idx="274">
                  <c:v>5.8540604953023427E-2</c:v>
                </c:pt>
                <c:pt idx="275">
                  <c:v>5.8249639062406725E-2</c:v>
                </c:pt>
                <c:pt idx="276">
                  <c:v>5.7960887913437238E-2</c:v>
                </c:pt>
                <c:pt idx="277">
                  <c:v>5.7674328521125424E-2</c:v>
                </c:pt>
                <c:pt idx="278">
                  <c:v>5.7389938205669504E-2</c:v>
                </c:pt>
                <c:pt idx="279">
                  <c:v>5.7107694587478122E-2</c:v>
                </c:pt>
                <c:pt idx="280">
                  <c:v>5.6827575582290117E-2</c:v>
                </c:pt>
                <c:pt idx="281">
                  <c:v>5.6549559396388629E-2</c:v>
                </c:pt>
                <c:pt idx="282">
                  <c:v>5.6273624521907879E-2</c:v>
                </c:pt>
                <c:pt idx="283">
                  <c:v>5.5999749732230465E-2</c:v>
                </c:pt>
                <c:pt idx="284">
                  <c:v>5.57279140774729E-2</c:v>
                </c:pt>
                <c:pt idx="285">
                  <c:v>5.5458096880057602E-2</c:v>
                </c:pt>
                <c:pt idx="286">
                  <c:v>5.51902777303694E-2</c:v>
                </c:pt>
                <c:pt idx="287">
                  <c:v>5.492443648249476E-2</c:v>
                </c:pt>
                <c:pt idx="288">
                  <c:v>5.4660553250041433E-2</c:v>
                </c:pt>
                <c:pt idx="289">
                  <c:v>5.4398608402037578E-2</c:v>
                </c:pt>
                <c:pt idx="290">
                  <c:v>5.4138582558907716E-2</c:v>
                </c:pt>
                <c:pt idx="291">
                  <c:v>5.3880456588524417E-2</c:v>
                </c:pt>
                <c:pt idx="292">
                  <c:v>5.362421160233391E-2</c:v>
                </c:pt>
                <c:pt idx="293">
                  <c:v>5.3369828951553906E-2</c:v>
                </c:pt>
                <c:pt idx="294">
                  <c:v>5.3117290223442144E-2</c:v>
                </c:pt>
                <c:pt idx="295">
                  <c:v>5.2866577237634119E-2</c:v>
                </c:pt>
                <c:pt idx="296">
                  <c:v>5.261767204254858E-2</c:v>
                </c:pt>
                <c:pt idx="297">
                  <c:v>5.2370556911859024E-2</c:v>
                </c:pt>
                <c:pt idx="298">
                  <c:v>5.212521434103036E-2</c:v>
                </c:pt>
                <c:pt idx="299">
                  <c:v>5.1881627043918556E-2</c:v>
                </c:pt>
                <c:pt idx="300">
                  <c:v>5.1639777949432711E-2</c:v>
                </c:pt>
                <c:pt idx="301">
                  <c:v>5.1399650198257693E-2</c:v>
                </c:pt>
                <c:pt idx="302">
                  <c:v>5.1161227139636264E-2</c:v>
                </c:pt>
                <c:pt idx="303">
                  <c:v>5.092449232820942E-2</c:v>
                </c:pt>
                <c:pt idx="304">
                  <c:v>5.0689429520913667E-2</c:v>
                </c:pt>
                <c:pt idx="305">
                  <c:v>5.0456022673934176E-2</c:v>
                </c:pt>
                <c:pt idx="306">
                  <c:v>5.0224255939712394E-2</c:v>
                </c:pt>
                <c:pt idx="307">
                  <c:v>4.9994113664007217E-2</c:v>
                </c:pt>
                <c:pt idx="308">
                  <c:v>4.9765580383008615E-2</c:v>
                </c:pt>
                <c:pt idx="309">
                  <c:v>4.9538640820502203E-2</c:v>
                </c:pt>
                <c:pt idx="310">
                  <c:v>4.9313279885084507E-2</c:v>
                </c:pt>
                <c:pt idx="311">
                  <c:v>4.9089482667426909E-2</c:v>
                </c:pt>
                <c:pt idx="312">
                  <c:v>4.8867234437588114E-2</c:v>
                </c:pt>
                <c:pt idx="313">
                  <c:v>4.8646520642373681E-2</c:v>
                </c:pt>
                <c:pt idx="314">
                  <c:v>4.8427326902741596E-2</c:v>
                </c:pt>
                <c:pt idx="315">
                  <c:v>4.8209639011253497E-2</c:v>
                </c:pt>
                <c:pt idx="316">
                  <c:v>4.7993442929569856E-2</c:v>
                </c:pt>
                <c:pt idx="317">
                  <c:v>4.7778724785988887E-2</c:v>
                </c:pt>
                <c:pt idx="318">
                  <c:v>4.7565470873027912E-2</c:v>
                </c:pt>
                <c:pt idx="319">
                  <c:v>4.7353667645046421E-2</c:v>
                </c:pt>
                <c:pt idx="320">
                  <c:v>4.7143301715910128E-2</c:v>
                </c:pt>
                <c:pt idx="321">
                  <c:v>4.6934359856695057E-2</c:v>
                </c:pt>
                <c:pt idx="322">
                  <c:v>4.6726828993430759E-2</c:v>
                </c:pt>
                <c:pt idx="323">
                  <c:v>4.6520696204882202E-2</c:v>
                </c:pt>
                <c:pt idx="324">
                  <c:v>4.6315948720369364E-2</c:v>
                </c:pt>
                <c:pt idx="325">
                  <c:v>4.6112573917623544E-2</c:v>
                </c:pt>
                <c:pt idx="326">
                  <c:v>4.5910559320680375E-2</c:v>
                </c:pt>
                <c:pt idx="327">
                  <c:v>4.5709892597807888E-2</c:v>
                </c:pt>
                <c:pt idx="328">
                  <c:v>4.5510561559469767E-2</c:v>
                </c:pt>
                <c:pt idx="329">
                  <c:v>4.5312554156322647E-2</c:v>
                </c:pt>
                <c:pt idx="330">
                  <c:v>4.5115858477246785E-2</c:v>
                </c:pt>
                <c:pt idx="331">
                  <c:v>4.4920462747409788E-2</c:v>
                </c:pt>
                <c:pt idx="332">
                  <c:v>4.4726355326362363E-2</c:v>
                </c:pt>
                <c:pt idx="333">
                  <c:v>4.4533524706165721E-2</c:v>
                </c:pt>
                <c:pt idx="334">
                  <c:v>4.434195950955002E-2</c:v>
                </c:pt>
                <c:pt idx="335">
                  <c:v>4.415164848810299E-2</c:v>
                </c:pt>
                <c:pt idx="336">
                  <c:v>4.3962580520488577E-2</c:v>
                </c:pt>
                <c:pt idx="337">
                  <c:v>4.3774744610694721E-2</c:v>
                </c:pt>
                <c:pt idx="338">
                  <c:v>4.3588129886309675E-2</c:v>
                </c:pt>
                <c:pt idx="339">
                  <c:v>4.3402725596826709E-2</c:v>
                </c:pt>
                <c:pt idx="340">
                  <c:v>4.3218521111976133E-2</c:v>
                </c:pt>
                <c:pt idx="341">
                  <c:v>4.3035505920084663E-2</c:v>
                </c:pt>
                <c:pt idx="342">
                  <c:v>4.2853669626460984E-2</c:v>
                </c:pt>
                <c:pt idx="343">
                  <c:v>4.2673001951807885E-2</c:v>
                </c:pt>
                <c:pt idx="344">
                  <c:v>4.249349273065936E-2</c:v>
                </c:pt>
                <c:pt idx="345">
                  <c:v>4.2315131909843318E-2</c:v>
                </c:pt>
                <c:pt idx="346">
                  <c:v>4.2137909546968597E-2</c:v>
                </c:pt>
                <c:pt idx="347">
                  <c:v>4.1961815808936313E-2</c:v>
                </c:pt>
                <c:pt idx="348">
                  <c:v>4.1786840970474887E-2</c:v>
                </c:pt>
                <c:pt idx="349">
                  <c:v>4.161297541269824E-2</c:v>
                </c:pt>
                <c:pt idx="350">
                  <c:v>4.1440209621687055E-2</c:v>
                </c:pt>
                <c:pt idx="351">
                  <c:v>4.1268534187092282E-2</c:v>
                </c:pt>
                <c:pt idx="352">
                  <c:v>4.1097939800760708E-2</c:v>
                </c:pt>
                <c:pt idx="353">
                  <c:v>4.0928417255382217E-2</c:v>
                </c:pt>
                <c:pt idx="354">
                  <c:v>4.0759957443158204E-2</c:v>
                </c:pt>
                <c:pt idx="355">
                  <c:v>4.0592551354490809E-2</c:v>
                </c:pt>
                <c:pt idx="356">
                  <c:v>4.0426190076692653E-2</c:v>
                </c:pt>
                <c:pt idx="357">
                  <c:v>4.0260864792716657E-2</c:v>
                </c:pt>
                <c:pt idx="358">
                  <c:v>4.0096566779905543E-2</c:v>
                </c:pt>
                <c:pt idx="359">
                  <c:v>3.9933287408760759E-2</c:v>
                </c:pt>
                <c:pt idx="360">
                  <c:v>3.9771018141730355E-2</c:v>
                </c:pt>
                <c:pt idx="361">
                  <c:v>3.9609750532015646E-2</c:v>
                </c:pt>
                <c:pt idx="362">
                  <c:v>3.9449476222396071E-2</c:v>
                </c:pt>
                <c:pt idx="363">
                  <c:v>3.9290186944072249E-2</c:v>
                </c:pt>
                <c:pt idx="364">
                  <c:v>3.9131874515526487E-2</c:v>
                </c:pt>
                <c:pt idx="365">
                  <c:v>3.8974530841401019E-2</c:v>
                </c:pt>
                <c:pt idx="366">
                  <c:v>3.8818147911392951E-2</c:v>
                </c:pt>
                <c:pt idx="367">
                  <c:v>3.866271779916626E-2</c:v>
                </c:pt>
                <c:pt idx="368">
                  <c:v>3.8508232661280076E-2</c:v>
                </c:pt>
                <c:pt idx="369">
                  <c:v>3.8354684736133363E-2</c:v>
                </c:pt>
                <c:pt idx="370">
                  <c:v>3.8202066342925285E-2</c:v>
                </c:pt>
                <c:pt idx="371">
                  <c:v>3.805036988063136E-2</c:v>
                </c:pt>
                <c:pt idx="372">
                  <c:v>3.789958782699486E-2</c:v>
                </c:pt>
                <c:pt idx="373">
                  <c:v>3.7749712737533414E-2</c:v>
                </c:pt>
                <c:pt idx="374">
                  <c:v>3.7600737244560381E-2</c:v>
                </c:pt>
                <c:pt idx="375">
                  <c:v>3.7452654056220738E-2</c:v>
                </c:pt>
                <c:pt idx="376">
                  <c:v>3.7305455955541397E-2</c:v>
                </c:pt>
                <c:pt idx="377">
                  <c:v>3.7159135799495459E-2</c:v>
                </c:pt>
                <c:pt idx="378">
                  <c:v>3.701368651808052E-2</c:v>
                </c:pt>
                <c:pt idx="379">
                  <c:v>3.6869101113410331E-2</c:v>
                </c:pt>
                <c:pt idx="380">
                  <c:v>3.6725372658819914E-2</c:v>
                </c:pt>
                <c:pt idx="381">
                  <c:v>3.6582494297983936E-2</c:v>
                </c:pt>
                <c:pt idx="382">
                  <c:v>3.6440459244047714E-2</c:v>
                </c:pt>
                <c:pt idx="383">
                  <c:v>3.6299260778771214E-2</c:v>
                </c:pt>
                <c:pt idx="384">
                  <c:v>3.6158892251685358E-2</c:v>
                </c:pt>
                <c:pt idx="385">
                  <c:v>3.6019347079260591E-2</c:v>
                </c:pt>
                <c:pt idx="386">
                  <c:v>3.5880618744087607E-2</c:v>
                </c:pt>
                <c:pt idx="387">
                  <c:v>3.5742700794069861E-2</c:v>
                </c:pt>
                <c:pt idx="388">
                  <c:v>3.5605586841627672E-2</c:v>
                </c:pt>
                <c:pt idx="389">
                  <c:v>3.5469270562914067E-2</c:v>
                </c:pt>
                <c:pt idx="390">
                  <c:v>3.5333745697041487E-2</c:v>
                </c:pt>
                <c:pt idx="391">
                  <c:v>3.519900604531994E-2</c:v>
                </c:pt>
                <c:pt idx="392">
                  <c:v>3.506504547050586E-2</c:v>
                </c:pt>
                <c:pt idx="393">
                  <c:v>3.4931857896061742E-2</c:v>
                </c:pt>
                <c:pt idx="394">
                  <c:v>3.4799437305426298E-2</c:v>
                </c:pt>
                <c:pt idx="395">
                  <c:v>3.4667777741295036E-2</c:v>
                </c:pt>
                <c:pt idx="396">
                  <c:v>3.4536873304910981E-2</c:v>
                </c:pt>
                <c:pt idx="397">
                  <c:v>3.4406718155365452E-2</c:v>
                </c:pt>
                <c:pt idx="398">
                  <c:v>3.4277306508908735E-2</c:v>
                </c:pt>
                <c:pt idx="399">
                  <c:v>3.4148632638270379E-2</c:v>
                </c:pt>
                <c:pt idx="400">
                  <c:v>3.4020690871989119E-2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20-4E9F-9D70-D6446693F5AE}"/>
            </c:ext>
          </c:extLst>
        </c:ser>
        <c:ser>
          <c:idx val="3"/>
          <c:order val="3"/>
          <c:tx>
            <c:strRef>
              <c:f>'HYPOTHESIS 1'!$X$2</c:f>
              <c:strCache>
                <c:ptCount val="1"/>
                <c:pt idx="0">
                  <c:v>F(4,2)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'HYPOTHESIS 1'!$X$3:$X$403</c:f>
              <c:numCache>
                <c:formatCode>0.0000</c:formatCode>
                <c:ptCount val="401"/>
                <c:pt idx="0">
                  <c:v>0</c:v>
                </c:pt>
                <c:pt idx="1">
                  <c:v>7.5385786763763618E-2</c:v>
                </c:pt>
                <c:pt idx="2">
                  <c:v>0.14223941738734641</c:v>
                </c:pt>
                <c:pt idx="3">
                  <c:v>0.20150862792775245</c:v>
                </c:pt>
                <c:pt idx="4">
                  <c:v>0.25402631712645452</c:v>
                </c:pt>
                <c:pt idx="5">
                  <c:v>0.3005259203606313</c:v>
                </c:pt>
                <c:pt idx="6">
                  <c:v>0.34165451895043741</c:v>
                </c:pt>
                <c:pt idx="7">
                  <c:v>0.37798404907312938</c:v>
                </c:pt>
                <c:pt idx="8">
                  <c:v>0.41002091106646454</c:v>
                </c:pt>
                <c:pt idx="9">
                  <c:v>0.43821422832908913</c:v>
                </c:pt>
                <c:pt idx="10">
                  <c:v>0.46296296296296319</c:v>
                </c:pt>
                <c:pt idx="11">
                  <c:v>0.48462206087734211</c:v>
                </c:pt>
                <c:pt idx="12">
                  <c:v>0.50350777080326303</c:v>
                </c:pt>
                <c:pt idx="13">
                  <c:v>0.51990225837542581</c:v>
                </c:pt>
                <c:pt idx="14">
                  <c:v>0.53405761718750011</c:v>
                </c:pt>
                <c:pt idx="15">
                  <c:v>0.54619936276741032</c:v>
                </c:pt>
                <c:pt idx="16">
                  <c:v>0.55652948214931686</c:v>
                </c:pt>
                <c:pt idx="17">
                  <c:v>0.56522910065400356</c:v>
                </c:pt>
                <c:pt idx="18">
                  <c:v>0.57246081823732953</c:v>
                </c:pt>
                <c:pt idx="19">
                  <c:v>0.57837076000961962</c:v>
                </c:pt>
                <c:pt idx="20">
                  <c:v>0.58309037900874638</c:v>
                </c:pt>
                <c:pt idx="21">
                  <c:v>0.58673804381536221</c:v>
                </c:pt>
                <c:pt idx="22">
                  <c:v>0.58942043895747631</c:v>
                </c:pt>
                <c:pt idx="23">
                  <c:v>0.59123380212175825</c:v>
                </c:pt>
                <c:pt idx="24">
                  <c:v>0.59226501885377003</c:v>
                </c:pt>
                <c:pt idx="25">
                  <c:v>0.59259259259259311</c:v>
                </c:pt>
                <c:pt idx="26">
                  <c:v>0.59228750546726983</c:v>
                </c:pt>
                <c:pt idx="27">
                  <c:v>0.59141398321698591</c:v>
                </c:pt>
                <c:pt idx="28">
                  <c:v>0.59003017582899286</c:v>
                </c:pt>
                <c:pt idx="29">
                  <c:v>0.5881887639720188</c:v>
                </c:pt>
                <c:pt idx="30">
                  <c:v>0.58593750000000022</c:v>
                </c:pt>
                <c:pt idx="31">
                  <c:v>0.58331969117926585</c:v>
                </c:pt>
                <c:pt idx="32">
                  <c:v>0.58037463182484328</c:v>
                </c:pt>
                <c:pt idx="33">
                  <c:v>0.57713799019565026</c:v>
                </c:pt>
                <c:pt idx="34">
                  <c:v>0.57364215527480866</c:v>
                </c:pt>
                <c:pt idx="35">
                  <c:v>0.569916547934053</c:v>
                </c:pt>
                <c:pt idx="36">
                  <c:v>0.56598790043643976</c:v>
                </c:pt>
                <c:pt idx="37">
                  <c:v>0.56188050775774789</c:v>
                </c:pt>
                <c:pt idx="38">
                  <c:v>0.55761645379414004</c:v>
                </c:pt>
                <c:pt idx="39">
                  <c:v>0.55321581516350393</c:v>
                </c:pt>
                <c:pt idx="40">
                  <c:v>0.54869684499314175</c:v>
                </c:pt>
                <c:pt idx="41">
                  <c:v>0.54407613881107453</c:v>
                </c:pt>
                <c:pt idx="42">
                  <c:v>0.53936878441686553</c:v>
                </c:pt>
                <c:pt idx="43">
                  <c:v>0.53458849739605696</c:v>
                </c:pt>
                <c:pt idx="44">
                  <c:v>0.52974774375620082</c:v>
                </c:pt>
                <c:pt idx="45">
                  <c:v>0.5248578509986882</c:v>
                </c:pt>
                <c:pt idx="46">
                  <c:v>0.5199291087962965</c:v>
                </c:pt>
                <c:pt idx="47">
                  <c:v>0.51497086031908501</c:v>
                </c:pt>
                <c:pt idx="48">
                  <c:v>0.50999158513884535</c:v>
                </c:pt>
                <c:pt idx="49">
                  <c:v>0.50499897454289877</c:v>
                </c:pt>
                <c:pt idx="50">
                  <c:v>0.5</c:v>
                </c:pt>
                <c:pt idx="51">
                  <c:v>0.49500097544309862</c:v>
                </c:pt>
                <c:pt idx="52">
                  <c:v>0.49000761396446302</c:v>
                </c:pt>
                <c:pt idx="53">
                  <c:v>0.48502507945717449</c:v>
                </c:pt>
                <c:pt idx="54">
                  <c:v>0.48005803368229394</c:v>
                </c:pt>
                <c:pt idx="55">
                  <c:v>0.47511067919231176</c:v>
                </c:pt>
                <c:pt idx="56">
                  <c:v>0.47018679849808903</c:v>
                </c:pt>
                <c:pt idx="57">
                  <c:v>0.46528978982778552</c:v>
                </c:pt>
                <c:pt idx="58">
                  <c:v>0.46042269979169831</c:v>
                </c:pt>
                <c:pt idx="59">
                  <c:v>0.45558825323602797</c:v>
                </c:pt>
                <c:pt idx="60">
                  <c:v>0.45078888054094651</c:v>
                </c:pt>
                <c:pt idx="61">
                  <c:v>0.44602674259357955</c:v>
                </c:pt>
                <c:pt idx="62">
                  <c:v>0.44130375364431473</c:v>
                </c:pt>
                <c:pt idx="63">
                  <c:v>0.436621602234948</c:v>
                </c:pt>
                <c:pt idx="64">
                  <c:v>0.43198177036929031</c:v>
                </c:pt>
                <c:pt idx="65">
                  <c:v>0.42738555108079224</c:v>
                </c:pt>
                <c:pt idx="66">
                  <c:v>0.42283406453729133</c:v>
                </c:pt>
                <c:pt idx="67">
                  <c:v>0.41832827280997337</c:v>
                </c:pt>
                <c:pt idx="68">
                  <c:v>0.41386899342191746</c:v>
                </c:pt>
                <c:pt idx="69">
                  <c:v>0.40945691178102461</c:v>
                </c:pt>
                <c:pt idx="70">
                  <c:v>0.40509259259259239</c:v>
                </c:pt>
                <c:pt idx="71">
                  <c:v>0.40077649033818197</c:v>
                </c:pt>
                <c:pt idx="72">
                  <c:v>0.39650895889964338</c:v>
                </c:pt>
                <c:pt idx="73">
                  <c:v>0.39229026040012521</c:v>
                </c:pt>
                <c:pt idx="74">
                  <c:v>0.38812057332751476</c:v>
                </c:pt>
                <c:pt idx="75">
                  <c:v>0.38399999999999984</c:v>
                </c:pt>
                <c:pt idx="76">
                  <c:v>0.3799285734281953</c:v>
                </c:pt>
                <c:pt idx="77">
                  <c:v>0.37590626362355078</c:v>
                </c:pt>
                <c:pt idx="78">
                  <c:v>0.37193298339843733</c:v>
                </c:pt>
                <c:pt idx="79">
                  <c:v>0.36800859369941319</c:v>
                </c:pt>
                <c:pt idx="80">
                  <c:v>0.36413290851160668</c:v>
                </c:pt>
                <c:pt idx="81">
                  <c:v>0.36030569936893114</c:v>
                </c:pt>
                <c:pt idx="82">
                  <c:v>0.35652669950190596</c:v>
                </c:pt>
                <c:pt idx="83">
                  <c:v>0.35279560765217921</c:v>
                </c:pt>
                <c:pt idx="84">
                  <c:v>0.34911209158041367</c:v>
                </c:pt>
                <c:pt idx="85">
                  <c:v>0.3454757912919777</c:v>
                </c:pt>
                <c:pt idx="86">
                  <c:v>0.34188632200284941</c:v>
                </c:pt>
                <c:pt idx="87">
                  <c:v>0.33834327686630339</c:v>
                </c:pt>
                <c:pt idx="88">
                  <c:v>0.33484622947925297</c:v>
                </c:pt>
                <c:pt idx="89">
                  <c:v>0.33139473618558679</c:v>
                </c:pt>
                <c:pt idx="90">
                  <c:v>0.32798833819241963</c:v>
                </c:pt>
                <c:pt idx="91">
                  <c:v>0.32462656351390046</c:v>
                </c:pt>
                <c:pt idx="92">
                  <c:v>0.32130892875603129</c:v>
                </c:pt>
                <c:pt idx="93">
                  <c:v>0.31803494075487809</c:v>
                </c:pt>
                <c:pt idx="94">
                  <c:v>0.31480409807956089</c:v>
                </c:pt>
                <c:pt idx="95">
                  <c:v>0.31161589241051274</c:v>
                </c:pt>
                <c:pt idx="96">
                  <c:v>0.30846980980265626</c:v>
                </c:pt>
                <c:pt idx="97">
                  <c:v>0.30536533184239484</c:v>
                </c:pt>
                <c:pt idx="98">
                  <c:v>0.30230193670661148</c:v>
                </c:pt>
                <c:pt idx="99">
                  <c:v>0.29927910013122916</c:v>
                </c:pt>
                <c:pt idx="100">
                  <c:v>0.29629629629629611</c:v>
                </c:pt>
                <c:pt idx="101">
                  <c:v>0.29335299863402059</c:v>
                </c:pt>
                <c:pt idx="102">
                  <c:v>0.29044868056567996</c:v>
                </c:pt>
                <c:pt idx="103">
                  <c:v>0.28758281617287562</c:v>
                </c:pt>
                <c:pt idx="104">
                  <c:v>0.28475488080817801</c:v>
                </c:pt>
                <c:pt idx="105">
                  <c:v>0.28196435164982703</c:v>
                </c:pt>
                <c:pt idx="106">
                  <c:v>0.27921070820479088</c:v>
                </c:pt>
                <c:pt idx="107">
                  <c:v>0.27649343276416161</c:v>
                </c:pt>
                <c:pt idx="108">
                  <c:v>0.27381201081456014</c:v>
                </c:pt>
                <c:pt idx="109">
                  <c:v>0.27116593140895062</c:v>
                </c:pt>
                <c:pt idx="110">
                  <c:v>0.26855468749999983</c:v>
                </c:pt>
                <c:pt idx="111">
                  <c:v>0.26597777623888724</c:v>
                </c:pt>
                <c:pt idx="112">
                  <c:v>0.26343469924224866</c:v>
                </c:pt>
                <c:pt idx="113">
                  <c:v>0.26092496282973793</c:v>
                </c:pt>
                <c:pt idx="114">
                  <c:v>0.25844807823450028</c:v>
                </c:pt>
                <c:pt idx="115">
                  <c:v>0.25600356178868561</c:v>
                </c:pt>
                <c:pt idx="116">
                  <c:v>0.2535909350859672</c:v>
                </c:pt>
                <c:pt idx="117">
                  <c:v>0.2512097251228832</c:v>
                </c:pt>
                <c:pt idx="118">
                  <c:v>0.24885946442068868</c:v>
                </c:pt>
                <c:pt idx="119">
                  <c:v>0.24653969112927376</c:v>
                </c:pt>
                <c:pt idx="120">
                  <c:v>0.24424994911459377</c:v>
                </c:pt>
                <c:pt idx="121">
                  <c:v>0.24198978803094495</c:v>
                </c:pt>
                <c:pt idx="122">
                  <c:v>0.23975876337932492</c:v>
                </c:pt>
                <c:pt idx="123">
                  <c:v>0.23755643655302114</c:v>
                </c:pt>
                <c:pt idx="124">
                  <c:v>0.23538237487148869</c:v>
                </c:pt>
                <c:pt idx="125">
                  <c:v>0.23323615160349837</c:v>
                </c:pt>
                <c:pt idx="126">
                  <c:v>0.23111734598046568</c:v>
                </c:pt>
                <c:pt idx="127">
                  <c:v>0.22902554320079951</c:v>
                </c:pt>
                <c:pt idx="128">
                  <c:v>0.22696033442605265</c:v>
                </c:pt>
                <c:pt idx="129">
                  <c:v>0.22492131676959268</c:v>
                </c:pt>
                <c:pt idx="130">
                  <c:v>0.22290809327846348</c:v>
                </c:pt>
                <c:pt idx="131">
                  <c:v>0.2209202729090527</c:v>
                </c:pt>
                <c:pt idx="132">
                  <c:v>0.21895747049713951</c:v>
                </c:pt>
                <c:pt idx="133">
                  <c:v>0.21701930672285005</c:v>
                </c:pt>
                <c:pt idx="134">
                  <c:v>0.21510540807101158</c:v>
                </c:pt>
                <c:pt idx="135">
                  <c:v>0.21321540678735693</c:v>
                </c:pt>
                <c:pt idx="136">
                  <c:v>0.211348940830999</c:v>
                </c:pt>
                <c:pt idx="137">
                  <c:v>0.20950565382356212</c:v>
                </c:pt>
                <c:pt idx="138">
                  <c:v>0.20768519499532845</c:v>
                </c:pt>
                <c:pt idx="139">
                  <c:v>0.20588721912872954</c:v>
                </c:pt>
                <c:pt idx="140">
                  <c:v>0.20411138649948957</c:v>
                </c:pt>
                <c:pt idx="141">
                  <c:v>0.20235736281570069</c:v>
                </c:pt>
                <c:pt idx="142">
                  <c:v>0.20062481915509242</c:v>
                </c:pt>
                <c:pt idx="143">
                  <c:v>0.19891343190073452</c:v>
                </c:pt>
                <c:pt idx="144">
                  <c:v>0.19722288267539401</c:v>
                </c:pt>
                <c:pt idx="145">
                  <c:v>0.19555285827475161</c:v>
                </c:pt>
                <c:pt idx="146">
                  <c:v>0.19390305059966489</c:v>
                </c:pt>
                <c:pt idx="147">
                  <c:v>0.19227315658765098</c:v>
                </c:pt>
                <c:pt idx="148">
                  <c:v>0.19066287814374727</c:v>
                </c:pt>
                <c:pt idx="149">
                  <c:v>0.18907192207089832</c:v>
                </c:pt>
                <c:pt idx="150">
                  <c:v>0.18749999999999986</c:v>
                </c:pt>
                <c:pt idx="151">
                  <c:v>0.18594682831972642</c:v>
                </c:pt>
                <c:pt idx="152">
                  <c:v>0.18441212810625227</c:v>
                </c:pt>
                <c:pt idx="153">
                  <c:v>0.18289562505297086</c:v>
                </c:pt>
                <c:pt idx="154">
                  <c:v>0.18139704940030593</c:v>
                </c:pt>
                <c:pt idx="155">
                  <c:v>0.17991613586570118</c:v>
                </c:pt>
                <c:pt idx="156">
                  <c:v>0.17845262357386596</c:v>
                </c:pt>
                <c:pt idx="157">
                  <c:v>0.1770062559873492</c:v>
                </c:pt>
                <c:pt idx="158">
                  <c:v>0.17557678083750558</c:v>
                </c:pt>
                <c:pt idx="159">
                  <c:v>0.17416395005591304</c:v>
                </c:pt>
                <c:pt idx="160">
                  <c:v>0.17276751970629509</c:v>
                </c:pt>
                <c:pt idx="161">
                  <c:v>0.17138724991699414</c:v>
                </c:pt>
                <c:pt idx="162">
                  <c:v>0.17002290481404095</c:v>
                </c:pt>
                <c:pt idx="163">
                  <c:v>0.16867425245485701</c:v>
                </c:pt>
                <c:pt idx="164">
                  <c:v>0.16734106476262453</c:v>
                </c:pt>
                <c:pt idx="165">
                  <c:v>0.16602311746135545</c:v>
                </c:pt>
                <c:pt idx="166">
                  <c:v>0.16472019001168509</c:v>
                </c:pt>
                <c:pt idx="167">
                  <c:v>0.16343206554741457</c:v>
                </c:pt>
                <c:pt idx="168">
                  <c:v>0.16215853081282339</c:v>
                </c:pt>
                <c:pt idx="169">
                  <c:v>0.16089937610076818</c:v>
                </c:pt>
                <c:pt idx="170">
                  <c:v>0.15965439519158514</c:v>
                </c:pt>
                <c:pt idx="171">
                  <c:v>0.15842338529280658</c:v>
                </c:pt>
                <c:pt idx="172">
                  <c:v>0.15720614697970414</c:v>
                </c:pt>
                <c:pt idx="173">
                  <c:v>0.15600248413666634</c:v>
                </c:pt>
                <c:pt idx="174">
                  <c:v>0.15481220389941677</c:v>
                </c:pt>
                <c:pt idx="175">
                  <c:v>0.15363511659807941</c:v>
                </c:pt>
                <c:pt idx="176">
                  <c:v>0.15247103570109291</c:v>
                </c:pt>
                <c:pt idx="177">
                  <c:v>0.15131977775997643</c:v>
                </c:pt>
                <c:pt idx="178">
                  <c:v>0.15018116235494852</c:v>
                </c:pt>
                <c:pt idx="179">
                  <c:v>0.14905501204139657</c:v>
                </c:pt>
                <c:pt idx="180">
                  <c:v>0.14794115229719723</c:v>
                </c:pt>
                <c:pt idx="181">
                  <c:v>0.14683941147088375</c:v>
                </c:pt>
                <c:pt idx="182">
                  <c:v>0.14574962073065711</c:v>
                </c:pt>
                <c:pt idx="183">
                  <c:v>0.14467161401423637</c:v>
                </c:pt>
                <c:pt idx="184">
                  <c:v>0.14360522797954298</c:v>
                </c:pt>
                <c:pt idx="185">
                  <c:v>0.14255030195621382</c:v>
                </c:pt>
                <c:pt idx="186">
                  <c:v>0.14150667789793492</c:v>
                </c:pt>
                <c:pt idx="187">
                  <c:v>0.14047420033559049</c:v>
                </c:pt>
                <c:pt idx="188">
                  <c:v>0.13945271633121847</c:v>
                </c:pt>
                <c:pt idx="189">
                  <c:v>0.13844207543276504</c:v>
                </c:pt>
                <c:pt idx="190">
                  <c:v>0.13744212962962954</c:v>
                </c:pt>
                <c:pt idx="191">
                  <c:v>0.13645273330899077</c:v>
                </c:pt>
                <c:pt idx="192">
                  <c:v>0.13547374321290648</c:v>
                </c:pt>
                <c:pt idx="193">
                  <c:v>0.1345050183961746</c:v>
                </c:pt>
                <c:pt idx="194">
                  <c:v>0.1335464201849493</c:v>
                </c:pt>
                <c:pt idx="195">
                  <c:v>0.13259781213609964</c:v>
                </c:pt>
                <c:pt idx="196">
                  <c:v>0.13165905999730221</c:v>
                </c:pt>
                <c:pt idx="197">
                  <c:v>0.13073003166785693</c:v>
                </c:pt>
                <c:pt idx="198">
                  <c:v>0.12981059716021603</c:v>
                </c:pt>
                <c:pt idx="199">
                  <c:v>0.12890062856221574</c:v>
                </c:pt>
                <c:pt idx="200">
                  <c:v>0.12799999999999992</c:v>
                </c:pt>
                <c:pt idx="201">
                  <c:v>0.12710858760162594</c:v>
                </c:pt>
                <c:pt idx="202">
                  <c:v>0.12622626946134122</c:v>
                </c:pt>
                <c:pt idx="203">
                  <c:v>0.1253529256045206</c:v>
                </c:pt>
                <c:pt idx="204">
                  <c:v>0.12448843795325383</c:v>
                </c:pt>
                <c:pt idx="205">
                  <c:v>0.12363269029257225</c:v>
                </c:pt>
                <c:pt idx="206">
                  <c:v>0.12278556823730469</c:v>
                </c:pt>
                <c:pt idx="207">
                  <c:v>0.12194695919955199</c:v>
                </c:pt>
                <c:pt idx="208">
                  <c:v>0.12111675235676901</c:v>
                </c:pt>
                <c:pt idx="209">
                  <c:v>0.12029483862044504</c:v>
                </c:pt>
                <c:pt idx="210">
                  <c:v>0.11948111060537106</c:v>
                </c:pt>
                <c:pt idx="211">
                  <c:v>0.11867546259948432</c:v>
                </c:pt>
                <c:pt idx="212">
                  <c:v>0.11787779053428009</c:v>
                </c:pt>
                <c:pt idx="213">
                  <c:v>0.11708799195578024</c:v>
                </c:pt>
                <c:pt idx="214">
                  <c:v>0.11630596599604878</c:v>
                </c:pt>
                <c:pt idx="215">
                  <c:v>0.11553161334524492</c:v>
                </c:pt>
                <c:pt idx="216">
                  <c:v>0.11476483622420308</c:v>
                </c:pt>
                <c:pt idx="217">
                  <c:v>0.11400553835753131</c:v>
                </c:pt>
                <c:pt idx="218">
                  <c:v>0.11325362494721777</c:v>
                </c:pt>
                <c:pt idx="219">
                  <c:v>0.11250900264673597</c:v>
                </c:pt>
                <c:pt idx="220">
                  <c:v>0.11177157953564013</c:v>
                </c:pt>
                <c:pt idx="221">
                  <c:v>0.11104126509464082</c:v>
                </c:pt>
                <c:pt idx="222">
                  <c:v>0.1103179701811523</c:v>
                </c:pt>
                <c:pt idx="223">
                  <c:v>0.10960160700530246</c:v>
                </c:pt>
                <c:pt idx="224">
                  <c:v>0.10889208910639682</c:v>
                </c:pt>
                <c:pt idx="225">
                  <c:v>0.1081893313298275</c:v>
                </c:pt>
                <c:pt idx="226">
                  <c:v>0.10749324980441965</c:v>
                </c:pt>
                <c:pt idx="227">
                  <c:v>0.10680376192020588</c:v>
                </c:pt>
                <c:pt idx="228">
                  <c:v>0.10612078630662089</c:v>
                </c:pt>
                <c:pt idx="229">
                  <c:v>0.10544424281110885</c:v>
                </c:pt>
                <c:pt idx="230">
                  <c:v>0.10477405247813447</c:v>
                </c:pt>
                <c:pt idx="231">
                  <c:v>0.10411013752859065</c:v>
                </c:pt>
                <c:pt idx="232">
                  <c:v>0.10345242133959509</c:v>
                </c:pt>
                <c:pt idx="233">
                  <c:v>0.10280082842466769</c:v>
                </c:pt>
                <c:pt idx="234">
                  <c:v>0.10215528441428215</c:v>
                </c:pt>
                <c:pt idx="235">
                  <c:v>0.10151571603678365</c:v>
                </c:pt>
                <c:pt idx="236">
                  <c:v>0.10088205109966608</c:v>
                </c:pt>
                <c:pt idx="237">
                  <c:v>0.10025421847120145</c:v>
                </c:pt>
                <c:pt idx="238">
                  <c:v>9.9632148062414716E-2</c:v>
                </c:pt>
                <c:pt idx="239">
                  <c:v>9.9015770809397191E-2</c:v>
                </c:pt>
                <c:pt idx="240">
                  <c:v>9.8405018655951915E-2</c:v>
                </c:pt>
                <c:pt idx="241">
                  <c:v>9.7799824536564217E-2</c:v>
                </c:pt>
                <c:pt idx="242">
                  <c:v>9.7200122359691707E-2</c:v>
                </c:pt>
                <c:pt idx="243">
                  <c:v>9.6605846991366415E-2</c:v>
                </c:pt>
                <c:pt idx="244">
                  <c:v>9.6016934239104068E-2</c:v>
                </c:pt>
                <c:pt idx="245">
                  <c:v>9.543332083611325E-2</c:v>
                </c:pt>
                <c:pt idx="246">
                  <c:v>9.4854944425799573E-2</c:v>
                </c:pt>
                <c:pt idx="247">
                  <c:v>9.42817435465583E-2</c:v>
                </c:pt>
                <c:pt idx="248">
                  <c:v>9.3713657616850118E-2</c:v>
                </c:pt>
                <c:pt idx="249">
                  <c:v>9.3150626920554147E-2</c:v>
                </c:pt>
                <c:pt idx="250">
                  <c:v>9.2592592592593129E-2</c:v>
                </c:pt>
                <c:pt idx="251">
                  <c:v>9.2039496604824855E-2</c:v>
                </c:pt>
                <c:pt idx="252">
                  <c:v>9.1491281752195119E-2</c:v>
                </c:pt>
                <c:pt idx="253">
                  <c:v>9.0947891639146503E-2</c:v>
                </c:pt>
                <c:pt idx="254">
                  <c:v>9.0409270666278449E-2</c:v>
                </c:pt>
                <c:pt idx="255">
                  <c:v>8.9875364017253115E-2</c:v>
                </c:pt>
                <c:pt idx="256">
                  <c:v>8.934611764594258E-2</c:v>
                </c:pt>
                <c:pt idx="257">
                  <c:v>8.8821478263812328E-2</c:v>
                </c:pt>
                <c:pt idx="258">
                  <c:v>8.8301393327536615E-2</c:v>
                </c:pt>
                <c:pt idx="259">
                  <c:v>8.7785811026840715E-2</c:v>
                </c:pt>
                <c:pt idx="260">
                  <c:v>8.7274680272566144E-2</c:v>
                </c:pt>
                <c:pt idx="261">
                  <c:v>8.6767950684953771E-2</c:v>
                </c:pt>
                <c:pt idx="262">
                  <c:v>8.6265572582141209E-2</c:v>
                </c:pt>
                <c:pt idx="263">
                  <c:v>8.576749696886965E-2</c:v>
                </c:pt>
                <c:pt idx="264">
                  <c:v>8.5273675525396275E-2</c:v>
                </c:pt>
                <c:pt idx="265">
                  <c:v>8.4784060596608465E-2</c:v>
                </c:pt>
                <c:pt idx="266">
                  <c:v>8.4298605181335168E-2</c:v>
                </c:pt>
                <c:pt idx="267">
                  <c:v>8.3817262921852209E-2</c:v>
                </c:pt>
                <c:pt idx="268">
                  <c:v>8.3339988093577261E-2</c:v>
                </c:pt>
                <c:pt idx="269">
                  <c:v>8.2866735594950988E-2</c:v>
                </c:pt>
                <c:pt idx="270">
                  <c:v>8.2397460937500638E-2</c:v>
                </c:pt>
                <c:pt idx="271">
                  <c:v>8.193212023608247E-2</c:v>
                </c:pt>
                <c:pt idx="272">
                  <c:v>8.1470670199299489E-2</c:v>
                </c:pt>
                <c:pt idx="273">
                  <c:v>8.1013068120091236E-2</c:v>
                </c:pt>
                <c:pt idx="274">
                  <c:v>8.0559271866491963E-2</c:v>
                </c:pt>
                <c:pt idx="275">
                  <c:v>8.0109239872554153E-2</c:v>
                </c:pt>
                <c:pt idx="276">
                  <c:v>7.9662931129433984E-2</c:v>
                </c:pt>
                <c:pt idx="277">
                  <c:v>7.9220305176635794E-2</c:v>
                </c:pt>
                <c:pt idx="278">
                  <c:v>7.8781322093411973E-2</c:v>
                </c:pt>
                <c:pt idx="279">
                  <c:v>7.8345942490316053E-2</c:v>
                </c:pt>
                <c:pt idx="280">
                  <c:v>7.7914127500905053E-2</c:v>
                </c:pt>
                <c:pt idx="281">
                  <c:v>7.7485838773589027E-2</c:v>
                </c:pt>
                <c:pt idx="282">
                  <c:v>7.7061038463624387E-2</c:v>
                </c:pt>
                <c:pt idx="283">
                  <c:v>7.6639689225248442E-2</c:v>
                </c:pt>
                <c:pt idx="284">
                  <c:v>7.622175420395251E-2</c:v>
                </c:pt>
                <c:pt idx="285">
                  <c:v>7.5807197028890577E-2</c:v>
                </c:pt>
                <c:pt idx="286">
                  <c:v>7.53959818054213E-2</c:v>
                </c:pt>
                <c:pt idx="287">
                  <c:v>7.4988073107780551E-2</c:v>
                </c:pt>
                <c:pt idx="288">
                  <c:v>7.4583435971881912E-2</c:v>
                </c:pt>
                <c:pt idx="289">
                  <c:v>7.4182035888242931E-2</c:v>
                </c:pt>
                <c:pt idx="290">
                  <c:v>7.3783838795034293E-2</c:v>
                </c:pt>
                <c:pt idx="291">
                  <c:v>7.3388811071250143E-2</c:v>
                </c:pt>
                <c:pt idx="292">
                  <c:v>7.299691952999654E-2</c:v>
                </c:pt>
                <c:pt idx="293">
                  <c:v>7.2608131411896593E-2</c:v>
                </c:pt>
                <c:pt idx="294">
                  <c:v>7.2222414378608907E-2</c:v>
                </c:pt>
                <c:pt idx="295">
                  <c:v>7.183973650645871E-2</c:v>
                </c:pt>
                <c:pt idx="296">
                  <c:v>7.1460066280177897E-2</c:v>
                </c:pt>
                <c:pt idx="297">
                  <c:v>7.1083372586753138E-2</c:v>
                </c:pt>
                <c:pt idx="298">
                  <c:v>7.0709624709379457E-2</c:v>
                </c:pt>
                <c:pt idx="299">
                  <c:v>7.033879232151706E-2</c:v>
                </c:pt>
                <c:pt idx="300">
                  <c:v>6.9970845481050301E-2</c:v>
                </c:pt>
                <c:pt idx="301">
                  <c:v>6.960575462454581E-2</c:v>
                </c:pt>
                <c:pt idx="302">
                  <c:v>6.924349056160857E-2</c:v>
                </c:pt>
                <c:pt idx="303">
                  <c:v>6.8884024469334018E-2</c:v>
                </c:pt>
                <c:pt idx="304">
                  <c:v>6.8527327886854228E-2</c:v>
                </c:pt>
                <c:pt idx="305">
                  <c:v>6.8173372709976143E-2</c:v>
                </c:pt>
                <c:pt idx="306">
                  <c:v>6.7822131185911072E-2</c:v>
                </c:pt>
                <c:pt idx="307">
                  <c:v>6.7473575908092345E-2</c:v>
                </c:pt>
                <c:pt idx="308">
                  <c:v>6.7127679811080795E-2</c:v>
                </c:pt>
                <c:pt idx="309">
                  <c:v>6.6784416165555568E-2</c:v>
                </c:pt>
                <c:pt idx="310">
                  <c:v>6.6443758573388967E-2</c:v>
                </c:pt>
                <c:pt idx="311">
                  <c:v>6.6105680962803864E-2</c:v>
                </c:pt>
                <c:pt idx="312">
                  <c:v>6.5770157583611932E-2</c:v>
                </c:pt>
                <c:pt idx="313">
                  <c:v>6.5437163002531273E-2</c:v>
                </c:pt>
                <c:pt idx="314">
                  <c:v>6.5106672098582064E-2</c:v>
                </c:pt>
                <c:pt idx="315">
                  <c:v>6.4778660058558632E-2</c:v>
                </c:pt>
                <c:pt idx="316">
                  <c:v>6.4453102372576579E-2</c:v>
                </c:pt>
                <c:pt idx="317">
                  <c:v>6.4129974829693709E-2</c:v>
                </c:pt>
                <c:pt idx="318">
                  <c:v>6.3809253513603142E-2</c:v>
                </c:pt>
                <c:pt idx="319">
                  <c:v>6.349091479839751E-2</c:v>
                </c:pt>
                <c:pt idx="320">
                  <c:v>6.3174935344402883E-2</c:v>
                </c:pt>
                <c:pt idx="321">
                  <c:v>6.2861292094080978E-2</c:v>
                </c:pt>
                <c:pt idx="322">
                  <c:v>6.2549962267998679E-2</c:v>
                </c:pt>
                <c:pt idx="323">
                  <c:v>6.2240923360863412E-2</c:v>
                </c:pt>
                <c:pt idx="324">
                  <c:v>6.1934153137623217E-2</c:v>
                </c:pt>
                <c:pt idx="325">
                  <c:v>6.1629629629630409E-2</c:v>
                </c:pt>
                <c:pt idx="326">
                  <c:v>6.1327331130867732E-2</c:v>
                </c:pt>
                <c:pt idx="327">
                  <c:v>6.1027236194235578E-2</c:v>
                </c:pt>
                <c:pt idx="328">
                  <c:v>6.072932362789947E-2</c:v>
                </c:pt>
                <c:pt idx="329">
                  <c:v>6.0433572491696633E-2</c:v>
                </c:pt>
                <c:pt idx="330">
                  <c:v>6.0139962093600452E-2</c:v>
                </c:pt>
                <c:pt idx="331">
                  <c:v>5.9848471986241922E-2</c:v>
                </c:pt>
                <c:pt idx="332">
                  <c:v>5.9559081963487193E-2</c:v>
                </c:pt>
                <c:pt idx="333">
                  <c:v>5.9271772057069648E-2</c:v>
                </c:pt>
                <c:pt idx="334">
                  <c:v>5.8986522533276242E-2</c:v>
                </c:pt>
                <c:pt idx="335">
                  <c:v>5.8703313889686755E-2</c:v>
                </c:pt>
                <c:pt idx="336">
                  <c:v>5.8422126851964809E-2</c:v>
                </c:pt>
                <c:pt idx="337">
                  <c:v>5.8142942370700418E-2</c:v>
                </c:pt>
                <c:pt idx="338">
                  <c:v>5.7865741618302186E-2</c:v>
                </c:pt>
                <c:pt idx="339">
                  <c:v>5.7590505985939303E-2</c:v>
                </c:pt>
                <c:pt idx="340">
                  <c:v>5.7317217080531474E-2</c:v>
                </c:pt>
                <c:pt idx="341">
                  <c:v>5.7045856721786851E-2</c:v>
                </c:pt>
                <c:pt idx="342">
                  <c:v>5.6776406939286289E-2</c:v>
                </c:pt>
                <c:pt idx="343">
                  <c:v>5.6508849969613702E-2</c:v>
                </c:pt>
                <c:pt idx="344">
                  <c:v>5.6243168253531386E-2</c:v>
                </c:pt>
                <c:pt idx="345">
                  <c:v>5.5979344433199789E-2</c:v>
                </c:pt>
                <c:pt idx="346">
                  <c:v>5.5717361349440497E-2</c:v>
                </c:pt>
                <c:pt idx="347">
                  <c:v>5.5457202039042232E-2</c:v>
                </c:pt>
                <c:pt idx="348">
                  <c:v>5.5198849732108722E-2</c:v>
                </c:pt>
                <c:pt idx="349">
                  <c:v>5.4942287849447713E-2</c:v>
                </c:pt>
                <c:pt idx="350">
                  <c:v>5.4687500000000777E-2</c:v>
                </c:pt>
                <c:pt idx="351">
                  <c:v>5.4434469978312756E-2</c:v>
                </c:pt>
                <c:pt idx="352">
                  <c:v>5.4183181762040317E-2</c:v>
                </c:pt>
                <c:pt idx="353">
                  <c:v>5.3933619509499119E-2</c:v>
                </c:pt>
                <c:pt idx="354">
                  <c:v>5.3685767557248625E-2</c:v>
                </c:pt>
                <c:pt idx="355">
                  <c:v>5.3439610417714133E-2</c:v>
                </c:pt>
                <c:pt idx="356">
                  <c:v>5.3195132776845289E-2</c:v>
                </c:pt>
                <c:pt idx="357">
                  <c:v>5.2952319491810403E-2</c:v>
                </c:pt>
                <c:pt idx="358">
                  <c:v>5.2711155588726098E-2</c:v>
                </c:pt>
                <c:pt idx="359">
                  <c:v>5.2471626260421497E-2</c:v>
                </c:pt>
                <c:pt idx="360">
                  <c:v>5.2233716864236654E-2</c:v>
                </c:pt>
                <c:pt idx="361">
                  <c:v>5.1997412919854144E-2</c:v>
                </c:pt>
                <c:pt idx="362">
                  <c:v>5.176270010716387E-2</c:v>
                </c:pt>
                <c:pt idx="363">
                  <c:v>5.1529564264159965E-2</c:v>
                </c:pt>
                <c:pt idx="364">
                  <c:v>5.1297991384869533E-2</c:v>
                </c:pt>
                <c:pt idx="365">
                  <c:v>5.1067967617312832E-2</c:v>
                </c:pt>
                <c:pt idx="366">
                  <c:v>5.0839479261493715E-2</c:v>
                </c:pt>
                <c:pt idx="367">
                  <c:v>5.0612512767420854E-2</c:v>
                </c:pt>
                <c:pt idx="368">
                  <c:v>5.0387054733158056E-2</c:v>
                </c:pt>
                <c:pt idx="369">
                  <c:v>5.016309190290423E-2</c:v>
                </c:pt>
                <c:pt idx="370">
                  <c:v>4.9940611165101755E-2</c:v>
                </c:pt>
                <c:pt idx="371">
                  <c:v>4.9719599550573125E-2</c:v>
                </c:pt>
                <c:pt idx="372">
                  <c:v>4.9500044230685457E-2</c:v>
                </c:pt>
                <c:pt idx="373">
                  <c:v>4.9281932515542068E-2</c:v>
                </c:pt>
                <c:pt idx="374">
                  <c:v>4.9065251852200918E-2</c:v>
                </c:pt>
                <c:pt idx="375">
                  <c:v>4.8849989822919569E-2</c:v>
                </c:pt>
                <c:pt idx="376">
                  <c:v>4.8636134143425838E-2</c:v>
                </c:pt>
                <c:pt idx="377">
                  <c:v>4.8423672661214133E-2</c:v>
                </c:pt>
                <c:pt idx="378">
                  <c:v>4.8212593353866719E-2</c:v>
                </c:pt>
                <c:pt idx="379">
                  <c:v>4.8002884327399749E-2</c:v>
                </c:pt>
                <c:pt idx="380">
                  <c:v>4.7794533814633458E-2</c:v>
                </c:pt>
                <c:pt idx="381">
                  <c:v>4.7587530173586211E-2</c:v>
                </c:pt>
                <c:pt idx="382">
                  <c:v>4.7381861885892163E-2</c:v>
                </c:pt>
                <c:pt idx="383">
                  <c:v>4.7177517555241612E-2</c:v>
                </c:pt>
                <c:pt idx="384">
                  <c:v>4.6974485905844542E-2</c:v>
                </c:pt>
                <c:pt idx="385">
                  <c:v>4.6772755780915963E-2</c:v>
                </c:pt>
                <c:pt idx="386">
                  <c:v>4.6572316141183713E-2</c:v>
                </c:pt>
                <c:pt idx="387">
                  <c:v>4.6373156063417353E-2</c:v>
                </c:pt>
                <c:pt idx="388">
                  <c:v>4.6175264738978664E-2</c:v>
                </c:pt>
                <c:pt idx="389">
                  <c:v>4.5978631472392922E-2</c:v>
                </c:pt>
                <c:pt idx="390">
                  <c:v>4.5783245679940666E-2</c:v>
                </c:pt>
                <c:pt idx="391">
                  <c:v>4.5589096888269745E-2</c:v>
                </c:pt>
                <c:pt idx="392">
                  <c:v>4.5396174733027247E-2</c:v>
                </c:pt>
                <c:pt idx="393">
                  <c:v>4.5204468957511061E-2</c:v>
                </c:pt>
                <c:pt idx="394">
                  <c:v>4.5013969411340525E-2</c:v>
                </c:pt>
                <c:pt idx="395">
                  <c:v>4.48246660491462E-2</c:v>
                </c:pt>
                <c:pt idx="396">
                  <c:v>4.4636548929278159E-2</c:v>
                </c:pt>
                <c:pt idx="397">
                  <c:v>4.4449608212532771E-2</c:v>
                </c:pt>
                <c:pt idx="398">
                  <c:v>4.426383416089727E-2</c:v>
                </c:pt>
                <c:pt idx="399">
                  <c:v>4.407921713631234E-2</c:v>
                </c:pt>
                <c:pt idx="400">
                  <c:v>4.3895747599452063E-2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220-4E9F-9D70-D6446693F5AE}"/>
            </c:ext>
          </c:extLst>
        </c:ser>
        <c:ser>
          <c:idx val="4"/>
          <c:order val="4"/>
          <c:tx>
            <c:strRef>
              <c:f>'HYPOTHESIS 1'!$Y$2</c:f>
              <c:strCache>
                <c:ptCount val="1"/>
                <c:pt idx="0">
                  <c:v>F(2,4)</c:v>
                </c:pt>
              </c:strCache>
            </c:strRef>
          </c:tx>
          <c:spPr>
            <a:ln w="127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'HYPOTHESIS 1'!$Y$3:$Y$403</c:f>
              <c:numCache>
                <c:formatCode>0.0000</c:formatCode>
                <c:ptCount val="401"/>
                <c:pt idx="0">
                  <c:v>1</c:v>
                </c:pt>
                <c:pt idx="1">
                  <c:v>0.9851487593098105</c:v>
                </c:pt>
                <c:pt idx="2">
                  <c:v>0.97059014792764464</c:v>
                </c:pt>
                <c:pt idx="3">
                  <c:v>0.95631699374102486</c:v>
                </c:pt>
                <c:pt idx="4">
                  <c:v>0.94232233454704473</c:v>
                </c:pt>
                <c:pt idx="5">
                  <c:v>0.92859941091974896</c:v>
                </c:pt>
                <c:pt idx="6">
                  <c:v>0.9151416593531595</c:v>
                </c:pt>
                <c:pt idx="7">
                  <c:v>0.90194270566802226</c:v>
                </c:pt>
                <c:pt idx="8">
                  <c:v>0.88899635867091487</c:v>
                </c:pt>
                <c:pt idx="9">
                  <c:v>0.87629660405490928</c:v>
                </c:pt>
                <c:pt idx="10">
                  <c:v>0.86383759853147613</c:v>
                </c:pt>
                <c:pt idx="11">
                  <c:v>0.85161366418382245</c:v>
                </c:pt>
                <c:pt idx="12">
                  <c:v>0.83961928303230204</c:v>
                </c:pt>
                <c:pt idx="13">
                  <c:v>0.82784909180298016</c:v>
                </c:pt>
                <c:pt idx="14">
                  <c:v>0.81629787689085209</c:v>
                </c:pt>
                <c:pt idx="15">
                  <c:v>0.80496056950960315</c:v>
                </c:pt>
                <c:pt idx="16">
                  <c:v>0.7938322410201698</c:v>
                </c:pt>
                <c:pt idx="17">
                  <c:v>0.78290809843072928</c:v>
                </c:pt>
                <c:pt idx="18">
                  <c:v>0.7721834800610643</c:v>
                </c:pt>
                <c:pt idx="19">
                  <c:v>0.76165385136458419</c:v>
                </c:pt>
                <c:pt idx="20">
                  <c:v>0.75131480090157776</c:v>
                </c:pt>
                <c:pt idx="21">
                  <c:v>0.74116203645757539</c:v>
                </c:pt>
                <c:pt idx="22">
                  <c:v>0.7311913813009504</c:v>
                </c:pt>
                <c:pt idx="23">
                  <c:v>0.72139877057418034</c:v>
                </c:pt>
                <c:pt idx="24">
                  <c:v>0.71178024781341132</c:v>
                </c:pt>
                <c:pt idx="25">
                  <c:v>0.70233196159122091</c:v>
                </c:pt>
                <c:pt idx="26">
                  <c:v>0.69305016227769567</c:v>
                </c:pt>
                <c:pt idx="27">
                  <c:v>0.68393119891514831</c:v>
                </c:pt>
                <c:pt idx="28">
                  <c:v>0.67497151620201634</c:v>
                </c:pt>
                <c:pt idx="29">
                  <c:v>0.66616765158166114</c:v>
                </c:pt>
                <c:pt idx="30">
                  <c:v>0.6575162324319882</c:v>
                </c:pt>
                <c:pt idx="31">
                  <c:v>0.64901397335197319</c:v>
                </c:pt>
                <c:pt idx="32">
                  <c:v>0.64065767354135073</c:v>
                </c:pt>
                <c:pt idx="33">
                  <c:v>0.63244421426988617</c:v>
                </c:pt>
                <c:pt idx="34">
                  <c:v>0.62437055643279604</c:v>
                </c:pt>
                <c:pt idx="35">
                  <c:v>0.61643373818903346</c:v>
                </c:pt>
                <c:pt idx="36">
                  <c:v>0.6086308726792905</c:v>
                </c:pt>
                <c:pt idx="37">
                  <c:v>0.60095914582070842</c:v>
                </c:pt>
                <c:pt idx="38">
                  <c:v>0.59341581417539813</c:v>
                </c:pt>
                <c:pt idx="39">
                  <c:v>0.58599820289001125</c:v>
                </c:pt>
                <c:pt idx="40">
                  <c:v>0.57870370370370372</c:v>
                </c:pt>
                <c:pt idx="41">
                  <c:v>0.57152977302195151</c:v>
                </c:pt>
                <c:pt idx="42">
                  <c:v>0.56447393005377722</c:v>
                </c:pt>
                <c:pt idx="43">
                  <c:v>0.55753375501005054</c:v>
                </c:pt>
                <c:pt idx="44">
                  <c:v>0.55070688736061602</c:v>
                </c:pt>
                <c:pt idx="45">
                  <c:v>0.54399102414810141</c:v>
                </c:pt>
                <c:pt idx="46">
                  <c:v>0.53738391835633592</c:v>
                </c:pt>
                <c:pt idx="47">
                  <c:v>0.53088337733139923</c:v>
                </c:pt>
                <c:pt idx="48">
                  <c:v>0.52448726125339862</c:v>
                </c:pt>
                <c:pt idx="49">
                  <c:v>0.51819348165714885</c:v>
                </c:pt>
                <c:pt idx="50">
                  <c:v>0.5119999999999999</c:v>
                </c:pt>
                <c:pt idx="51">
                  <c:v>0.50590482627512834</c:v>
                </c:pt>
                <c:pt idx="52">
                  <c:v>0.4999060176686782</c:v>
                </c:pt>
                <c:pt idx="53">
                  <c:v>0.49400167725919464</c:v>
                </c:pt>
                <c:pt idx="54">
                  <c:v>0.4881899527578582</c:v>
                </c:pt>
                <c:pt idx="55">
                  <c:v>0.48246903528808677</c:v>
                </c:pt>
                <c:pt idx="56">
                  <c:v>0.476837158203125</c:v>
                </c:pt>
                <c:pt idx="57">
                  <c:v>0.47129259594029732</c:v>
                </c:pt>
                <c:pt idx="58">
                  <c:v>0.46583366291064965</c:v>
                </c:pt>
                <c:pt idx="59">
                  <c:v>0.46045871242275566</c:v>
                </c:pt>
                <c:pt idx="60">
                  <c:v>0.45516613563950836</c:v>
                </c:pt>
                <c:pt idx="61">
                  <c:v>0.44995436056676474</c:v>
                </c:pt>
                <c:pt idx="62">
                  <c:v>0.44482185107275451</c:v>
                </c:pt>
                <c:pt idx="63">
                  <c:v>0.43976710593720225</c:v>
                </c:pt>
                <c:pt idx="64">
                  <c:v>0.43478865792915361</c:v>
                </c:pt>
                <c:pt idx="65">
                  <c:v>0.42988507291253841</c:v>
                </c:pt>
                <c:pt idx="66">
                  <c:v>0.42505494897852908</c:v>
                </c:pt>
                <c:pt idx="67">
                  <c:v>0.42029691560380128</c:v>
                </c:pt>
                <c:pt idx="68">
                  <c:v>0.41560963283382585</c:v>
                </c:pt>
                <c:pt idx="69">
                  <c:v>0.41099179049035878</c:v>
                </c:pt>
                <c:pt idx="70">
                  <c:v>0.40644210740232672</c:v>
                </c:pt>
                <c:pt idx="71">
                  <c:v>0.40195933065933226</c:v>
                </c:pt>
                <c:pt idx="72">
                  <c:v>0.39754223488703427</c:v>
                </c:pt>
                <c:pt idx="73">
                  <c:v>0.39318962154368492</c:v>
                </c:pt>
                <c:pt idx="74">
                  <c:v>0.38890031823713028</c:v>
                </c:pt>
                <c:pt idx="75">
                  <c:v>0.38467317806160772</c:v>
                </c:pt>
                <c:pt idx="76">
                  <c:v>0.38050707895369668</c:v>
                </c:pt>
                <c:pt idx="77">
                  <c:v>0.37640092306680356</c:v>
                </c:pt>
                <c:pt idx="78">
                  <c:v>0.3723536361635808</c:v>
                </c:pt>
                <c:pt idx="79">
                  <c:v>0.3683641670257064</c:v>
                </c:pt>
                <c:pt idx="80">
                  <c:v>0.36443148688046628</c:v>
                </c:pt>
                <c:pt idx="81">
                  <c:v>0.36055458884360259</c:v>
                </c:pt>
                <c:pt idx="82">
                  <c:v>0.35673248737791269</c:v>
                </c:pt>
                <c:pt idx="83">
                  <c:v>0.35296421776709797</c:v>
                </c:pt>
                <c:pt idx="84">
                  <c:v>0.34924883560438186</c:v>
                </c:pt>
                <c:pt idx="85">
                  <c:v>0.34558541629543221</c:v>
                </c:pt>
                <c:pt idx="86">
                  <c:v>0.34197305457513766</c:v>
                </c:pt>
                <c:pt idx="87">
                  <c:v>0.33841086403780907</c:v>
                </c:pt>
                <c:pt idx="88">
                  <c:v>0.33489797668038385</c:v>
                </c:pt>
                <c:pt idx="89">
                  <c:v>0.3314335424582317</c:v>
                </c:pt>
                <c:pt idx="90">
                  <c:v>0.32801672885317146</c:v>
                </c:pt>
                <c:pt idx="91">
                  <c:v>0.32464672045332355</c:v>
                </c:pt>
                <c:pt idx="92">
                  <c:v>0.32132271854443356</c:v>
                </c:pt>
                <c:pt idx="93">
                  <c:v>0.31804394071231573</c:v>
                </c:pt>
                <c:pt idx="94">
                  <c:v>0.3148096204560773</c:v>
                </c:pt>
                <c:pt idx="95">
                  <c:v>0.31161900681179661</c:v>
                </c:pt>
                <c:pt idx="96">
                  <c:v>0.30847136398633823</c:v>
                </c:pt>
                <c:pt idx="97">
                  <c:v>0.30536597100099672</c:v>
                </c:pt>
                <c:pt idx="98">
                  <c:v>0.30230212134467604</c:v>
                </c:pt>
                <c:pt idx="99">
                  <c:v>0.29927912263631673</c:v>
                </c:pt>
                <c:pt idx="100">
                  <c:v>0.29629629629629611</c:v>
                </c:pt>
                <c:pt idx="101">
                  <c:v>0.29335297722653153</c:v>
                </c:pt>
                <c:pt idx="102">
                  <c:v>0.29044851349903023</c:v>
                </c:pt>
                <c:pt idx="103">
                  <c:v>0.2875822660526352</c:v>
                </c:pt>
                <c:pt idx="104">
                  <c:v>0.28475360839772534</c:v>
                </c:pt>
                <c:pt idx="105">
                  <c:v>0.28196192632863532</c:v>
                </c:pt>
                <c:pt idx="106">
                  <c:v>0.27920661764356863</c:v>
                </c:pt>
                <c:pt idx="107">
                  <c:v>0.27648709187178738</c:v>
                </c:pt>
                <c:pt idx="108">
                  <c:v>0.27380277000786335</c:v>
                </c:pt>
                <c:pt idx="109">
                  <c:v>0.27115308425278789</c:v>
                </c:pt>
                <c:pt idx="110">
                  <c:v>0.26853747776174003</c:v>
                </c:pt>
                <c:pt idx="111">
                  <c:v>0.26595540439832377</c:v>
                </c:pt>
                <c:pt idx="112">
                  <c:v>0.26340632849508566</c:v>
                </c:pt>
                <c:pt idx="113">
                  <c:v>0.26088972462013377</c:v>
                </c:pt>
                <c:pt idx="114">
                  <c:v>0.25840507734968371</c:v>
                </c:pt>
                <c:pt idx="115">
                  <c:v>0.25595188104636318</c:v>
                </c:pt>
                <c:pt idx="116">
                  <c:v>0.2535296396431112</c:v>
                </c:pt>
                <c:pt idx="117">
                  <c:v>0.25113786643251396</c:v>
                </c:pt>
                <c:pt idx="118">
                  <c:v>0.24877608386142266</c:v>
                </c:pt>
                <c:pt idx="119">
                  <c:v>0.24644382333070719</c:v>
                </c:pt>
                <c:pt idx="120">
                  <c:v>0.24414062499999978</c:v>
                </c:pt>
                <c:pt idx="121">
                  <c:v>0.24186603759728934</c:v>
                </c:pt>
                <c:pt idx="122">
                  <c:v>0.23961961823323175</c:v>
                </c:pt>
                <c:pt idx="123">
                  <c:v>0.23740093222004549</c:v>
                </c:pt>
                <c:pt idx="124">
                  <c:v>0.23520955289486487</c:v>
                </c:pt>
                <c:pt idx="125">
                  <c:v>0.23304506144742812</c:v>
                </c:pt>
                <c:pt idx="126">
                  <c:v>0.23090704675198057</c:v>
                </c:pt>
                <c:pt idx="127">
                  <c:v>0.22879510520327814</c:v>
                </c:pt>
                <c:pt idx="128">
                  <c:v>0.22670884055657908</c:v>
                </c:pt>
                <c:pt idx="129">
                  <c:v>0.22464786377151338</c:v>
                </c:pt>
                <c:pt idx="130">
                  <c:v>0.2226117928597266</c:v>
                </c:pt>
                <c:pt idx="131">
                  <c:v>0.22060025273619444</c:v>
                </c:pt>
                <c:pt idx="132">
                  <c:v>0.21861287507410959</c:v>
                </c:pt>
                <c:pt idx="133">
                  <c:v>0.21664929816324435</c:v>
                </c:pt>
                <c:pt idx="134">
                  <c:v>0.2147091667716951</c:v>
                </c:pt>
                <c:pt idx="135">
                  <c:v>0.21279213201091876</c:v>
                </c:pt>
                <c:pt idx="136">
                  <c:v>0.21089785120397342</c:v>
                </c:pt>
                <c:pt idx="137">
                  <c:v>0.20902598775687745</c:v>
                </c:pt>
                <c:pt idx="138">
                  <c:v>0.20717621103300327</c:v>
                </c:pt>
                <c:pt idx="139">
                  <c:v>0.20534819623042819</c:v>
                </c:pt>
                <c:pt idx="140">
                  <c:v>0.20354162426216146</c:v>
                </c:pt>
                <c:pt idx="141">
                  <c:v>0.20175618163917347</c:v>
                </c:pt>
                <c:pt idx="142">
                  <c:v>0.19999156035615287</c:v>
                </c:pt>
                <c:pt idx="143">
                  <c:v>0.19824745777992028</c:v>
                </c:pt>
                <c:pt idx="144">
                  <c:v>0.19652357654043018</c:v>
                </c:pt>
                <c:pt idx="145">
                  <c:v>0.1948196244242926</c:v>
                </c:pt>
                <c:pt idx="146">
                  <c:v>0.19313531427074895</c:v>
                </c:pt>
                <c:pt idx="147">
                  <c:v>0.19147036387004002</c:v>
                </c:pt>
                <c:pt idx="148">
                  <c:v>0.18982449586410366</c:v>
                </c:pt>
                <c:pt idx="149">
                  <c:v>0.1881974376495418</c:v>
                </c:pt>
                <c:pt idx="150">
                  <c:v>0.18658892128279866</c:v>
                </c:pt>
                <c:pt idx="151">
                  <c:v>0.18499868338749503</c:v>
                </c:pt>
                <c:pt idx="152">
                  <c:v>0.18342646506386157</c:v>
                </c:pt>
                <c:pt idx="153">
                  <c:v>0.1818720118002197</c:v>
                </c:pt>
                <c:pt idx="154">
                  <c:v>0.18033507338645635</c:v>
                </c:pt>
                <c:pt idx="155">
                  <c:v>0.1788154038294435</c:v>
                </c:pt>
                <c:pt idx="156">
                  <c:v>0.17731276127035359</c:v>
                </c:pt>
                <c:pt idx="157">
                  <c:v>0.17582690790382155</c:v>
                </c:pt>
                <c:pt idx="158">
                  <c:v>0.17435760989890908</c:v>
                </c:pt>
                <c:pt idx="159">
                  <c:v>0.17290463732182459</c:v>
                </c:pt>
                <c:pt idx="160">
                  <c:v>0.17146776406035649</c:v>
                </c:pt>
                <c:pt idx="161">
                  <c:v>0.17004676774997565</c:v>
                </c:pt>
                <c:pt idx="162">
                  <c:v>0.16864142970156695</c:v>
                </c:pt>
                <c:pt idx="163">
                  <c:v>0.16725153483074867</c:v>
                </c:pt>
                <c:pt idx="164">
                  <c:v>0.16587687158874198</c:v>
                </c:pt>
                <c:pt idx="165">
                  <c:v>0.16451723189475001</c:v>
                </c:pt>
                <c:pt idx="166">
                  <c:v>0.16317241106981206</c:v>
                </c:pt>
                <c:pt idx="167">
                  <c:v>0.16184220777209565</c:v>
                </c:pt>
                <c:pt idx="168">
                  <c:v>0.16052642393359068</c:v>
                </c:pt>
                <c:pt idx="169">
                  <c:v>0.15922486469817351</c:v>
                </c:pt>
                <c:pt idx="170">
                  <c:v>0.15793733836100521</c:v>
                </c:pt>
                <c:pt idx="171">
                  <c:v>0.15666365630923404</c:v>
                </c:pt>
                <c:pt idx="172">
                  <c:v>0.15540363296396981</c:v>
                </c:pt>
                <c:pt idx="173">
                  <c:v>0.1541570857234987</c:v>
                </c:pt>
                <c:pt idx="174">
                  <c:v>0.15292383490770955</c:v>
                </c:pt>
                <c:pt idx="175">
                  <c:v>0.15170370370370354</c:v>
                </c:pt>
                <c:pt idx="176">
                  <c:v>0.15049651811255679</c:v>
                </c:pt>
                <c:pt idx="177">
                  <c:v>0.14930210689721035</c:v>
                </c:pt>
                <c:pt idx="178">
                  <c:v>0.14812030153146011</c:v>
                </c:pt>
                <c:pt idx="179">
                  <c:v>0.14695093615002017</c:v>
                </c:pt>
                <c:pt idx="180">
                  <c:v>0.14579384749963534</c:v>
                </c:pt>
                <c:pt idx="181">
                  <c:v>0.14464887489121714</c:v>
                </c:pt>
                <c:pt idx="182">
                  <c:v>0.14351586015297918</c:v>
                </c:pt>
                <c:pt idx="183">
                  <c:v>0.1423946475845497</c:v>
                </c:pt>
                <c:pt idx="184">
                  <c:v>0.1412850839120369</c:v>
                </c:pt>
                <c:pt idx="185">
                  <c:v>0.14018701824402605</c:v>
                </c:pt>
                <c:pt idx="186">
                  <c:v>0.1391003020284857</c:v>
                </c:pt>
                <c:pt idx="187">
                  <c:v>0.13802478901056275</c:v>
                </c:pt>
                <c:pt idx="188">
                  <c:v>0.13696033519124579</c:v>
                </c:pt>
                <c:pt idx="189">
                  <c:v>0.13590679878687539</c:v>
                </c:pt>
                <c:pt idx="190">
                  <c:v>0.13486404018948386</c:v>
                </c:pt>
                <c:pt idx="191">
                  <c:v>0.13383192192794374</c:v>
                </c:pt>
                <c:pt idx="192">
                  <c:v>0.13281030862990742</c:v>
                </c:pt>
                <c:pt idx="193">
                  <c:v>0.13179906698451974</c:v>
                </c:pt>
                <c:pt idx="194">
                  <c:v>0.13079806570588501</c:v>
                </c:pt>
                <c:pt idx="195">
                  <c:v>0.12980717549727294</c:v>
                </c:pt>
                <c:pt idx="196">
                  <c:v>0.12882626901604541</c:v>
                </c:pt>
                <c:pt idx="197">
                  <c:v>0.12785522083928855</c:v>
                </c:pt>
                <c:pt idx="198">
                  <c:v>0.12689390743013304</c:v>
                </c:pt>
                <c:pt idx="199">
                  <c:v>0.12594220710474927</c:v>
                </c:pt>
                <c:pt idx="200">
                  <c:v>0.12499999999999994</c:v>
                </c:pt>
                <c:pt idx="201">
                  <c:v>0.12406716804173665</c:v>
                </c:pt>
                <c:pt idx="202">
                  <c:v>0.1231435949137262</c:v>
                </c:pt>
                <c:pt idx="203">
                  <c:v>0.12222916602719167</c:v>
                </c:pt>
                <c:pt idx="204">
                  <c:v>0.12132376849095558</c:v>
                </c:pt>
                <c:pt idx="205">
                  <c:v>0.12042729108217094</c:v>
                </c:pt>
                <c:pt idx="206">
                  <c:v>0.11953962421762816</c:v>
                </c:pt>
                <c:pt idx="207">
                  <c:v>0.11866065992562384</c:v>
                </c:pt>
                <c:pt idx="208">
                  <c:v>0.11779029181838066</c:v>
                </c:pt>
                <c:pt idx="209">
                  <c:v>0.11692841506500452</c:v>
                </c:pt>
                <c:pt idx="210">
                  <c:v>0.11607492636496872</c:v>
                </c:pt>
                <c:pt idx="211">
                  <c:v>0.11522972392211286</c:v>
                </c:pt>
                <c:pt idx="212">
                  <c:v>0.11439270741914506</c:v>
                </c:pt>
                <c:pt idx="213">
                  <c:v>0.11356377799263744</c:v>
                </c:pt>
                <c:pt idx="214">
                  <c:v>0.11274283820850292</c:v>
                </c:pt>
                <c:pt idx="215">
                  <c:v>0.11192979203794443</c:v>
                </c:pt>
                <c:pt idx="216">
                  <c:v>0.11112454483386457</c:v>
                </c:pt>
                <c:pt idx="217">
                  <c:v>0.11032700330772795</c:v>
                </c:pt>
                <c:pt idx="218">
                  <c:v>0.10953707550686388</c:v>
                </c:pt>
                <c:pt idx="219">
                  <c:v>0.10875467079220281</c:v>
                </c:pt>
                <c:pt idx="220">
                  <c:v>0.10797969981643477</c:v>
                </c:pt>
                <c:pt idx="221">
                  <c:v>0.1072120745025822</c:v>
                </c:pt>
                <c:pt idx="222">
                  <c:v>0.1064517080229781</c:v>
                </c:pt>
                <c:pt idx="223">
                  <c:v>0.1056985147786411</c:v>
                </c:pt>
                <c:pt idx="224">
                  <c:v>0.10495241037903807</c:v>
                </c:pt>
                <c:pt idx="225">
                  <c:v>0.10421331162222708</c:v>
                </c:pt>
                <c:pt idx="226">
                  <c:v>0.10348113647537281</c:v>
                </c:pt>
                <c:pt idx="227">
                  <c:v>0.10275580405562555</c:v>
                </c:pt>
                <c:pt idx="228">
                  <c:v>0.1020372346113569</c:v>
                </c:pt>
                <c:pt idx="229">
                  <c:v>0.10132534950374492</c:v>
                </c:pt>
                <c:pt idx="230">
                  <c:v>0.1006200711887008</c:v>
                </c:pt>
                <c:pt idx="231">
                  <c:v>9.9921323199129969E-2</c:v>
                </c:pt>
                <c:pt idx="232">
                  <c:v>9.9229030127521684E-2</c:v>
                </c:pt>
                <c:pt idx="233">
                  <c:v>9.8543117608858546E-2</c:v>
                </c:pt>
                <c:pt idx="234">
                  <c:v>9.7863512303841577E-2</c:v>
                </c:pt>
                <c:pt idx="235">
                  <c:v>9.7190141882421671E-2</c:v>
                </c:pt>
                <c:pt idx="236">
                  <c:v>9.6522935007633509E-2</c:v>
                </c:pt>
                <c:pt idx="237">
                  <c:v>9.5861821319724663E-2</c:v>
                </c:pt>
                <c:pt idx="238">
                  <c:v>9.5206731420573495E-2</c:v>
                </c:pt>
                <c:pt idx="239">
                  <c:v>9.4557596858390533E-2</c:v>
                </c:pt>
                <c:pt idx="240">
                  <c:v>9.3914350112697748E-2</c:v>
                </c:pt>
                <c:pt idx="241">
                  <c:v>9.3276924579578951E-2</c:v>
                </c:pt>
                <c:pt idx="242">
                  <c:v>9.2645254557197465E-2</c:v>
                </c:pt>
                <c:pt idx="243">
                  <c:v>9.2019275231573633E-2</c:v>
                </c:pt>
                <c:pt idx="244">
                  <c:v>9.1398922662619342E-2</c:v>
                </c:pt>
                <c:pt idx="245">
                  <c:v>9.0784133770421646E-2</c:v>
                </c:pt>
                <c:pt idx="246">
                  <c:v>9.0174846321773125E-2</c:v>
                </c:pt>
                <c:pt idx="247">
                  <c:v>8.9570998916941633E-2</c:v>
                </c:pt>
                <c:pt idx="248">
                  <c:v>8.8972530976676942E-2</c:v>
                </c:pt>
                <c:pt idx="249">
                  <c:v>8.8379382729447356E-2</c:v>
                </c:pt>
                <c:pt idx="250">
                  <c:v>8.7791495198903211E-2</c:v>
                </c:pt>
                <c:pt idx="251">
                  <c:v>8.7208810191562278E-2</c:v>
                </c:pt>
                <c:pt idx="252">
                  <c:v>8.6631270284712555E-2</c:v>
                </c:pt>
                <c:pt idx="253">
                  <c:v>8.6058818814528135E-2</c:v>
                </c:pt>
                <c:pt idx="254">
                  <c:v>8.5491399864394177E-2</c:v>
                </c:pt>
                <c:pt idx="255">
                  <c:v>8.4928958253436604E-2</c:v>
                </c:pt>
                <c:pt idx="256">
                  <c:v>8.4371439525252667E-2</c:v>
                </c:pt>
                <c:pt idx="257">
                  <c:v>8.3818789936838264E-2</c:v>
                </c:pt>
                <c:pt idx="258">
                  <c:v>8.3270956447708294E-2</c:v>
                </c:pt>
                <c:pt idx="259">
                  <c:v>8.2727886709206222E-2</c:v>
                </c:pt>
                <c:pt idx="260">
                  <c:v>8.2189529053999164E-2</c:v>
                </c:pt>
                <c:pt idx="261">
                  <c:v>8.1655832485754962E-2</c:v>
                </c:pt>
                <c:pt idx="262">
                  <c:v>8.1126746668997288E-2</c:v>
                </c:pt>
                <c:pt idx="263">
                  <c:v>8.0602221919136144E-2</c:v>
                </c:pt>
                <c:pt idx="264">
                  <c:v>8.0082209192669493E-2</c:v>
                </c:pt>
                <c:pt idx="265">
                  <c:v>7.9566660077553308E-2</c:v>
                </c:pt>
                <c:pt idx="266">
                  <c:v>7.9055526783736466E-2</c:v>
                </c:pt>
                <c:pt idx="267">
                  <c:v>7.8548762133857558E-2</c:v>
                </c:pt>
                <c:pt idx="268">
                  <c:v>7.8046319554100227E-2</c:v>
                </c:pt>
                <c:pt idx="269">
                  <c:v>7.7548153065204364E-2</c:v>
                </c:pt>
                <c:pt idx="270">
                  <c:v>7.7054217273629863E-2</c:v>
                </c:pt>
                <c:pt idx="271">
                  <c:v>7.6564467362869995E-2</c:v>
                </c:pt>
                <c:pt idx="272">
                  <c:v>7.6078859084912007E-2</c:v>
                </c:pt>
                <c:pt idx="273">
                  <c:v>7.5597348751841723E-2</c:v>
                </c:pt>
                <c:pt idx="274">
                  <c:v>7.511989322758926E-2</c:v>
                </c:pt>
                <c:pt idx="275">
                  <c:v>7.4646449919814117E-2</c:v>
                </c:pt>
                <c:pt idx="276">
                  <c:v>7.4176976771925515E-2</c:v>
                </c:pt>
                <c:pt idx="277">
                  <c:v>7.3711432255237089E-2</c:v>
                </c:pt>
                <c:pt idx="278">
                  <c:v>7.3249775361252142E-2</c:v>
                </c:pt>
                <c:pt idx="279">
                  <c:v>7.2791965594077482E-2</c:v>
                </c:pt>
                <c:pt idx="280">
                  <c:v>7.2337962962963687E-2</c:v>
                </c:pt>
                <c:pt idx="281">
                  <c:v>7.1887727974969021E-2</c:v>
                </c:pt>
                <c:pt idx="282">
                  <c:v>7.1441221627744703E-2</c:v>
                </c:pt>
                <c:pt idx="283">
                  <c:v>7.0998405402439776E-2</c:v>
                </c:pt>
                <c:pt idx="284">
                  <c:v>7.0559241256722943E-2</c:v>
                </c:pt>
                <c:pt idx="285">
                  <c:v>7.0123691617918676E-2</c:v>
                </c:pt>
                <c:pt idx="286">
                  <c:v>6.969171937625708E-2</c:v>
                </c:pt>
                <c:pt idx="287">
                  <c:v>6.9263287878233645E-2</c:v>
                </c:pt>
                <c:pt idx="288">
                  <c:v>6.8838360920077765E-2</c:v>
                </c:pt>
                <c:pt idx="289">
                  <c:v>6.8416902741328348E-2</c:v>
                </c:pt>
                <c:pt idx="290">
                  <c:v>6.7998878018513467E-2</c:v>
                </c:pt>
                <c:pt idx="291">
                  <c:v>6.7584251858933075E-2</c:v>
                </c:pt>
                <c:pt idx="292">
                  <c:v>6.7172989794542795E-2</c:v>
                </c:pt>
                <c:pt idx="293">
                  <c:v>6.6765057775936359E-2</c:v>
                </c:pt>
                <c:pt idx="294">
                  <c:v>6.6360422166425709E-2</c:v>
                </c:pt>
                <c:pt idx="295">
                  <c:v>6.5959049736216122E-2</c:v>
                </c:pt>
                <c:pt idx="296">
                  <c:v>6.5560907656675646E-2</c:v>
                </c:pt>
                <c:pt idx="297">
                  <c:v>6.5165963494695972E-2</c:v>
                </c:pt>
                <c:pt idx="298">
                  <c:v>6.4774185207144439E-2</c:v>
                </c:pt>
                <c:pt idx="299">
                  <c:v>6.4385541135403915E-2</c:v>
                </c:pt>
                <c:pt idx="300">
                  <c:v>6.400000000000082E-2</c:v>
                </c:pt>
                <c:pt idx="301">
                  <c:v>6.3617530895317909E-2</c:v>
                </c:pt>
                <c:pt idx="302">
                  <c:v>6.3238103284391847E-2</c:v>
                </c:pt>
                <c:pt idx="303">
                  <c:v>6.2861686993792826E-2</c:v>
                </c:pt>
                <c:pt idx="304">
                  <c:v>6.2488252208585622E-2</c:v>
                </c:pt>
                <c:pt idx="305">
                  <c:v>6.2117769467370056E-2</c:v>
                </c:pt>
                <c:pt idx="306">
                  <c:v>6.1750209657400149E-2</c:v>
                </c:pt>
                <c:pt idx="307">
                  <c:v>6.138554400977958E-2</c:v>
                </c:pt>
                <c:pt idx="308">
                  <c:v>6.1023744094733122E-2</c:v>
                </c:pt>
                <c:pt idx="309">
                  <c:v>6.0664781816951813E-2</c:v>
                </c:pt>
                <c:pt idx="310">
                  <c:v>6.0308629411011651E-2</c:v>
                </c:pt>
                <c:pt idx="311">
                  <c:v>5.9955259436863084E-2</c:v>
                </c:pt>
                <c:pt idx="312">
                  <c:v>5.960464477539143E-2</c:v>
                </c:pt>
                <c:pt idx="313">
                  <c:v>5.9256758624046148E-2</c:v>
                </c:pt>
                <c:pt idx="314">
                  <c:v>5.8911574492537998E-2</c:v>
                </c:pt>
                <c:pt idx="315">
                  <c:v>5.8569066198603026E-2</c:v>
                </c:pt>
                <c:pt idx="316">
                  <c:v>5.8229207863832032E-2</c:v>
                </c:pt>
                <c:pt idx="317">
                  <c:v>5.7891973909564416E-2</c:v>
                </c:pt>
                <c:pt idx="318">
                  <c:v>5.7557339052845297E-2</c:v>
                </c:pt>
                <c:pt idx="319">
                  <c:v>5.7225278302444983E-2</c:v>
                </c:pt>
                <c:pt idx="320">
                  <c:v>5.6895766954939343E-2</c:v>
                </c:pt>
                <c:pt idx="321">
                  <c:v>5.6568780590850555E-2</c:v>
                </c:pt>
                <c:pt idx="322">
                  <c:v>5.6244295070846446E-2</c:v>
                </c:pt>
                <c:pt idx="323">
                  <c:v>5.5922286531998162E-2</c:v>
                </c:pt>
                <c:pt idx="324">
                  <c:v>5.5602731384095161E-2</c:v>
                </c:pt>
                <c:pt idx="325">
                  <c:v>5.5285606306015256E-2</c:v>
                </c:pt>
                <c:pt idx="326">
                  <c:v>5.49708882421511E-2</c:v>
                </c:pt>
                <c:pt idx="327">
                  <c:v>5.4658554398889531E-2</c:v>
                </c:pt>
                <c:pt idx="328">
                  <c:v>5.4348582241145062E-2</c:v>
                </c:pt>
                <c:pt idx="329">
                  <c:v>5.4040949488945361E-2</c:v>
                </c:pt>
                <c:pt idx="330">
                  <c:v>5.3735634114068148E-2</c:v>
                </c:pt>
                <c:pt idx="331">
                  <c:v>5.3432614336728683E-2</c:v>
                </c:pt>
                <c:pt idx="332">
                  <c:v>5.3131868622317002E-2</c:v>
                </c:pt>
                <c:pt idx="333">
                  <c:v>5.2833375678184066E-2</c:v>
                </c:pt>
                <c:pt idx="334">
                  <c:v>5.2537114450476041E-2</c:v>
                </c:pt>
                <c:pt idx="335">
                  <c:v>5.2243064121015356E-2</c:v>
                </c:pt>
                <c:pt idx="336">
                  <c:v>5.1951204104229071E-2</c:v>
                </c:pt>
                <c:pt idx="337">
                  <c:v>5.1661514044122087E-2</c:v>
                </c:pt>
                <c:pt idx="338">
                  <c:v>5.1373973811295701E-2</c:v>
                </c:pt>
                <c:pt idx="339">
                  <c:v>5.1088563500010391E-2</c:v>
                </c:pt>
                <c:pt idx="340">
                  <c:v>5.0805263425291687E-2</c:v>
                </c:pt>
                <c:pt idx="341">
                  <c:v>5.0524054120079265E-2</c:v>
                </c:pt>
                <c:pt idx="342">
                  <c:v>5.0244916332417344E-2</c:v>
                </c:pt>
                <c:pt idx="343">
                  <c:v>4.9967831022687356E-2</c:v>
                </c:pt>
                <c:pt idx="344">
                  <c:v>4.9692779360880117E-2</c:v>
                </c:pt>
                <c:pt idx="345">
                  <c:v>4.9419742723908935E-2</c:v>
                </c:pt>
                <c:pt idx="346">
                  <c:v>4.9148702692961489E-2</c:v>
                </c:pt>
                <c:pt idx="347">
                  <c:v>4.8879641050890377E-2</c:v>
                </c:pt>
                <c:pt idx="348">
                  <c:v>4.8612539779642146E-2</c:v>
                </c:pt>
                <c:pt idx="349">
                  <c:v>4.834738105772296E-2</c:v>
                </c:pt>
                <c:pt idx="350">
                  <c:v>4.8084147257701784E-2</c:v>
                </c:pt>
                <c:pt idx="351">
                  <c:v>4.7822820943749407E-2</c:v>
                </c:pt>
                <c:pt idx="352">
                  <c:v>4.7563384869212924E-2</c:v>
                </c:pt>
                <c:pt idx="353">
                  <c:v>4.7305821974225684E-2</c:v>
                </c:pt>
                <c:pt idx="354">
                  <c:v>4.7050115383351278E-2</c:v>
                </c:pt>
                <c:pt idx="355">
                  <c:v>4.6796248403261631E-2</c:v>
                </c:pt>
                <c:pt idx="356">
                  <c:v>4.6544204520448447E-2</c:v>
                </c:pt>
                <c:pt idx="357">
                  <c:v>4.629396739896726E-2</c:v>
                </c:pt>
                <c:pt idx="358">
                  <c:v>4.6045520878214161E-2</c:v>
                </c:pt>
                <c:pt idx="359">
                  <c:v>4.5798848970733823E-2</c:v>
                </c:pt>
                <c:pt idx="360">
                  <c:v>4.5553935860059132E-2</c:v>
                </c:pt>
                <c:pt idx="361">
                  <c:v>4.5310765898581483E-2</c:v>
                </c:pt>
                <c:pt idx="362">
                  <c:v>4.5069323605451149E-2</c:v>
                </c:pt>
                <c:pt idx="363">
                  <c:v>4.4829593664507811E-2</c:v>
                </c:pt>
                <c:pt idx="364">
                  <c:v>4.4591560922239905E-2</c:v>
                </c:pt>
                <c:pt idx="365">
                  <c:v>4.4355210385773336E-2</c:v>
                </c:pt>
                <c:pt idx="366">
                  <c:v>4.4120527220888078E-2</c:v>
                </c:pt>
                <c:pt idx="367">
                  <c:v>4.3887496750063114E-2</c:v>
                </c:pt>
                <c:pt idx="368">
                  <c:v>4.3656104450548586E-2</c:v>
                </c:pt>
                <c:pt idx="369">
                  <c:v>4.3426335952465124E-2</c:v>
                </c:pt>
                <c:pt idx="370">
                  <c:v>4.3198177036929859E-2</c:v>
                </c:pt>
                <c:pt idx="371">
                  <c:v>4.2971613634208435E-2</c:v>
                </c:pt>
                <c:pt idx="372">
                  <c:v>4.274663182189304E-2</c:v>
                </c:pt>
                <c:pt idx="373">
                  <c:v>4.2523217823105759E-2</c:v>
                </c:pt>
                <c:pt idx="374">
                  <c:v>4.2301358004726959E-2</c:v>
                </c:pt>
                <c:pt idx="375">
                  <c:v>4.2081038875648041E-2</c:v>
                </c:pt>
                <c:pt idx="376">
                  <c:v>4.1862247085048834E-2</c:v>
                </c:pt>
                <c:pt idx="377">
                  <c:v>4.1644969420698411E-2</c:v>
                </c:pt>
                <c:pt idx="378">
                  <c:v>4.1429192807279788E-2</c:v>
                </c:pt>
                <c:pt idx="379">
                  <c:v>4.1214904304737336E-2</c:v>
                </c:pt>
                <c:pt idx="380">
                  <c:v>4.100209110664723E-2</c:v>
                </c:pt>
                <c:pt idx="381">
                  <c:v>4.0790740538610211E-2</c:v>
                </c:pt>
                <c:pt idx="382">
                  <c:v>4.0580840056666269E-2</c:v>
                </c:pt>
                <c:pt idx="383">
                  <c:v>4.0372377245731311E-2</c:v>
                </c:pt>
                <c:pt idx="384">
                  <c:v>4.0165339818055035E-2</c:v>
                </c:pt>
                <c:pt idx="385">
                  <c:v>3.9959715611699753E-2</c:v>
                </c:pt>
                <c:pt idx="386">
                  <c:v>3.9755492589040285E-2</c:v>
                </c:pt>
                <c:pt idx="387">
                  <c:v>3.9552658835283895E-2</c:v>
                </c:pt>
                <c:pt idx="388">
                  <c:v>3.9351202557010447E-2</c:v>
                </c:pt>
                <c:pt idx="389">
                  <c:v>3.9151112080732714E-2</c:v>
                </c:pt>
                <c:pt idx="390">
                  <c:v>3.8952375851475388E-2</c:v>
                </c:pt>
                <c:pt idx="391">
                  <c:v>3.8754982431374166E-2</c:v>
                </c:pt>
                <c:pt idx="392">
                  <c:v>3.8558920498293084E-2</c:v>
                </c:pt>
                <c:pt idx="393">
                  <c:v>3.8364178844460896E-2</c:v>
                </c:pt>
                <c:pt idx="394">
                  <c:v>3.8170746375125422E-2</c:v>
                </c:pt>
                <c:pt idx="395">
                  <c:v>3.7978612107226299E-2</c:v>
                </c:pt>
                <c:pt idx="396">
                  <c:v>3.7787765168085317E-2</c:v>
                </c:pt>
                <c:pt idx="397">
                  <c:v>3.759819479411431E-2</c:v>
                </c:pt>
                <c:pt idx="398">
                  <c:v>3.7409890329540396E-2</c:v>
                </c:pt>
                <c:pt idx="399">
                  <c:v>3.7222841225147976E-2</c:v>
                </c:pt>
                <c:pt idx="400">
                  <c:v>3.703703703703784E-2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220-4E9F-9D70-D6446693F5AE}"/>
            </c:ext>
          </c:extLst>
        </c:ser>
        <c:ser>
          <c:idx val="5"/>
          <c:order val="5"/>
          <c:tx>
            <c:strRef>
              <c:f>'HYPOTHESIS 1'!$Z$2</c:f>
              <c:strCache>
                <c:ptCount val="1"/>
                <c:pt idx="0">
                  <c:v>F(10, 10)</c:v>
                </c:pt>
              </c:strCache>
            </c:strRef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'HYPOTHESIS 1'!$Z$3:$Z$403</c:f>
              <c:numCache>
                <c:formatCode>0.0000</c:formatCode>
                <c:ptCount val="401"/>
                <c:pt idx="0">
                  <c:v>0</c:v>
                </c:pt>
                <c:pt idx="1">
                  <c:v>5.7033078145658001E-6</c:v>
                </c:pt>
                <c:pt idx="2">
                  <c:v>8.2691108627415844E-5</c:v>
                </c:pt>
                <c:pt idx="3">
                  <c:v>3.797111247717986E-4</c:v>
                </c:pt>
                <c:pt idx="4">
                  <c:v>1.0895498914822489E-3</c:v>
                </c:pt>
                <c:pt idx="5">
                  <c:v>2.4172834358167413E-3</c:v>
                </c:pt>
                <c:pt idx="6">
                  <c:v>4.5591816745565589E-3</c:v>
                </c:pt>
                <c:pt idx="7">
                  <c:v>7.6894438976173891E-3</c:v>
                </c:pt>
                <c:pt idx="8">
                  <c:v>1.1952615321327652E-2</c:v>
                </c:pt>
                <c:pt idx="9">
                  <c:v>1.7460055015468472E-2</c:v>
                </c:pt>
                <c:pt idx="10">
                  <c:v>2.4289227234060465E-2</c:v>
                </c:pt>
                <c:pt idx="11">
                  <c:v>3.2484897608542888E-2</c:v>
                </c:pt>
                <c:pt idx="12">
                  <c:v>4.206155331385146E-2</c:v>
                </c:pt>
                <c:pt idx="13">
                  <c:v>5.3006548208230773E-2</c:v>
                </c:pt>
                <c:pt idx="14">
                  <c:v>6.5283612574811425E-2</c:v>
                </c:pt>
                <c:pt idx="15">
                  <c:v>7.8836472208742542E-2</c:v>
                </c:pt>
                <c:pt idx="16">
                  <c:v>9.3592400803585538E-2</c:v>
                </c:pt>
                <c:pt idx="17">
                  <c:v>0.109465588823043</c:v>
                </c:pt>
                <c:pt idx="18">
                  <c:v>0.12636025591595287</c:v>
                </c:pt>
                <c:pt idx="19">
                  <c:v>0.14417346603593761</c:v>
                </c:pt>
                <c:pt idx="20">
                  <c:v>0.1627976275529644</c:v>
                </c:pt>
                <c:pt idx="21">
                  <c:v>0.18212267695711001</c:v>
                </c:pt>
                <c:pt idx="22">
                  <c:v>0.20203795593066826</c:v>
                </c:pt>
                <c:pt idx="23">
                  <c:v>0.2224337988972942</c:v>
                </c:pt>
                <c:pt idx="24">
                  <c:v>0.24320285264223621</c:v>
                </c:pt>
                <c:pt idx="25">
                  <c:v>0.26424115200000015</c:v>
                </c:pt>
                <c:pt idx="26">
                  <c:v>0.28544897650862699</c:v>
                </c:pt>
                <c:pt idx="27">
                  <c:v>0.30673151277653327</c:v>
                </c:pt>
                <c:pt idx="28">
                  <c:v>0.32799934643334983</c:v>
                </c:pt>
                <c:pt idx="29">
                  <c:v>0.34916880619101348</c:v>
                </c:pt>
                <c:pt idx="30">
                  <c:v>0.37016218091152875</c:v>
                </c:pt>
                <c:pt idx="31">
                  <c:v>0.39090782879938452</c:v>
                </c:pt>
                <c:pt idx="32">
                  <c:v>0.41134019600773125</c:v>
                </c:pt>
                <c:pt idx="33">
                  <c:v>0.43139976013717674</c:v>
                </c:pt>
                <c:pt idx="34">
                  <c:v>0.45103291236170684</c:v>
                </c:pt>
                <c:pt idx="35">
                  <c:v>0.4701917902685433</c:v>
                </c:pt>
                <c:pt idx="36">
                  <c:v>0.48883407196633166</c:v>
                </c:pt>
                <c:pt idx="37">
                  <c:v>0.50692274060856934</c:v>
                </c:pt>
                <c:pt idx="38">
                  <c:v>0.52442582719975572</c:v>
                </c:pt>
                <c:pt idx="39">
                  <c:v>0.54131613839908843</c:v>
                </c:pt>
                <c:pt idx="40">
                  <c:v>0.5575709750060267</c:v>
                </c:pt>
                <c:pt idx="41">
                  <c:v>0.57317184589720371</c:v>
                </c:pt>
                <c:pt idx="42">
                  <c:v>0.58810418137717713</c:v>
                </c:pt>
                <c:pt idx="43">
                  <c:v>0.60235704919787791</c:v>
                </c:pt>
                <c:pt idx="44">
                  <c:v>0.61592287588471273</c:v>
                </c:pt>
                <c:pt idx="45">
                  <c:v>0.62879717547246128</c:v>
                </c:pt>
                <c:pt idx="46">
                  <c:v>0.64097828729310624</c:v>
                </c:pt>
                <c:pt idx="47">
                  <c:v>0.65246712406261542</c:v>
                </c:pt>
                <c:pt idx="48">
                  <c:v>0.66326693117715307</c:v>
                </c:pt>
                <c:pt idx="49">
                  <c:v>0.67338305784435071</c:v>
                </c:pt>
                <c:pt idx="50">
                  <c:v>0.68282274043590929</c:v>
                </c:pt>
                <c:pt idx="51">
                  <c:v>0.69159489824827347</c:v>
                </c:pt>
                <c:pt idx="52">
                  <c:v>0.69970994169325607</c:v>
                </c:pt>
                <c:pt idx="53">
                  <c:v>0.70717959280576825</c:v>
                </c:pt>
                <c:pt idx="54">
                  <c:v>0.71401671784704035</c:v>
                </c:pt>
                <c:pt idx="55">
                  <c:v>0.72023517169537143</c:v>
                </c:pt>
                <c:pt idx="56">
                  <c:v>0.72584965364918019</c:v>
                </c:pt>
                <c:pt idx="57">
                  <c:v>0.73087557421622495</c:v>
                </c:pt>
                <c:pt idx="58">
                  <c:v>0.7353289324257225</c:v>
                </c:pt>
                <c:pt idx="59">
                  <c:v>0.73922620317462362</c:v>
                </c:pt>
                <c:pt idx="60">
                  <c:v>0.74258423410356056</c:v>
                </c:pt>
                <c:pt idx="61">
                  <c:v>0.74542015149031904</c:v>
                </c:pt>
                <c:pt idx="62">
                  <c:v>0.7477512746476892</c:v>
                </c:pt>
                <c:pt idx="63">
                  <c:v>0.74959503831699148</c:v>
                </c:pt>
                <c:pt idx="64">
                  <c:v>0.7509689225573849</c:v>
                </c:pt>
                <c:pt idx="65">
                  <c:v>0.75189038964331489</c:v>
                </c:pt>
                <c:pt idx="66">
                  <c:v>0.75237682749746893</c:v>
                </c:pt>
                <c:pt idx="67">
                  <c:v>0.7524454992035744</c:v>
                </c:pt>
                <c:pt idx="68">
                  <c:v>0.75211349816191941</c:v>
                </c:pt>
                <c:pt idx="69">
                  <c:v>0.75139770846995824</c:v>
                </c:pt>
                <c:pt idx="70">
                  <c:v>0.75031477013055892</c:v>
                </c:pt>
                <c:pt idx="71">
                  <c:v>0.74888104871089656</c:v>
                </c:pt>
                <c:pt idx="72">
                  <c:v>0.74711260909554378</c:v>
                </c:pt>
                <c:pt idx="73">
                  <c:v>0.74502519299765191</c:v>
                </c:pt>
                <c:pt idx="74">
                  <c:v>0.74263419991214363</c:v>
                </c:pt>
                <c:pt idx="75">
                  <c:v>0.73995467121439673</c:v>
                </c:pt>
                <c:pt idx="76">
                  <c:v>0.73700127712683694</c:v>
                </c:pt>
                <c:pt idx="77">
                  <c:v>0.73378830629418523</c:v>
                </c:pt>
                <c:pt idx="78">
                  <c:v>0.73032965772567304</c:v>
                </c:pt>
                <c:pt idx="79">
                  <c:v>0.72663883487935699</c:v>
                </c:pt>
                <c:pt idx="80">
                  <c:v>0.72272894167969493</c:v>
                </c:pt>
                <c:pt idx="81">
                  <c:v>0.71861268027477487</c:v>
                </c:pt>
                <c:pt idx="82">
                  <c:v>0.71430235035401257</c:v>
                </c:pt>
                <c:pt idx="83">
                  <c:v>0.70980984986076612</c:v>
                </c:pt>
                <c:pt idx="84">
                  <c:v>0.70514667694714217</c:v>
                </c:pt>
                <c:pt idx="85">
                  <c:v>0.70032393303036133</c:v>
                </c:pt>
                <c:pt idx="86">
                  <c:v>0.69535232682137671</c:v>
                </c:pt>
                <c:pt idx="87">
                  <c:v>0.69024217920703879</c:v>
                </c:pt>
                <c:pt idx="88">
                  <c:v>0.68500342887703181</c:v>
                </c:pt>
                <c:pt idx="89">
                  <c:v>0.67964563859605376</c:v>
                </c:pt>
                <c:pt idx="90">
                  <c:v>0.6741780020303545</c:v>
                </c:pt>
                <c:pt idx="91">
                  <c:v>0.6686093510457306</c:v>
                </c:pt>
                <c:pt idx="92">
                  <c:v>0.66294816340158458</c:v>
                </c:pt>
                <c:pt idx="93">
                  <c:v>0.65720257077250599</c:v>
                </c:pt>
                <c:pt idx="94">
                  <c:v>0.65138036703529412</c:v>
                </c:pt>
                <c:pt idx="95">
                  <c:v>0.64548901676522685</c:v>
                </c:pt>
                <c:pt idx="96">
                  <c:v>0.63953566389086458</c:v>
                </c:pt>
                <c:pt idx="97">
                  <c:v>0.63352714046174174</c:v>
                </c:pt>
                <c:pt idx="98">
                  <c:v>0.62746997548793215</c:v>
                </c:pt>
                <c:pt idx="99">
                  <c:v>0.6213704038147787</c:v>
                </c:pt>
                <c:pt idx="100">
                  <c:v>0.61523437499999978</c:v>
                </c:pt>
                <c:pt idx="101">
                  <c:v>0.60906756216401348</c:v>
                </c:pt>
                <c:pt idx="102">
                  <c:v>0.60287537078762943</c:v>
                </c:pt>
                <c:pt idx="103">
                  <c:v>0.59666294743430359</c:v>
                </c:pt>
                <c:pt idx="104">
                  <c:v>0.59043518837690445</c:v>
                </c:pt>
                <c:pt idx="105">
                  <c:v>0.58419674811153055</c:v>
                </c:pt>
                <c:pt idx="106">
                  <c:v>0.57795204774315334</c:v>
                </c:pt>
                <c:pt idx="107">
                  <c:v>0.57170528323004077</c:v>
                </c:pt>
                <c:pt idx="108">
                  <c:v>0.56546043347579844</c:v>
                </c:pt>
                <c:pt idx="109">
                  <c:v>0.55922126825959617</c:v>
                </c:pt>
                <c:pt idx="110">
                  <c:v>0.55299135599676352</c:v>
                </c:pt>
                <c:pt idx="111">
                  <c:v>0.54677407132330946</c:v>
                </c:pt>
                <c:pt idx="112">
                  <c:v>0.54057260249927308</c:v>
                </c:pt>
                <c:pt idx="113">
                  <c:v>0.5343899586269244</c:v>
                </c:pt>
                <c:pt idx="114">
                  <c:v>0.52822897668089397</c:v>
                </c:pt>
                <c:pt idx="115">
                  <c:v>0.52209232834826824</c:v>
                </c:pt>
                <c:pt idx="116">
                  <c:v>0.51598252667748734</c:v>
                </c:pt>
                <c:pt idx="117">
                  <c:v>0.50990193253566674</c:v>
                </c:pt>
                <c:pt idx="118">
                  <c:v>0.50385276087460928</c:v>
                </c:pt>
                <c:pt idx="119">
                  <c:v>0.49783708680636546</c:v>
                </c:pt>
                <c:pt idx="120">
                  <c:v>0.49185685148972497</c:v>
                </c:pt>
                <c:pt idx="121">
                  <c:v>0.48591386782949098</c:v>
                </c:pt>
                <c:pt idx="122">
                  <c:v>0.48000982599075892</c:v>
                </c:pt>
                <c:pt idx="123">
                  <c:v>0.47414629873079828</c:v>
                </c:pt>
                <c:pt idx="124">
                  <c:v>0.46832474655142509</c:v>
                </c:pt>
                <c:pt idx="125">
                  <c:v>0.46254652267500485</c:v>
                </c:pt>
                <c:pt idx="126">
                  <c:v>0.45681287784745611</c:v>
                </c:pt>
                <c:pt idx="127">
                  <c:v>0.45112496497179094</c:v>
                </c:pt>
                <c:pt idx="128">
                  <c:v>0.44548384357588877</c:v>
                </c:pt>
                <c:pt idx="129">
                  <c:v>0.43989048411832715</c:v>
                </c:pt>
                <c:pt idx="130">
                  <c:v>0.43434577213616721</c:v>
                </c:pt>
                <c:pt idx="131">
                  <c:v>0.42885051223868847</c:v>
                </c:pt>
                <c:pt idx="132">
                  <c:v>0.42340543195109909</c:v>
                </c:pt>
                <c:pt idx="133">
                  <c:v>0.41801118541228821</c:v>
                </c:pt>
                <c:pt idx="134">
                  <c:v>0.41266835693070136</c:v>
                </c:pt>
                <c:pt idx="135">
                  <c:v>0.40737746440241929</c:v>
                </c:pt>
                <c:pt idx="136">
                  <c:v>0.40213896259549914</c:v>
                </c:pt>
                <c:pt idx="137">
                  <c:v>0.39695324630464202</c:v>
                </c:pt>
                <c:pt idx="138">
                  <c:v>0.39182065338016125</c:v>
                </c:pt>
                <c:pt idx="139">
                  <c:v>0.38674146763524703</c:v>
                </c:pt>
                <c:pt idx="140">
                  <c:v>0.38171592163541723</c:v>
                </c:pt>
                <c:pt idx="141">
                  <c:v>0.37674419937401532</c:v>
                </c:pt>
                <c:pt idx="142">
                  <c:v>0.37182643883754424</c:v>
                </c:pt>
                <c:pt idx="143">
                  <c:v>0.36696273446454947</c:v>
                </c:pt>
                <c:pt idx="144">
                  <c:v>0.36215313950170425</c:v>
                </c:pt>
                <c:pt idx="145">
                  <c:v>0.35739766826065711</c:v>
                </c:pt>
                <c:pt idx="146">
                  <c:v>0.3526962982791389</c:v>
                </c:pt>
                <c:pt idx="147">
                  <c:v>0.34804897238972554</c:v>
                </c:pt>
                <c:pt idx="148">
                  <c:v>0.34345560069958764</c:v>
                </c:pt>
                <c:pt idx="149">
                  <c:v>0.33891606248446221</c:v>
                </c:pt>
                <c:pt idx="150">
                  <c:v>0.33443020799999984</c:v>
                </c:pt>
                <c:pt idx="151">
                  <c:v>0.32999786021354383</c:v>
                </c:pt>
                <c:pt idx="152">
                  <c:v>0.32561881645933832</c:v>
                </c:pt>
                <c:pt idx="153">
                  <c:v>0.32129285002004287</c:v>
                </c:pt>
                <c:pt idx="154">
                  <c:v>0.31701971163736514</c:v>
                </c:pt>
                <c:pt idx="155">
                  <c:v>0.31279913095454503</c:v>
                </c:pt>
                <c:pt idx="156">
                  <c:v>0.30863081789330704</c:v>
                </c:pt>
                <c:pt idx="157">
                  <c:v>0.30451446396786003</c:v>
                </c:pt>
                <c:pt idx="158">
                  <c:v>0.30044974353839837</c:v>
                </c:pt>
                <c:pt idx="159">
                  <c:v>0.29643631500650863</c:v>
                </c:pt>
                <c:pt idx="160">
                  <c:v>0.29247382195478733</c:v>
                </c:pt>
                <c:pt idx="161">
                  <c:v>0.28856189423291434</c:v>
                </c:pt>
                <c:pt idx="162">
                  <c:v>0.28470014899232837</c:v>
                </c:pt>
                <c:pt idx="163">
                  <c:v>0.28088819167160611</c:v>
                </c:pt>
                <c:pt idx="164">
                  <c:v>0.27712561693453758</c:v>
                </c:pt>
                <c:pt idx="165">
                  <c:v>0.27341200956285938</c:v>
                </c:pt>
                <c:pt idx="166">
                  <c:v>0.26974694530549836</c:v>
                </c:pt>
                <c:pt idx="167">
                  <c:v>0.26612999168614754</c:v>
                </c:pt>
                <c:pt idx="168">
                  <c:v>0.26256070877089832</c:v>
                </c:pt>
                <c:pt idx="169">
                  <c:v>0.25903864989761755</c:v>
                </c:pt>
                <c:pt idx="170">
                  <c:v>0.25556336236866734</c:v>
                </c:pt>
                <c:pt idx="171">
                  <c:v>0.25213438810853744</c:v>
                </c:pt>
                <c:pt idx="172">
                  <c:v>0.24875126428787303</c:v>
                </c:pt>
                <c:pt idx="173">
                  <c:v>0.24541352391533761</c:v>
                </c:pt>
                <c:pt idx="174">
                  <c:v>0.24212069639869754</c:v>
                </c:pt>
                <c:pt idx="175">
                  <c:v>0.23887230807645868</c:v>
                </c:pt>
                <c:pt idx="176">
                  <c:v>0.23566788272132932</c:v>
                </c:pt>
                <c:pt idx="177">
                  <c:v>0.23250694201674238</c:v>
                </c:pt>
                <c:pt idx="178">
                  <c:v>0.22938900600761508</c:v>
                </c:pt>
                <c:pt idx="179">
                  <c:v>0.22631359352648378</c:v>
                </c:pt>
                <c:pt idx="180">
                  <c:v>0.22328022259610178</c:v>
                </c:pt>
                <c:pt idx="181">
                  <c:v>0.22028841080954592</c:v>
                </c:pt>
                <c:pt idx="182">
                  <c:v>0.21733767568883794</c:v>
                </c:pt>
                <c:pt idx="183">
                  <c:v>0.21442753502304476</c:v>
                </c:pt>
                <c:pt idx="184">
                  <c:v>0.21155750718678171</c:v>
                </c:pt>
                <c:pt idx="185">
                  <c:v>0.20872711144000786</c:v>
                </c:pt>
                <c:pt idx="186">
                  <c:v>0.20593586820996435</c:v>
                </c:pt>
                <c:pt idx="187">
                  <c:v>0.20318329935607496</c:v>
                </c:pt>
                <c:pt idx="188">
                  <c:v>0.20046892841858779</c:v>
                </c:pt>
                <c:pt idx="189">
                  <c:v>0.19779228085171502</c:v>
                </c:pt>
                <c:pt idx="190">
                  <c:v>0.19515288424198474</c:v>
                </c:pt>
                <c:pt idx="191">
                  <c:v>0.19255026851249829</c:v>
                </c:pt>
                <c:pt idx="192">
                  <c:v>0.1899839661137547</c:v>
                </c:pt>
                <c:pt idx="193">
                  <c:v>0.18745351220167689</c:v>
                </c:pt>
                <c:pt idx="194">
                  <c:v>0.18495844480343923</c:v>
                </c:pt>
                <c:pt idx="195">
                  <c:v>0.18249830497168879</c:v>
                </c:pt>
                <c:pt idx="196">
                  <c:v>0.18007263692770945</c:v>
                </c:pt>
                <c:pt idx="197">
                  <c:v>0.17768098819406331</c:v>
                </c:pt>
                <c:pt idx="198">
                  <c:v>0.17532290971722184</c:v>
                </c:pt>
                <c:pt idx="199">
                  <c:v>0.17299795598067413</c:v>
                </c:pt>
                <c:pt idx="200">
                  <c:v>0.17070568510897713</c:v>
                </c:pt>
                <c:pt idx="201">
                  <c:v>0.16844565896320171</c:v>
                </c:pt>
                <c:pt idx="202">
                  <c:v>0.16621744322819604</c:v>
                </c:pt>
                <c:pt idx="203">
                  <c:v>0.16402060749207889</c:v>
                </c:pt>
                <c:pt idx="204">
                  <c:v>0.16185472531835499</c:v>
                </c:pt>
                <c:pt idx="205">
                  <c:v>0.15971937431102423</c:v>
                </c:pt>
                <c:pt idx="206">
                  <c:v>0.15761413617304823</c:v>
                </c:pt>
                <c:pt idx="207">
                  <c:v>0.15553859675850876</c:v>
                </c:pt>
                <c:pt idx="208">
                  <c:v>0.1534923461187927</c:v>
                </c:pt>
                <c:pt idx="209">
                  <c:v>0.15147497854311365</c:v>
                </c:pt>
                <c:pt idx="210">
                  <c:v>0.14948609259366646</c:v>
                </c:pt>
                <c:pt idx="211">
                  <c:v>0.14752529113570506</c:v>
                </c:pt>
                <c:pt idx="212">
                  <c:v>0.14559218136281329</c:v>
                </c:pt>
                <c:pt idx="213">
                  <c:v>0.14368637481762853</c:v>
                </c:pt>
                <c:pt idx="214">
                  <c:v>0.14180748740827154</c:v>
                </c:pt>
                <c:pt idx="215">
                  <c:v>0.13995513942071378</c:v>
                </c:pt>
                <c:pt idx="216">
                  <c:v>0.13812895552731488</c:v>
                </c:pt>
                <c:pt idx="217">
                  <c:v>0.13632856479174288</c:v>
                </c:pt>
                <c:pt idx="218">
                  <c:v>0.13455360067048433</c:v>
                </c:pt>
                <c:pt idx="219">
                  <c:v>0.13280370101114483</c:v>
                </c:pt>
                <c:pt idx="220">
                  <c:v>0.13107850804772231</c:v>
                </c:pt>
                <c:pt idx="221">
                  <c:v>0.12937766839303644</c:v>
                </c:pt>
                <c:pt idx="222">
                  <c:v>0.12770083302848567</c:v>
                </c:pt>
                <c:pt idx="223">
                  <c:v>0.12604765729129186</c:v>
                </c:pt>
                <c:pt idx="224">
                  <c:v>0.12441780085938835</c:v>
                </c:pt>
                <c:pt idx="225">
                  <c:v>0.12281092773410399</c:v>
                </c:pt>
                <c:pt idx="226">
                  <c:v>0.12122670622077829</c:v>
                </c:pt>
                <c:pt idx="227">
                  <c:v>0.11966480890744539</c:v>
                </c:pt>
                <c:pt idx="228">
                  <c:v>0.11812491264171493</c:v>
                </c:pt>
                <c:pt idx="229">
                  <c:v>0.11660669850596994</c:v>
                </c:pt>
                <c:pt idx="230">
                  <c:v>0.11510985179100008</c:v>
                </c:pt>
                <c:pt idx="231">
                  <c:v>0.11363406196817831</c:v>
                </c:pt>
                <c:pt idx="232">
                  <c:v>0.11217902266028711</c:v>
                </c:pt>
                <c:pt idx="233">
                  <c:v>0.11074443161109582</c:v>
                </c:pt>
                <c:pt idx="234">
                  <c:v>0.10932999065378084</c:v>
                </c:pt>
                <c:pt idx="235">
                  <c:v>0.10793540567828104</c:v>
                </c:pt>
                <c:pt idx="236">
                  <c:v>0.1065603865976737</c:v>
                </c:pt>
                <c:pt idx="237">
                  <c:v>0.10520464731365364</c:v>
                </c:pt>
                <c:pt idx="238">
                  <c:v>0.10386790568119091</c:v>
                </c:pt>
                <c:pt idx="239">
                  <c:v>0.10254988347244196</c:v>
                </c:pt>
                <c:pt idx="240">
                  <c:v>0.10125030633998477</c:v>
                </c:pt>
                <c:pt idx="241">
                  <c:v>9.9968903779440635E-2</c:v>
                </c:pt>
                <c:pt idx="242">
                  <c:v>9.8705409091551219E-2</c:v>
                </c:pt>
                <c:pt idx="243">
                  <c:v>9.7459559343764379E-2</c:v>
                </c:pt>
                <c:pt idx="244">
                  <c:v>9.623109533138971E-2</c:v>
                </c:pt>
                <c:pt idx="245">
                  <c:v>9.5019761538374173E-2</c:v>
                </c:pt>
                <c:pt idx="246">
                  <c:v>9.3825306097750041E-2</c:v>
                </c:pt>
                <c:pt idx="247">
                  <c:v>9.2647480751802971E-2</c:v>
                </c:pt>
                <c:pt idx="248">
                  <c:v>9.1486040812004746E-2</c:v>
                </c:pt>
                <c:pt idx="249">
                  <c:v>9.0340745118754173E-2</c:v>
                </c:pt>
                <c:pt idx="250">
                  <c:v>8.9211356000965206E-2</c:v>
                </c:pt>
                <c:pt idx="251">
                  <c:v>8.8097639235543423E-2</c:v>
                </c:pt>
                <c:pt idx="252">
                  <c:v>8.6999364006782764E-2</c:v>
                </c:pt>
                <c:pt idx="253">
                  <c:v>8.5916302865720912E-2</c:v>
                </c:pt>
                <c:pt idx="254">
                  <c:v>8.4848231689481246E-2</c:v>
                </c:pt>
                <c:pt idx="255">
                  <c:v>8.3794929640634855E-2</c:v>
                </c:pt>
                <c:pt idx="256">
                  <c:v>8.2756179126609E-2</c:v>
                </c:pt>
                <c:pt idx="257">
                  <c:v>8.173176575916849E-2</c:v>
                </c:pt>
                <c:pt idx="258">
                  <c:v>8.072147831399798E-2</c:v>
                </c:pt>
                <c:pt idx="259">
                  <c:v>7.9725108690403779E-2</c:v>
                </c:pt>
                <c:pt idx="260">
                  <c:v>7.8742451871162661E-2</c:v>
                </c:pt>
                <c:pt idx="261">
                  <c:v>7.7773305882533644E-2</c:v>
                </c:pt>
                <c:pt idx="262">
                  <c:v>7.6817471754455191E-2</c:v>
                </c:pt>
                <c:pt idx="263">
                  <c:v>7.5874753480944745E-2</c:v>
                </c:pt>
                <c:pt idx="264">
                  <c:v>7.4944957980716778E-2</c:v>
                </c:pt>
                <c:pt idx="265">
                  <c:v>7.4027895058037183E-2</c:v>
                </c:pt>
                <c:pt idx="266">
                  <c:v>7.3123377363825154E-2</c:v>
                </c:pt>
                <c:pt idx="267">
                  <c:v>7.2231220357020579E-2</c:v>
                </c:pt>
                <c:pt idx="268">
                  <c:v>7.135124226622519E-2</c:v>
                </c:pt>
                <c:pt idx="269">
                  <c:v>7.0483264051632244E-2</c:v>
                </c:pt>
                <c:pt idx="270">
                  <c:v>6.9627109367253887E-2</c:v>
                </c:pt>
                <c:pt idx="271">
                  <c:v>6.8782604523456303E-2</c:v>
                </c:pt>
                <c:pt idx="272">
                  <c:v>6.7949578449812378E-2</c:v>
                </c:pt>
                <c:pt idx="273">
                  <c:v>6.7127862658279497E-2</c:v>
                </c:pt>
                <c:pt idx="274">
                  <c:v>6.631729120671076E-2</c:v>
                </c:pt>
                <c:pt idx="275">
                  <c:v>6.5517700662705014E-2</c:v>
                </c:pt>
                <c:pt idx="276">
                  <c:v>6.4728930067804974E-2</c:v>
                </c:pt>
                <c:pt idx="277">
                  <c:v>6.3950820902045027E-2</c:v>
                </c:pt>
                <c:pt idx="278">
                  <c:v>6.3183217048857307E-2</c:v>
                </c:pt>
                <c:pt idx="279">
                  <c:v>6.2425964760338404E-2</c:v>
                </c:pt>
                <c:pt idx="280">
                  <c:v>6.1678912622881887E-2</c:v>
                </c:pt>
                <c:pt idx="281">
                  <c:v>6.0941911523178904E-2</c:v>
                </c:pt>
                <c:pt idx="282">
                  <c:v>6.0214814614591057E-2</c:v>
                </c:pt>
                <c:pt idx="283">
                  <c:v>5.94974772838971E-2</c:v>
                </c:pt>
                <c:pt idx="284">
                  <c:v>5.8789757118416122E-2</c:v>
                </c:pt>
                <c:pt idx="285">
                  <c:v>5.8091513873508999E-2</c:v>
                </c:pt>
                <c:pt idx="286">
                  <c:v>5.740260944045867E-2</c:v>
                </c:pt>
                <c:pt idx="287">
                  <c:v>5.6722907814731459E-2</c:v>
                </c:pt>
                <c:pt idx="288">
                  <c:v>5.6052275064618753E-2</c:v>
                </c:pt>
                <c:pt idx="289">
                  <c:v>5.5390579300260312E-2</c:v>
                </c:pt>
                <c:pt idx="290">
                  <c:v>5.473769064304871E-2</c:v>
                </c:pt>
                <c:pt idx="291">
                  <c:v>5.4093481195415107E-2</c:v>
                </c:pt>
                <c:pt idx="292">
                  <c:v>5.3457825010994844E-2</c:v>
                </c:pt>
                <c:pt idx="293">
                  <c:v>5.2830598065173963E-2</c:v>
                </c:pt>
                <c:pt idx="294">
                  <c:v>5.2211678226013095E-2</c:v>
                </c:pt>
                <c:pt idx="295">
                  <c:v>5.1600945225549796E-2</c:v>
                </c:pt>
                <c:pt idx="296">
                  <c:v>5.0998280631476475E-2</c:v>
                </c:pt>
                <c:pt idx="297">
                  <c:v>5.0403567819193133E-2</c:v>
                </c:pt>
                <c:pt idx="298">
                  <c:v>4.9816691944232092E-2</c:v>
                </c:pt>
                <c:pt idx="299">
                  <c:v>4.9237539915054064E-2</c:v>
                </c:pt>
                <c:pt idx="300">
                  <c:v>4.8666000366212082E-2</c:v>
                </c:pt>
                <c:pt idx="301">
                  <c:v>4.8101963631882329E-2</c:v>
                </c:pt>
                <c:pt idx="302">
                  <c:v>4.7545321719758088E-2</c:v>
                </c:pt>
                <c:pt idx="303">
                  <c:v>4.6995968285305639E-2</c:v>
                </c:pt>
                <c:pt idx="304">
                  <c:v>4.6453798606377952E-2</c:v>
                </c:pt>
                <c:pt idx="305">
                  <c:v>4.5918709558185042E-2</c:v>
                </c:pt>
                <c:pt idx="306">
                  <c:v>4.5390599588616957E-2</c:v>
                </c:pt>
                <c:pt idx="307">
                  <c:v>4.4869368693916716E-2</c:v>
                </c:pt>
                <c:pt idx="308">
                  <c:v>4.4354918394700169E-2</c:v>
                </c:pt>
                <c:pt idx="309">
                  <c:v>4.3847151712320155E-2</c:v>
                </c:pt>
                <c:pt idx="310">
                  <c:v>4.3345973145571044E-2</c:v>
                </c:pt>
                <c:pt idx="311">
                  <c:v>4.2851288647730447E-2</c:v>
                </c:pt>
                <c:pt idx="312">
                  <c:v>4.236300560393607E-2</c:v>
                </c:pt>
                <c:pt idx="313">
                  <c:v>4.1881032808891654E-2</c:v>
                </c:pt>
                <c:pt idx="314">
                  <c:v>4.140528044490225E-2</c:v>
                </c:pt>
                <c:pt idx="315">
                  <c:v>4.0935660060231971E-2</c:v>
                </c:pt>
                <c:pt idx="316">
                  <c:v>4.0472084547782824E-2</c:v>
                </c:pt>
                <c:pt idx="317">
                  <c:v>4.0014468124090416E-2</c:v>
                </c:pt>
                <c:pt idx="318">
                  <c:v>3.9562726308632883E-2</c:v>
                </c:pt>
                <c:pt idx="319">
                  <c:v>3.9116775903450238E-2</c:v>
                </c:pt>
                <c:pt idx="320">
                  <c:v>3.8676534973068923E-2</c:v>
                </c:pt>
                <c:pt idx="321">
                  <c:v>3.8241922824730309E-2</c:v>
                </c:pt>
                <c:pt idx="322">
                  <c:v>3.7812859988917445E-2</c:v>
                </c:pt>
                <c:pt idx="323">
                  <c:v>3.7389268200177461E-2</c:v>
                </c:pt>
                <c:pt idx="324">
                  <c:v>3.697107037823609E-2</c:v>
                </c:pt>
                <c:pt idx="325">
                  <c:v>3.6558190609399882E-2</c:v>
                </c:pt>
                <c:pt idx="326">
                  <c:v>3.6150554128243896E-2</c:v>
                </c:pt>
                <c:pt idx="327">
                  <c:v>3.5748087299579387E-2</c:v>
                </c:pt>
                <c:pt idx="328">
                  <c:v>3.5350717600699973E-2</c:v>
                </c:pt>
                <c:pt idx="329">
                  <c:v>3.4958373603900549E-2</c:v>
                </c:pt>
                <c:pt idx="330">
                  <c:v>3.4570984959267352E-2</c:v>
                </c:pt>
                <c:pt idx="331">
                  <c:v>3.418848237773417E-2</c:v>
                </c:pt>
                <c:pt idx="332">
                  <c:v>3.3810797614401776E-2</c:v>
                </c:pt>
                <c:pt idx="333">
                  <c:v>3.343786345211687E-2</c:v>
                </c:pt>
                <c:pt idx="334">
                  <c:v>3.3069613685307218E-2</c:v>
                </c:pt>
                <c:pt idx="335">
                  <c:v>3.2705983104069053E-2</c:v>
                </c:pt>
                <c:pt idx="336">
                  <c:v>3.2346907478503974E-2</c:v>
                </c:pt>
                <c:pt idx="337">
                  <c:v>3.1992323543300734E-2</c:v>
                </c:pt>
                <c:pt idx="338">
                  <c:v>3.1642168982559928E-2</c:v>
                </c:pt>
                <c:pt idx="339">
                  <c:v>3.1296382414856938E-2</c:v>
                </c:pt>
                <c:pt idx="340">
                  <c:v>3.0954903378540542E-2</c:v>
                </c:pt>
                <c:pt idx="341">
                  <c:v>3.0617672317262829E-2</c:v>
                </c:pt>
                <c:pt idx="342">
                  <c:v>3.0284630565739015E-2</c:v>
                </c:pt>
                <c:pt idx="343">
                  <c:v>2.9955720335731444E-2</c:v>
                </c:pt>
                <c:pt idx="344">
                  <c:v>2.9630884702256225E-2</c:v>
                </c:pt>
                <c:pt idx="345">
                  <c:v>2.931006759000869E-2</c:v>
                </c:pt>
                <c:pt idx="346">
                  <c:v>2.8993213760004365E-2</c:v>
                </c:pt>
                <c:pt idx="347">
                  <c:v>2.868026879643237E-2</c:v>
                </c:pt>
                <c:pt idx="348">
                  <c:v>2.8371179093718668E-2</c:v>
                </c:pt>
                <c:pt idx="349">
                  <c:v>2.8065891843794301E-2</c:v>
                </c:pt>
                <c:pt idx="350">
                  <c:v>2.7764355023568096E-2</c:v>
                </c:pt>
                <c:pt idx="351">
                  <c:v>2.746651738259849E-2</c:v>
                </c:pt>
                <c:pt idx="352">
                  <c:v>2.7172328430962869E-2</c:v>
                </c:pt>
                <c:pt idx="353">
                  <c:v>2.6881738427320744E-2</c:v>
                </c:pt>
                <c:pt idx="354">
                  <c:v>2.6594698367168101E-2</c:v>
                </c:pt>
                <c:pt idx="355">
                  <c:v>2.6311159971279866E-2</c:v>
                </c:pt>
                <c:pt idx="356">
                  <c:v>2.6031075674338017E-2</c:v>
                </c:pt>
                <c:pt idx="357">
                  <c:v>2.5754398613741559E-2</c:v>
                </c:pt>
                <c:pt idx="358">
                  <c:v>2.5481082618596794E-2</c:v>
                </c:pt>
                <c:pt idx="359">
                  <c:v>2.5211082198883919E-2</c:v>
                </c:pt>
                <c:pt idx="360">
                  <c:v>2.4944352534798337E-2</c:v>
                </c:pt>
                <c:pt idx="361">
                  <c:v>2.4680849466262637E-2</c:v>
                </c:pt>
                <c:pt idx="362">
                  <c:v>2.4420529482608356E-2</c:v>
                </c:pt>
                <c:pt idx="363">
                  <c:v>2.4163349712422611E-2</c:v>
                </c:pt>
                <c:pt idx="364">
                  <c:v>2.3909267913559375E-2</c:v>
                </c:pt>
                <c:pt idx="365">
                  <c:v>2.3658242463311066E-2</c:v>
                </c:pt>
                <c:pt idx="366">
                  <c:v>2.3410232348738656E-2</c:v>
                </c:pt>
                <c:pt idx="367">
                  <c:v>2.3165197157157823E-2</c:v>
                </c:pt>
                <c:pt idx="368">
                  <c:v>2.2923097066778312E-2</c:v>
                </c:pt>
                <c:pt idx="369">
                  <c:v>2.268389283749464E-2</c:v>
                </c:pt>
                <c:pt idx="370">
                  <c:v>2.2447545801824963E-2</c:v>
                </c:pt>
                <c:pt idx="371">
                  <c:v>2.2214017855996589E-2</c:v>
                </c:pt>
                <c:pt idx="372">
                  <c:v>2.1983271451175079E-2</c:v>
                </c:pt>
                <c:pt idx="373">
                  <c:v>2.1755269584835309E-2</c:v>
                </c:pt>
                <c:pt idx="374">
                  <c:v>2.1529975792271377E-2</c:v>
                </c:pt>
                <c:pt idx="375">
                  <c:v>2.130735413824409E-2</c:v>
                </c:pt>
                <c:pt idx="376">
                  <c:v>2.108736920876314E-2</c:v>
                </c:pt>
                <c:pt idx="377">
                  <c:v>2.086998610300184E-2</c:v>
                </c:pt>
                <c:pt idx="378">
                  <c:v>2.0655170425342834E-2</c:v>
                </c:pt>
                <c:pt idx="379">
                  <c:v>2.0442888277551859E-2</c:v>
                </c:pt>
                <c:pt idx="380">
                  <c:v>2.0233106251078325E-2</c:v>
                </c:pt>
                <c:pt idx="381">
                  <c:v>2.0025791419479837E-2</c:v>
                </c:pt>
                <c:pt idx="382">
                  <c:v>1.9820911330969554E-2</c:v>
                </c:pt>
                <c:pt idx="383">
                  <c:v>1.9618434001083151E-2</c:v>
                </c:pt>
                <c:pt idx="384">
                  <c:v>1.9418327905465219E-2</c:v>
                </c:pt>
                <c:pt idx="385">
                  <c:v>1.9220561972771034E-2</c:v>
                </c:pt>
                <c:pt idx="386">
                  <c:v>1.9025105577683849E-2</c:v>
                </c:pt>
                <c:pt idx="387">
                  <c:v>1.8831928534044189E-2</c:v>
                </c:pt>
                <c:pt idx="388">
                  <c:v>1.8641001088090435E-2</c:v>
                </c:pt>
                <c:pt idx="389">
                  <c:v>1.8452293911808304E-2</c:v>
                </c:pt>
                <c:pt idx="390">
                  <c:v>1.8265778096387745E-2</c:v>
                </c:pt>
                <c:pt idx="391">
                  <c:v>1.8081425145785035E-2</c:v>
                </c:pt>
                <c:pt idx="392">
                  <c:v>1.7899206970389152E-2</c:v>
                </c:pt>
                <c:pt idx="393">
                  <c:v>1.7719095880789765E-2</c:v>
                </c:pt>
                <c:pt idx="394">
                  <c:v>1.7541064581646022E-2</c:v>
                </c:pt>
                <c:pt idx="395">
                  <c:v>1.736508616565377E-2</c:v>
                </c:pt>
                <c:pt idx="396">
                  <c:v>1.7191134107610279E-2</c:v>
                </c:pt>
                <c:pt idx="397">
                  <c:v>1.7019182258574246E-2</c:v>
                </c:pt>
                <c:pt idx="398">
                  <c:v>1.6849204840119852E-2</c:v>
                </c:pt>
                <c:pt idx="399">
                  <c:v>1.6681176438683425E-2</c:v>
                </c:pt>
                <c:pt idx="400">
                  <c:v>1.6515072000000686E-2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220-4E9F-9D70-D6446693F5AE}"/>
            </c:ext>
          </c:extLst>
        </c:ser>
        <c:ser>
          <c:idx val="6"/>
          <c:order val="6"/>
          <c:tx>
            <c:strRef>
              <c:f>'HYPOTHESIS 1'!$AA$2</c:f>
              <c:strCache>
                <c:ptCount val="1"/>
                <c:pt idx="0">
                  <c:v>F(100, 100)</c:v>
                </c:pt>
              </c:strCache>
            </c:strRef>
          </c:tx>
          <c:spPr>
            <a:ln w="12700" cap="rnd">
              <a:solidFill>
                <a:srgbClr val="00447C"/>
              </a:solidFill>
              <a:round/>
            </a:ln>
            <a:effectLst/>
          </c:spPr>
          <c:marker>
            <c:symbol val="none"/>
          </c:marker>
          <c:val>
            <c:numRef>
              <c:f>'HYPOTHESIS 1'!$AA$3:$AA$403</c:f>
              <c:numCache>
                <c:formatCode>0.0000</c:formatCode>
                <c:ptCount val="401"/>
                <c:pt idx="0">
                  <c:v>0</c:v>
                </c:pt>
                <c:pt idx="1">
                  <c:v>9.3251653263639263E-69</c:v>
                </c:pt>
                <c:pt idx="2">
                  <c:v>1.9599569387331484E-54</c:v>
                </c:pt>
                <c:pt idx="3">
                  <c:v>3.1406021899708394E-46</c:v>
                </c:pt>
                <c:pt idx="4">
                  <c:v>1.5827035031843414E-40</c:v>
                </c:pt>
                <c:pt idx="5">
                  <c:v>3.4071733011343354E-36</c:v>
                </c:pt>
                <c:pt idx="6">
                  <c:v>1.0014255341649494E-32</c:v>
                </c:pt>
                <c:pt idx="7">
                  <c:v>7.4682717202065118E-30</c:v>
                </c:pt>
                <c:pt idx="8">
                  <c:v>2.0456330530977269E-27</c:v>
                </c:pt>
                <c:pt idx="9">
                  <c:v>2.6123242797518748E-25</c:v>
                </c:pt>
                <c:pt idx="10">
                  <c:v>1.8303131613029645E-23</c:v>
                </c:pt>
                <c:pt idx="11">
                  <c:v>7.9020106838653967E-22</c:v>
                </c:pt>
                <c:pt idx="12">
                  <c:v>2.2901962950655268E-20</c:v>
                </c:pt>
                <c:pt idx="13">
                  <c:v>4.7552552435960766E-19</c:v>
                </c:pt>
                <c:pt idx="14">
                  <c:v>7.4401644185569966E-18</c:v>
                </c:pt>
                <c:pt idx="15">
                  <c:v>9.1302270317168341E-17</c:v>
                </c:pt>
                <c:pt idx="16">
                  <c:v>9.0755749116999625E-16</c:v>
                </c:pt>
                <c:pt idx="17">
                  <c:v>7.5024807773858596E-15</c:v>
                </c:pt>
                <c:pt idx="18">
                  <c:v>5.2716423456303655E-14</c:v>
                </c:pt>
                <c:pt idx="19">
                  <c:v>3.2064481820856848E-13</c:v>
                </c:pt>
                <c:pt idx="20">
                  <c:v>1.7145063629104202E-12</c:v>
                </c:pt>
                <c:pt idx="21">
                  <c:v>8.1658675002373217E-12</c:v>
                </c:pt>
                <c:pt idx="22">
                  <c:v>3.503662067306583E-11</c:v>
                </c:pt>
                <c:pt idx="23">
                  <c:v>1.3675611015266584E-10</c:v>
                </c:pt>
                <c:pt idx="24">
                  <c:v>4.8975203145187737E-10</c:v>
                </c:pt>
                <c:pt idx="25">
                  <c:v>1.6212613988670904E-9</c:v>
                </c:pt>
                <c:pt idx="26">
                  <c:v>4.9938265877190116E-9</c:v>
                </c:pt>
                <c:pt idx="27">
                  <c:v>1.4396146801956394E-8</c:v>
                </c:pt>
                <c:pt idx="28">
                  <c:v>3.9042758051011709E-8</c:v>
                </c:pt>
                <c:pt idx="29">
                  <c:v>1.000748126113472E-7</c:v>
                </c:pt>
                <c:pt idx="30">
                  <c:v>2.4344461311567608E-7</c:v>
                </c:pt>
                <c:pt idx="31">
                  <c:v>5.6414059304487475E-7</c:v>
                </c:pt>
                <c:pt idx="32">
                  <c:v>1.2495387694617342E-6</c:v>
                </c:pt>
                <c:pt idx="33">
                  <c:v>2.6534620197681666E-6</c:v>
                </c:pt>
                <c:pt idx="34">
                  <c:v>5.4172766785398447E-6</c:v>
                </c:pt>
                <c:pt idx="35">
                  <c:v>1.0659853646061203E-5</c:v>
                </c:pt>
                <c:pt idx="36">
                  <c:v>2.0264020634586102E-5</c:v>
                </c:pt>
                <c:pt idx="37">
                  <c:v>3.7292515772908115E-5</c:v>
                </c:pt>
                <c:pt idx="38">
                  <c:v>6.6570453043836124E-5</c:v>
                </c:pt>
                <c:pt idx="39">
                  <c:v>1.1547278419566445E-4</c:v>
                </c:pt>
                <c:pt idx="40">
                  <c:v>1.949530013692816E-4</c:v>
                </c:pt>
                <c:pt idx="41">
                  <c:v>3.2084230827182474E-4</c:v>
                </c:pt>
                <c:pt idx="42">
                  <c:v>5.1543595441553886E-4</c:v>
                </c:pt>
                <c:pt idx="43">
                  <c:v>8.0936514053587085E-4</c:v>
                </c:pt>
                <c:pt idx="44">
                  <c:v>1.2437292745272946E-3</c:v>
                </c:pt>
                <c:pt idx="45">
                  <c:v>1.8724355150929674E-3</c:v>
                </c:pt>
                <c:pt idx="46">
                  <c:v>2.7646623129735574E-3</c:v>
                </c:pt>
                <c:pt idx="47">
                  <c:v>4.0073334584856133E-3</c:v>
                </c:pt>
                <c:pt idx="48">
                  <c:v>5.7074617593859617E-3</c:v>
                </c:pt>
                <c:pt idx="49">
                  <c:v>7.9941998033025829E-3</c:v>
                </c:pt>
                <c:pt idx="50">
                  <c:v>1.1020422006739474E-2</c:v>
                </c:pt>
                <c:pt idx="51">
                  <c:v>1.4963659524600532E-2</c:v>
                </c:pt>
                <c:pt idx="52">
                  <c:v>2.0026219042324038E-2</c:v>
                </c:pt>
                <c:pt idx="53">
                  <c:v>2.6434338508972699E-2</c:v>
                </c:pt>
                <c:pt idx="54">
                  <c:v>3.4436266974777023E-2</c:v>
                </c:pt>
                <c:pt idx="55">
                  <c:v>4.4299200333553307E-2</c:v>
                </c:pt>
                <c:pt idx="56">
                  <c:v>5.6305057497572045E-2</c:v>
                </c:pt>
                <c:pt idx="57">
                  <c:v>7.0745139203280669E-2</c:v>
                </c:pt>
                <c:pt idx="58">
                  <c:v>8.7913770670449684E-2</c:v>
                </c:pt>
                <c:pt idx="59">
                  <c:v>0.10810108597506771</c:v>
                </c:pt>
                <c:pt idx="60">
                  <c:v>0.1315851626561067</c:v>
                </c:pt>
                <c:pt idx="61">
                  <c:v>0.15862375658661682</c:v>
                </c:pt>
                <c:pt idx="62">
                  <c:v>0.18944591697343771</c:v>
                </c:pt>
                <c:pt idx="63">
                  <c:v>0.22424377778353943</c:v>
                </c:pt>
                <c:pt idx="64">
                  <c:v>0.26316482409510311</c:v>
                </c:pt>
                <c:pt idx="65">
                  <c:v>0.30630491990664138</c:v>
                </c:pt>
                <c:pt idx="66">
                  <c:v>0.35370235872334488</c:v>
                </c:pt>
                <c:pt idx="67">
                  <c:v>0.40533316142511783</c:v>
                </c:pt>
                <c:pt idx="68">
                  <c:v>0.46110779973436311</c:v>
                </c:pt>
                <c:pt idx="69">
                  <c:v>0.52086947066837452</c:v>
                </c:pt>
                <c:pt idx="70">
                  <c:v>0.58439399051496965</c:v>
                </c:pt>
                <c:pt idx="71">
                  <c:v>0.65139131896519264</c:v>
                </c:pt>
                <c:pt idx="72">
                  <c:v>0.72150866778358946</c:v>
                </c:pt>
                <c:pt idx="73">
                  <c:v>0.79433509621757703</c:v>
                </c:pt>
                <c:pt idx="74">
                  <c:v>0.8694074492746745</c:v>
                </c:pt>
                <c:pt idx="75">
                  <c:v>0.94621745659648104</c:v>
                </c:pt>
                <c:pt idx="76">
                  <c:v>1.0242197799992365</c:v>
                </c:pt>
                <c:pt idx="77">
                  <c:v>1.1028407773996618</c:v>
                </c:pt>
                <c:pt idx="78">
                  <c:v>1.1814877398920676</c:v>
                </c:pt>
                <c:pt idx="79">
                  <c:v>1.2595583568539077</c:v>
                </c:pt>
                <c:pt idx="80">
                  <c:v>1.336450170436088</c:v>
                </c:pt>
                <c:pt idx="81">
                  <c:v>1.4115697946610912</c:v>
                </c:pt>
                <c:pt idx="82">
                  <c:v>1.4843416944220329</c:v>
                </c:pt>
                <c:pt idx="83">
                  <c:v>1.554216344638272</c:v>
                </c:pt>
                <c:pt idx="84">
                  <c:v>1.6206776183202163</c:v>
                </c:pt>
                <c:pt idx="85">
                  <c:v>1.6832492829828842</c:v>
                </c:pt>
                <c:pt idx="86">
                  <c:v>1.7415005164525574</c:v>
                </c:pt>
                <c:pt idx="87">
                  <c:v>1.7950503844795105</c:v>
                </c:pt>
                <c:pt idx="88">
                  <c:v>1.843571252695134</c:v>
                </c:pt>
                <c:pt idx="89">
                  <c:v>1.8867911334965515</c:v>
                </c:pt>
                <c:pt idx="90">
                  <c:v>1.9244949937488516</c:v>
                </c:pt>
                <c:pt idx="91">
                  <c:v>1.9565250712850051</c:v>
                </c:pt>
                <c:pt idx="92">
                  <c:v>1.9827802667547381</c:v>
                </c:pt>
                <c:pt idx="93">
                  <c:v>2.0032146922751441</c:v>
                </c:pt>
                <c:pt idx="94">
                  <c:v>2.0178354695704526</c:v>
                </c:pt>
                <c:pt idx="95">
                  <c:v>2.0266998779662599</c:v>
                </c:pt>
                <c:pt idx="96">
                  <c:v>2.0299119569459112</c:v>
                </c:pt>
                <c:pt idx="97">
                  <c:v>2.0276186692720213</c:v>
                </c:pt>
                <c:pt idx="98">
                  <c:v>2.0200057292728451</c:v>
                </c:pt>
                <c:pt idx="99">
                  <c:v>2.0072931971698722</c:v>
                </c:pt>
                <c:pt idx="100">
                  <c:v>1.989730934679468</c:v>
                </c:pt>
                <c:pt idx="101">
                  <c:v>1.9675940099527021</c:v>
                </c:pt>
                <c:pt idx="102">
                  <c:v>1.9411781316086791</c:v>
                </c:pt>
                <c:pt idx="103">
                  <c:v>1.9107951825315797</c:v>
                </c:pt>
                <c:pt idx="104">
                  <c:v>1.87676891456911</c:v>
                </c:pt>
                <c:pt idx="105">
                  <c:v>1.8394308555861467</c:v>
                </c:pt>
                <c:pt idx="106">
                  <c:v>1.7991164707477967</c:v>
                </c:pt>
                <c:pt idx="107">
                  <c:v>1.7561616106445648</c:v>
                </c:pt>
                <c:pt idx="108">
                  <c:v>1.7108992701042001</c:v>
                </c:pt>
                <c:pt idx="109">
                  <c:v>1.6636566733934881</c:v>
                </c:pt>
                <c:pt idx="110">
                  <c:v>1.6147526940985628</c:v>
                </c:pt>
                <c:pt idx="111">
                  <c:v>1.56449561134773</c:v>
                </c:pt>
                <c:pt idx="112">
                  <c:v>1.5131811982435344</c:v>
                </c:pt>
                <c:pt idx="113">
                  <c:v>1.4610911334066587</c:v>
                </c:pt>
                <c:pt idx="114">
                  <c:v>1.4084917223953439</c:v>
                </c:pt>
                <c:pt idx="115">
                  <c:v>1.3556329124161426</c:v>
                </c:pt>
                <c:pt idx="116">
                  <c:v>1.3027475811426421</c:v>
                </c:pt>
                <c:pt idx="117">
                  <c:v>1.2500510785537895</c:v>
                </c:pt>
                <c:pt idx="118">
                  <c:v>1.1977409994286783</c:v>
                </c:pt>
                <c:pt idx="119">
                  <c:v>1.1459971634250001</c:v>
                </c:pt>
                <c:pt idx="120">
                  <c:v>1.0949817794544403</c:v>
                </c:pt>
                <c:pt idx="121">
                  <c:v>1.0448397712813311</c:v>
                </c:pt>
                <c:pt idx="122">
                  <c:v>0.99569924184244252</c:v>
                </c:pt>
                <c:pt idx="123">
                  <c:v>0.94767205465418081</c:v>
                </c:pt>
                <c:pt idx="124">
                  <c:v>0.90085451177577125</c:v>
                </c:pt>
                <c:pt idx="125">
                  <c:v>0.85532810907908852</c:v>
                </c:pt>
                <c:pt idx="126">
                  <c:v>0.81116035098721229</c:v>
                </c:pt>
                <c:pt idx="127">
                  <c:v>0.76840560833902805</c:v>
                </c:pt>
                <c:pt idx="128">
                  <c:v>0.72710600457769003</c:v>
                </c:pt>
                <c:pt idx="129">
                  <c:v>0.68729231701234039</c:v>
                </c:pt>
                <c:pt idx="130">
                  <c:v>0.64898488143574462</c:v>
                </c:pt>
                <c:pt idx="131">
                  <c:v>0.61219448987349945</c:v>
                </c:pt>
                <c:pt idx="132">
                  <c:v>0.57692327267237076</c:v>
                </c:pt>
                <c:pt idx="133">
                  <c:v>0.54316555749255924</c:v>
                </c:pt>
                <c:pt idx="134">
                  <c:v>0.51090869903970015</c:v>
                </c:pt>
                <c:pt idx="135">
                  <c:v>0.48013387454999135</c:v>
                </c:pt>
                <c:pt idx="136">
                  <c:v>0.45081684112079817</c:v>
                </c:pt>
                <c:pt idx="137">
                  <c:v>0.42292865195794255</c:v>
                </c:pt>
                <c:pt idx="138">
                  <c:v>0.39643632948903101</c:v>
                </c:pt>
                <c:pt idx="139">
                  <c:v>0.37130349407204605</c:v>
                </c:pt>
                <c:pt idx="140">
                  <c:v>0.34749094771244793</c:v>
                </c:pt>
                <c:pt idx="141">
                  <c:v>0.3249572127952895</c:v>
                </c:pt>
                <c:pt idx="142">
                  <c:v>0.30365902634598968</c:v>
                </c:pt>
                <c:pt idx="143">
                  <c:v>0.28355179076028958</c:v>
                </c:pt>
                <c:pt idx="144">
                  <c:v>0.26458998229694902</c:v>
                </c:pt>
                <c:pt idx="145">
                  <c:v>0.24672751891172301</c:v>
                </c:pt>
                <c:pt idx="146">
                  <c:v>0.22991808923522436</c:v>
                </c:pt>
                <c:pt idx="147">
                  <c:v>0.2141154446659273</c:v>
                </c:pt>
                <c:pt idx="148">
                  <c:v>0.19927365666980493</c:v>
                </c:pt>
                <c:pt idx="149">
                  <c:v>0.18534734145512427</c:v>
                </c:pt>
                <c:pt idx="150">
                  <c:v>0.17229185423079352</c:v>
                </c:pt>
                <c:pt idx="151">
                  <c:v>0.16006345526442647</c:v>
                </c:pt>
                <c:pt idx="152">
                  <c:v>0.14861944993704029</c:v>
                </c:pt>
                <c:pt idx="153">
                  <c:v>0.13791830494911536</c:v>
                </c:pt>
                <c:pt idx="154">
                  <c:v>0.12791974277218315</c:v>
                </c:pt>
                <c:pt idx="155">
                  <c:v>0.11858481636463263</c:v>
                </c:pt>
                <c:pt idx="156">
                  <c:v>0.10987596608305665</c:v>
                </c:pt>
                <c:pt idx="157">
                  <c:v>0.10175706062484148</c:v>
                </c:pt>
                <c:pt idx="158">
                  <c:v>9.4193423735473875E-2</c:v>
                </c:pt>
                <c:pt idx="159">
                  <c:v>8.715184830829964E-2</c:v>
                </c:pt>
                <c:pt idx="160">
                  <c:v>8.0600599396426054E-2</c:v>
                </c:pt>
                <c:pt idx="161">
                  <c:v>7.4509407548319945E-2</c:v>
                </c:pt>
                <c:pt idx="162">
                  <c:v>6.8849453771250846E-2</c:v>
                </c:pt>
                <c:pt idx="163">
                  <c:v>6.359334732172868E-2</c:v>
                </c:pt>
                <c:pt idx="164">
                  <c:v>5.8715097419860071E-2</c:v>
                </c:pt>
                <c:pt idx="165">
                  <c:v>5.4190079886340455E-2</c:v>
                </c:pt>
                <c:pt idx="166">
                  <c:v>4.9994999606704962E-2</c:v>
                </c:pt>
                <c:pt idx="167">
                  <c:v>4.6107849638261776E-2</c:v>
                </c:pt>
                <c:pt idx="168">
                  <c:v>4.2507867690824243E-2</c:v>
                </c:pt>
                <c:pt idx="169">
                  <c:v>3.917549063331946E-2</c:v>
                </c:pt>
                <c:pt idx="170">
                  <c:v>3.6092307604530492E-2</c:v>
                </c:pt>
                <c:pt idx="171">
                  <c:v>3.3241012237678655E-2</c:v>
                </c:pt>
                <c:pt idx="172">
                  <c:v>3.0605354445194036E-2</c:v>
                </c:pt>
                <c:pt idx="173">
                  <c:v>2.8170092151751345E-2</c:v>
                </c:pt>
                <c:pt idx="174">
                  <c:v>2.592094331027836E-2</c:v>
                </c:pt>
                <c:pt idx="175">
                  <c:v>2.3844538487001823E-2</c:v>
                </c:pt>
                <c:pt idx="176">
                  <c:v>2.1928374257456144E-2</c:v>
                </c:pt>
                <c:pt idx="177">
                  <c:v>2.0160767615504328E-2</c:v>
                </c:pt>
                <c:pt idx="178">
                  <c:v>1.8530811561572529E-2</c:v>
                </c:pt>
                <c:pt idx="179">
                  <c:v>1.702833200419638E-2</c:v>
                </c:pt>
                <c:pt idx="180">
                  <c:v>1.5643846080418831E-2</c:v>
                </c:pt>
                <c:pt idx="181">
                  <c:v>1.4368521975234918E-2</c:v>
                </c:pt>
                <c:pt idx="182">
                  <c:v>1.3194140297975172E-2</c:v>
                </c:pt>
                <c:pt idx="183">
                  <c:v>1.2113057053958405E-2</c:v>
                </c:pt>
                <c:pt idx="184">
                  <c:v>1.1118168232720851E-2</c:v>
                </c:pt>
                <c:pt idx="185">
                  <c:v>1.0202876019407935E-2</c:v>
                </c:pt>
                <c:pt idx="186">
                  <c:v>9.3610566232914475E-3</c:v>
                </c:pt>
                <c:pt idx="187">
                  <c:v>8.5870297066293379E-3</c:v>
                </c:pt>
                <c:pt idx="188">
                  <c:v>7.8755293880632821E-3</c:v>
                </c:pt>
                <c:pt idx="189">
                  <c:v>7.221676787232208E-3</c:v>
                </c:pt>
                <c:pt idx="190">
                  <c:v>6.6209540711400384E-3</c:v>
                </c:pt>
                <c:pt idx="191">
                  <c:v>6.0691799578781753E-3</c:v>
                </c:pt>
                <c:pt idx="192">
                  <c:v>5.5624866294412744E-3</c:v>
                </c:pt>
                <c:pt idx="193">
                  <c:v>5.0972980024469447E-3</c:v>
                </c:pt>
                <c:pt idx="194">
                  <c:v>4.6703093034762711E-3</c:v>
                </c:pt>
                <c:pt idx="195">
                  <c:v>4.2784678943679306E-3</c:v>
                </c:pt>
                <c:pt idx="196">
                  <c:v>3.91895529203735E-3</c:v>
                </c:pt>
                <c:pt idx="197">
                  <c:v>3.5891703271657741E-3</c:v>
                </c:pt>
                <c:pt idx="198">
                  <c:v>3.2867133863269658E-3</c:v>
                </c:pt>
                <c:pt idx="199">
                  <c:v>3.0093716827302975E-3</c:v>
                </c:pt>
                <c:pt idx="200">
                  <c:v>2.755105501684858E-3</c:v>
                </c:pt>
                <c:pt idx="201">
                  <c:v>2.5220353680819978E-3</c:v>
                </c:pt>
                <c:pt idx="202">
                  <c:v>2.3084300845986612E-3</c:v>
                </c:pt>
                <c:pt idx="203">
                  <c:v>2.1126955908990475E-3</c:v>
                </c:pt>
                <c:pt idx="204">
                  <c:v>1.93336459581924E-3</c:v>
                </c:pt>
                <c:pt idx="205">
                  <c:v>1.7690869363217905E-3</c:v>
                </c:pt>
                <c:pt idx="206">
                  <c:v>1.6186206188816496E-3</c:v>
                </c:pt>
                <c:pt idx="207">
                  <c:v>1.480823500877311E-3</c:v>
                </c:pt>
                <c:pt idx="208">
                  <c:v>1.3546455715003054E-3</c:v>
                </c:pt>
                <c:pt idx="209">
                  <c:v>1.2391217936327753E-3</c:v>
                </c:pt>
                <c:pt idx="210">
                  <c:v>1.1333654700712544E-3</c:v>
                </c:pt>
                <c:pt idx="211">
                  <c:v>1.0365620993738971E-3</c:v>
                </c:pt>
                <c:pt idx="212">
                  <c:v>9.4796368847304075E-4</c:v>
                </c:pt>
                <c:pt idx="213">
                  <c:v>8.668834910128411E-4</c:v>
                </c:pt>
                <c:pt idx="214">
                  <c:v>7.9269114213816267E-4</c:v>
                </c:pt>
                <c:pt idx="215">
                  <c:v>7.2480816216805174E-4</c:v>
                </c:pt>
                <c:pt idx="216">
                  <c:v>6.6270380323379756E-4</c:v>
                </c:pt>
                <c:pt idx="217">
                  <c:v>6.0589121454162275E-4</c:v>
                </c:pt>
                <c:pt idx="218">
                  <c:v>5.53923903433934E-4</c:v>
                </c:pt>
                <c:pt idx="219">
                  <c:v>5.063924708687145E-4</c:v>
                </c:pt>
                <c:pt idx="220">
                  <c:v>4.6292160131304681E-4</c:v>
                </c:pt>
                <c:pt idx="221">
                  <c:v>4.2316728835577378E-4</c:v>
                </c:pt>
                <c:pt idx="222">
                  <c:v>3.8681427858493163E-4</c:v>
                </c:pt>
                <c:pt idx="223">
                  <c:v>3.5357371745009389E-4</c:v>
                </c:pt>
                <c:pt idx="224">
                  <c:v>3.231809819394899E-4</c:v>
                </c:pt>
                <c:pt idx="225">
                  <c:v>2.9539368594805955E-4</c:v>
                </c:pt>
                <c:pt idx="226">
                  <c:v>2.6998984519814194E-4</c:v>
                </c:pt>
                <c:pt idx="227">
                  <c:v>2.4676618950060628E-4</c:v>
                </c:pt>
                <c:pt idx="228">
                  <c:v>2.2553661101443816E-4</c:v>
                </c:pt>
                <c:pt idx="229">
                  <c:v>2.0613073797806438E-4</c:v>
                </c:pt>
                <c:pt idx="230">
                  <c:v>1.8839262414955155E-4</c:v>
                </c:pt>
                <c:pt idx="231">
                  <c:v>1.7217954490723588E-4</c:v>
                </c:pt>
                <c:pt idx="232">
                  <c:v>1.5736089162980067E-4</c:v>
                </c:pt>
                <c:pt idx="233">
                  <c:v>1.4381715659786561E-4</c:v>
                </c:pt>
                <c:pt idx="234">
                  <c:v>1.3143900123998884E-4</c:v>
                </c:pt>
                <c:pt idx="235">
                  <c:v>1.2012640108722532E-4</c:v>
                </c:pt>
                <c:pt idx="236">
                  <c:v>1.0978786130399478E-4</c:v>
                </c:pt>
                <c:pt idx="237">
                  <c:v>1.003396971313689E-4</c:v>
                </c:pt>
                <c:pt idx="238">
                  <c:v>9.1705374014104142E-5</c:v>
                </c:pt>
                <c:pt idx="239">
                  <c:v>8.3814902586774534E-5</c:v>
                </c:pt>
                <c:pt idx="240">
                  <c:v>7.6604284069238618E-5</c:v>
                </c:pt>
                <c:pt idx="241">
                  <c:v>7.00150019691932E-5</c:v>
                </c:pt>
                <c:pt idx="242">
                  <c:v>6.3993556311610475E-5</c:v>
                </c:pt>
                <c:pt idx="243">
                  <c:v>5.8491036912926342E-5</c:v>
                </c:pt>
                <c:pt idx="244">
                  <c:v>5.346273249377005E-5</c:v>
                </c:pt>
                <c:pt idx="245">
                  <c:v>4.8867772679126009E-5</c:v>
                </c:pt>
                <c:pt idx="246">
                  <c:v>4.4668800170620125E-5</c:v>
                </c:pt>
                <c:pt idx="247">
                  <c:v>4.0831670593467551E-5</c:v>
                </c:pt>
                <c:pt idx="248">
                  <c:v>3.7325177721696645E-5</c:v>
                </c:pt>
                <c:pt idx="249">
                  <c:v>3.4120801970924645E-5</c:v>
                </c:pt>
                <c:pt idx="250">
                  <c:v>3.1192480219087181E-5</c:v>
                </c:pt>
                <c:pt idx="251">
                  <c:v>2.8516395173419611E-5</c:v>
                </c:pt>
                <c:pt idx="252">
                  <c:v>2.6070782647415185E-5</c:v>
                </c:pt>
                <c:pt idx="253">
                  <c:v>2.3835755245503423E-5</c:v>
                </c:pt>
                <c:pt idx="254">
                  <c:v>2.1793141076566502E-5</c:v>
                </c:pt>
                <c:pt idx="255">
                  <c:v>1.9926336230998083E-5</c:v>
                </c:pt>
                <c:pt idx="256">
                  <c:v>1.8220169860501805E-5</c:v>
                </c:pt>
                <c:pt idx="257">
                  <c:v>1.6660780795956898E-5</c:v>
                </c:pt>
                <c:pt idx="258">
                  <c:v>1.523550472706382E-5</c:v>
                </c:pt>
                <c:pt idx="259">
                  <c:v>1.393277104870391E-5</c:v>
                </c:pt>
                <c:pt idx="260">
                  <c:v>1.2742008553626646E-5</c:v>
                </c:pt>
                <c:pt idx="261">
                  <c:v>1.1653559219626084E-5</c:v>
                </c:pt>
                <c:pt idx="262">
                  <c:v>1.0658599402361311E-5</c:v>
                </c:pt>
                <c:pt idx="263">
                  <c:v>9.7490678027849754E-6</c:v>
                </c:pt>
                <c:pt idx="264">
                  <c:v>8.9175996312109154E-6</c:v>
                </c:pt>
                <c:pt idx="265">
                  <c:v>8.1574664387523277E-6</c:v>
                </c:pt>
                <c:pt idx="266">
                  <c:v>7.4625211315208531E-6</c:v>
                </c:pt>
                <c:pt idx="267">
                  <c:v>6.827147723962917E-6</c:v>
                </c:pt>
                <c:pt idx="268">
                  <c:v>6.2462154252611148E-6</c:v>
                </c:pt>
                <c:pt idx="269">
                  <c:v>5.715036687179057E-6</c:v>
                </c:pt>
                <c:pt idx="270">
                  <c:v>5.229328873289621E-6</c:v>
                </c:pt>
                <c:pt idx="271">
                  <c:v>4.7851792384494931E-6</c:v>
                </c:pt>
                <c:pt idx="272">
                  <c:v>4.3790129338887944E-6</c:v>
                </c:pt>
                <c:pt idx="273">
                  <c:v>4.0075637775560354E-6</c:v>
                </c:pt>
                <c:pt idx="274">
                  <c:v>3.6678475515906315E-6</c:v>
                </c:pt>
                <c:pt idx="275">
                  <c:v>3.3571376091565126E-6</c:v>
                </c:pt>
                <c:pt idx="276">
                  <c:v>3.0729425915038494E-6</c:v>
                </c:pt>
                <c:pt idx="277">
                  <c:v>2.8129860731906991E-6</c:v>
                </c:pt>
                <c:pt idx="278">
                  <c:v>2.575187969009639E-6</c:v>
                </c:pt>
                <c:pt idx="279">
                  <c:v>2.3576475504556601E-6</c:v>
                </c:pt>
                <c:pt idx="280">
                  <c:v>2.1586279326453422E-6</c:v>
                </c:pt>
                <c:pt idx="281">
                  <c:v>1.9765419045597537E-6</c:v>
                </c:pt>
                <c:pt idx="282">
                  <c:v>1.8099389864261586E-6</c:v>
                </c:pt>
                <c:pt idx="283">
                  <c:v>1.6574936080605947E-6</c:v>
                </c:pt>
                <c:pt idx="284">
                  <c:v>1.5179943111472867E-6</c:v>
                </c:pt>
                <c:pt idx="285">
                  <c:v>1.3903338867993703E-6</c:v>
                </c:pt>
                <c:pt idx="286">
                  <c:v>1.2735003673984694E-6</c:v>
                </c:pt>
                <c:pt idx="287">
                  <c:v>1.1665687987069643E-6</c:v>
                </c:pt>
                <c:pt idx="288">
                  <c:v>1.0686937246419408E-6</c:v>
                </c:pt>
                <c:pt idx="289">
                  <c:v>9.7910232294625717E-7</c:v>
                </c:pt>
                <c:pt idx="290">
                  <c:v>8.9708813533516988E-7</c:v>
                </c:pt>
                <c:pt idx="291">
                  <c:v>8.2200534058030611E-7</c:v>
                </c:pt>
                <c:pt idx="292">
                  <c:v>7.532635234551634E-7</c:v>
                </c:pt>
                <c:pt idx="293">
                  <c:v>6.903228965439108E-7</c:v>
                </c:pt>
                <c:pt idx="294">
                  <c:v>6.3268993564145213E-7</c:v>
                </c:pt>
                <c:pt idx="295">
                  <c:v>5.7991339287641041E-7</c:v>
                </c:pt>
                <c:pt idx="296">
                  <c:v>5.3158065479894269E-7</c:v>
                </c:pt>
                <c:pt idx="297">
                  <c:v>4.8731441551628253E-7</c:v>
                </c:pt>
                <c:pt idx="298">
                  <c:v>4.467696375540563E-7</c:v>
                </c:pt>
                <c:pt idx="299">
                  <c:v>4.0963077549235834E-7</c:v>
                </c:pt>
                <c:pt idx="300">
                  <c:v>3.7560923959059648E-7</c:v>
                </c:pt>
                <c:pt idx="301">
                  <c:v>3.4444107859312389E-7</c:v>
                </c:pt>
                <c:pt idx="302">
                  <c:v>3.1588486271373315E-7</c:v>
                </c:pt>
                <c:pt idx="303">
                  <c:v>2.8971974944693198E-7</c:v>
                </c:pt>
                <c:pt idx="304">
                  <c:v>2.6574371636044283E-7</c:v>
                </c:pt>
                <c:pt idx="305">
                  <c:v>2.437719463991218E-7</c:v>
                </c:pt>
                <c:pt idx="306">
                  <c:v>2.2363535248701185E-7</c:v>
                </c:pt>
                <c:pt idx="307">
                  <c:v>2.051792293614684E-7</c:v>
                </c:pt>
                <c:pt idx="308">
                  <c:v>1.8826202162105935E-7</c:v>
                </c:pt>
                <c:pt idx="309">
                  <c:v>1.7275419792549005E-7</c:v>
                </c:pt>
                <c:pt idx="310">
                  <c:v>1.5853722215953103E-7</c:v>
                </c:pt>
                <c:pt idx="311">
                  <c:v>1.4550261317034193E-7</c:v>
                </c:pt>
                <c:pt idx="312">
                  <c:v>1.33551085416131E-7</c:v>
                </c:pt>
                <c:pt idx="313">
                  <c:v>1.2259176352895146E-7</c:v>
                </c:pt>
                <c:pt idx="314">
                  <c:v>1.1254146440169823E-7</c:v>
                </c:pt>
                <c:pt idx="315">
                  <c:v>1.0332404096383824E-7</c:v>
                </c:pt>
                <c:pt idx="316">
                  <c:v>9.486978231652645E-8</c:v>
                </c:pt>
                <c:pt idx="317">
                  <c:v>8.7114865360093369E-8</c:v>
                </c:pt>
                <c:pt idx="318">
                  <c:v>8.0000853468875709E-8</c:v>
                </c:pt>
                <c:pt idx="319">
                  <c:v>7.3474238153690373E-8</c:v>
                </c:pt>
                <c:pt idx="320">
                  <c:v>6.748602000414602E-8</c:v>
                </c:pt>
                <c:pt idx="321">
                  <c:v>6.1991325524255138E-8</c:v>
                </c:pt>
                <c:pt idx="322">
                  <c:v>5.6949056768113843E-8</c:v>
                </c:pt>
                <c:pt idx="323">
                  <c:v>5.232157095033181E-8</c:v>
                </c:pt>
                <c:pt idx="324">
                  <c:v>4.8074387450445231E-8</c:v>
                </c:pt>
                <c:pt idx="325">
                  <c:v>4.4175919853877995E-8</c:v>
                </c:pt>
                <c:pt idx="326">
                  <c:v>4.0597230875981969E-8</c:v>
                </c:pt>
                <c:pt idx="327">
                  <c:v>3.7311808201882371E-8</c:v>
                </c:pt>
                <c:pt idx="328">
                  <c:v>3.4295359444932103E-8</c:v>
                </c:pt>
                <c:pt idx="329">
                  <c:v>3.1525624581865815E-8</c:v>
                </c:pt>
                <c:pt idx="330">
                  <c:v>2.8982204364573376E-8</c:v>
                </c:pt>
                <c:pt idx="331">
                  <c:v>2.6646403337911134E-8</c:v>
                </c:pt>
                <c:pt idx="332">
                  <c:v>2.4501086211271067E-8</c:v>
                </c:pt>
                <c:pt idx="333">
                  <c:v>2.2530546439638107E-8</c:v>
                </c:pt>
                <c:pt idx="334">
                  <c:v>2.072038596853351E-8</c:v>
                </c:pt>
                <c:pt idx="335">
                  <c:v>1.905740518735309E-8</c:v>
                </c:pt>
                <c:pt idx="336">
                  <c:v>1.7529502217919021E-8</c:v>
                </c:pt>
                <c:pt idx="337">
                  <c:v>1.6125580740235559E-8</c:v>
                </c:pt>
                <c:pt idx="338">
                  <c:v>1.4835465626115486E-8</c:v>
                </c:pt>
                <c:pt idx="339">
                  <c:v>1.3649825714075342E-8</c:v>
                </c:pt>
                <c:pt idx="340">
                  <c:v>1.2560103116193852E-8</c:v>
                </c:pt>
                <c:pt idx="341">
                  <c:v>1.1558448499983192E-8</c:v>
                </c:pt>
                <c:pt idx="342">
                  <c:v>1.0637661836148645E-8</c:v>
                </c:pt>
                <c:pt idx="343">
                  <c:v>9.7911381468001693E-9</c:v>
                </c:pt>
                <c:pt idx="344">
                  <c:v>9.0128178286038188E-9</c:v>
                </c:pt>
                <c:pt idx="345">
                  <c:v>8.2971411618402857E-9</c:v>
                </c:pt>
                <c:pt idx="346">
                  <c:v>7.6390066496592589E-9</c:v>
                </c:pt>
                <c:pt idx="347">
                  <c:v>7.0337328622805611E-9</c:v>
                </c:pt>
                <c:pt idx="348">
                  <c:v>6.4770234887204319E-9</c:v>
                </c:pt>
                <c:pt idx="349">
                  <c:v>5.9649353240541343E-9</c:v>
                </c:pt>
                <c:pt idx="350">
                  <c:v>5.4938489434744169E-9</c:v>
                </c:pt>
                <c:pt idx="351">
                  <c:v>5.0604418356442215E-9</c:v>
                </c:pt>
                <c:pt idx="352">
                  <c:v>4.6616637872622128E-9</c:v>
                </c:pt>
                <c:pt idx="353">
                  <c:v>4.2947143285072575E-9</c:v>
                </c:pt>
                <c:pt idx="354">
                  <c:v>3.9570220652504095E-9</c:v>
                </c:pt>
                <c:pt idx="355">
                  <c:v>3.6462257387554015E-9</c:v>
                </c:pt>
                <c:pt idx="356">
                  <c:v>3.3601568671457136E-9</c:v>
                </c:pt>
                <c:pt idx="357">
                  <c:v>3.0968238353112617E-9</c:v>
                </c:pt>
                <c:pt idx="358">
                  <c:v>2.8543973112627191E-9</c:v>
                </c:pt>
                <c:pt idx="359">
                  <c:v>2.6311968773026665E-9</c:v>
                </c:pt>
                <c:pt idx="360">
                  <c:v>2.4256787738582131E-9</c:v>
                </c:pt>
                <c:pt idx="361">
                  <c:v>2.2364246624863363E-9</c:v>
                </c:pt>
                <c:pt idx="362">
                  <c:v>2.0621313224847743E-9</c:v>
                </c:pt>
                <c:pt idx="363">
                  <c:v>1.9016012027916689E-9</c:v>
                </c:pt>
                <c:pt idx="364">
                  <c:v>1.753733757483185E-9</c:v>
                </c:pt>
                <c:pt idx="365">
                  <c:v>1.6175174992424575E-9</c:v>
                </c:pt>
                <c:pt idx="366">
                  <c:v>1.4920227107191279E-9</c:v>
                </c:pt>
                <c:pt idx="367">
                  <c:v>1.3763947587723686E-9</c:v>
                </c:pt>
                <c:pt idx="368">
                  <c:v>1.2698479612310529E-9</c:v>
                </c:pt>
                <c:pt idx="369">
                  <c:v>1.1716599600522004E-9</c:v>
                </c:pt>
                <c:pt idx="370">
                  <c:v>1.0811665586439791E-9</c:v>
                </c:pt>
                <c:pt idx="371">
                  <c:v>9.9775698467437124E-10</c:v>
                </c:pt>
                <c:pt idx="372">
                  <c:v>9.208695429411096E-10</c:v>
                </c:pt>
                <c:pt idx="373">
                  <c:v>8.4998762585502739E-10</c:v>
                </c:pt>
                <c:pt idx="374">
                  <c:v>7.8463605181427289E-10</c:v>
                </c:pt>
                <c:pt idx="375">
                  <c:v>7.2437770424115303E-10</c:v>
                </c:pt>
                <c:pt idx="376">
                  <c:v>6.6881044633594198E-10</c:v>
                </c:pt>
                <c:pt idx="377">
                  <c:v>6.1756428869230528E-10</c:v>
                </c:pt>
                <c:pt idx="378">
                  <c:v>5.7029878883169793E-10</c:v>
                </c:pt>
                <c:pt idx="379">
                  <c:v>5.2670066346605044E-10</c:v>
                </c:pt>
                <c:pt idx="380">
                  <c:v>4.8648159590159909E-10</c:v>
                </c:pt>
                <c:pt idx="381">
                  <c:v>4.4937622246525327E-10</c:v>
                </c:pt>
                <c:pt idx="382">
                  <c:v>4.1514028317975644E-10</c:v>
                </c:pt>
                <c:pt idx="383">
                  <c:v>3.8354892314507597E-10</c:v>
                </c:pt>
                <c:pt idx="384">
                  <c:v>3.5439513221180145E-10</c:v>
                </c:pt>
                <c:pt idx="385">
                  <c:v>3.274883115648991E-10</c:v>
                </c:pt>
                <c:pt idx="386">
                  <c:v>3.0265295678290738E-10</c:v>
                </c:pt>
                <c:pt idx="387">
                  <c:v>2.7972744780409458E-10</c:v>
                </c:pt>
                <c:pt idx="388">
                  <c:v>2.5856293702560172E-10</c:v>
                </c:pt>
                <c:pt idx="389">
                  <c:v>2.3902232748891366E-10</c:v>
                </c:pt>
                <c:pt idx="390">
                  <c:v>2.2097933377189214E-10</c:v>
                </c:pt>
                <c:pt idx="391">
                  <c:v>2.043176188182899E-10</c:v>
                </c:pt>
                <c:pt idx="392">
                  <c:v>1.889300004957079E-10</c:v>
                </c:pt>
                <c:pt idx="393">
                  <c:v>1.7471772218590939E-10</c:v>
                </c:pt>
                <c:pt idx="394">
                  <c:v>1.6158978218159189E-10</c:v>
                </c:pt>
                <c:pt idx="395">
                  <c:v>1.4946231709498782E-10</c:v>
                </c:pt>
                <c:pt idx="396">
                  <c:v>1.3825803487852093E-10</c:v>
                </c:pt>
                <c:pt idx="397">
                  <c:v>1.2790569342022467E-10</c:v>
                </c:pt>
                <c:pt idx="398">
                  <c:v>1.1833962100856324E-10</c:v>
                </c:pt>
                <c:pt idx="399">
                  <c:v>1.0949927526592207E-10</c:v>
                </c:pt>
                <c:pt idx="400">
                  <c:v>1.0132883742922448E-10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220-4E9F-9D70-D6446693F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9192624"/>
        <c:axId val="1279186384"/>
      </c:lineChart>
      <c:catAx>
        <c:axId val="1279192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</a:rPr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186384"/>
        <c:crosses val="autoZero"/>
        <c:auto val="1"/>
        <c:lblAlgn val="ctr"/>
        <c:lblOffset val="100"/>
        <c:noMultiLvlLbl val="0"/>
      </c:catAx>
      <c:valAx>
        <c:axId val="12791863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</a:rPr>
                  <a:t>F(x,</a:t>
                </a:r>
                <a:r>
                  <a:rPr lang="en-US" sz="1200" baseline="0">
                    <a:solidFill>
                      <a:sysClr val="windowText" lastClr="000000"/>
                    </a:solidFill>
                  </a:rPr>
                  <a:t> d1, d2)</a:t>
                </a:r>
                <a:endParaRPr lang="en-US" sz="12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19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C4239F3-104F-4D0C-9DB7-15E5FC266C7B}">
  <sheetPr>
    <tabColor theme="5" tint="-0.499984740745262"/>
  </sheetPr>
  <sheetViews>
    <sheetView zoomScale="1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B8E0EE1-BACC-49FC-A71D-5591D82E012A}">
  <sheetPr>
    <tabColor theme="5" tint="-0.499984740745262"/>
  </sheetPr>
  <sheetViews>
    <sheetView zoomScale="18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2E41F3-AF41-40BE-B28F-937E1D8BF636}">
  <sheetPr>
    <tabColor theme="5" tint="-0.499984740745262"/>
  </sheetPr>
  <sheetViews>
    <sheetView zoomScale="18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CEE45E8-37F0-4E98-A6BF-63603DAB2296}">
  <sheetPr>
    <tabColor theme="5" tint="-0.499984740745262"/>
  </sheetPr>
  <sheetViews>
    <sheetView zoomScale="18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2FE9A5-09C6-4BFB-BEA2-5B4156F296A6}">
  <sheetPr>
    <tabColor theme="5" tint="-0.499984740745262"/>
  </sheetPr>
  <sheetViews>
    <sheetView zoomScale="184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BDA486-F3A0-4ACC-8EAF-90DFA5314141}">
  <sheetPr>
    <tabColor theme="5" tint="-0.499984740745262"/>
  </sheetPr>
  <sheetViews>
    <sheetView zoomScale="184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B0D9CDA-CC1D-41F0-8E1F-86B3BB650F26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A07086-A4B1-4130-966E-24561FAC812A}">
  <sheetPr>
    <tabColor theme="5" tint="-0.499984740745262"/>
  </sheetPr>
  <sheetViews>
    <sheetView tabSelected="1" zoomScale="15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856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5E3ECB-34EB-495A-8D5B-2A49A338B1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0.2579</cdr:x>
      <cdr:y>0.53366</cdr:y>
    </cdr:from>
    <cdr:to>
      <cdr:x>0.42673</cdr:x>
      <cdr:y>0.60693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CA596D3-879A-40AB-9412-9856718D2102}"/>
            </a:ext>
          </a:extLst>
        </cdr:cNvPr>
        <cdr:cNvSpPr txBox="1"/>
      </cdr:nvSpPr>
      <cdr:spPr>
        <a:xfrm xmlns:a="http://schemas.openxmlformats.org/drawingml/2006/main">
          <a:off x="2234951" y="3355539"/>
          <a:ext cx="1463040" cy="460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50">
              <a:solidFill>
                <a:srgbClr val="00447C"/>
              </a:solidFill>
            </a:rPr>
            <a:t>Estimated</a:t>
          </a:r>
          <a:r>
            <a:rPr lang="en-US" sz="1050" baseline="0">
              <a:solidFill>
                <a:srgbClr val="00447C"/>
              </a:solidFill>
            </a:rPr>
            <a:t> regression from sample</a:t>
          </a:r>
          <a:endParaRPr lang="en-US" sz="1050">
            <a:solidFill>
              <a:srgbClr val="00447C"/>
            </a:solidFill>
          </a:endParaRPr>
        </a:p>
      </cdr:txBody>
    </cdr:sp>
  </cdr:relSizeAnchor>
  <cdr:relSizeAnchor xmlns:cdr="http://schemas.openxmlformats.org/drawingml/2006/chartDrawing">
    <cdr:from>
      <cdr:x>0.04753</cdr:x>
      <cdr:y>0.47343</cdr:y>
    </cdr:from>
    <cdr:to>
      <cdr:x>0.21636</cdr:x>
      <cdr:y>0.54669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4BFB5D73-9B75-4FC8-BBC3-11C3095E376B}"/>
            </a:ext>
          </a:extLst>
        </cdr:cNvPr>
        <cdr:cNvSpPr txBox="1"/>
      </cdr:nvSpPr>
      <cdr:spPr>
        <a:xfrm xmlns:a="http://schemas.openxmlformats.org/drawingml/2006/main">
          <a:off x="411879" y="2976780"/>
          <a:ext cx="1463040" cy="460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050">
              <a:solidFill>
                <a:schemeClr val="accent6">
                  <a:lumMod val="75000"/>
                </a:schemeClr>
              </a:solidFill>
            </a:rPr>
            <a:t>True</a:t>
          </a:r>
          <a:r>
            <a:rPr lang="en-US" sz="1050" baseline="0">
              <a:solidFill>
                <a:schemeClr val="accent6">
                  <a:lumMod val="75000"/>
                </a:schemeClr>
              </a:solidFill>
            </a:rPr>
            <a:t> and unobservable line from population</a:t>
          </a:r>
          <a:endParaRPr lang="en-US" sz="1050">
            <a:solidFill>
              <a:schemeClr val="accent6">
                <a:lumMod val="75000"/>
              </a:schemeClr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0856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9C4D50-4CC7-4B69-9225-6DBA3D2A76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0.52155</cdr:x>
      <cdr:y>0.0198</cdr:y>
    </cdr:from>
    <cdr:to>
      <cdr:x>0.55321</cdr:x>
      <cdr:y>0.06343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4" name="TextBox 3">
              <a:extLst xmlns:a="http://schemas.openxmlformats.org/drawingml/2006/main">
                <a:ext uri="{FF2B5EF4-FFF2-40B4-BE49-F238E27FC236}">
                  <a16:creationId xmlns:a16="http://schemas.microsoft.com/office/drawing/2014/main" id="{54438EBB-DE0C-4FDF-A69E-20CF88347006}"/>
                </a:ext>
              </a:extLst>
            </cdr:cNvPr>
            <cdr:cNvSpPr txBox="1"/>
          </cdr:nvSpPr>
          <cdr:spPr>
            <a:xfrm xmlns:a="http://schemas.openxmlformats.org/drawingml/2006/main">
              <a:off x="4519706" y="12450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4" name="TextBox 3">
              <a:extLst xmlns:a="http://schemas.openxmlformats.org/drawingml/2006/main">
                <a:ext uri="{FF2B5EF4-FFF2-40B4-BE49-F238E27FC236}">
                  <a16:creationId xmlns:a16="http://schemas.microsoft.com/office/drawing/2014/main" id="{54438EBB-DE0C-4FDF-A69E-20CF88347006}"/>
                </a:ext>
              </a:extLst>
            </cdr:cNvPr>
            <cdr:cNvSpPr txBox="1"/>
          </cdr:nvSpPr>
          <cdr:spPr>
            <a:xfrm xmlns:a="http://schemas.openxmlformats.org/drawingml/2006/main">
              <a:off x="4519706" y="12450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𝑥 ̅</a:t>
              </a:r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0.04537</cdr:x>
      <cdr:y>0.39917</cdr:y>
    </cdr:from>
    <cdr:to>
      <cdr:x>0.07703</cdr:x>
      <cdr:y>0.4428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90260FB-25F9-4B17-B955-538AA6C6F7F0}"/>
                </a:ext>
              </a:extLst>
            </cdr:cNvPr>
            <cdr:cNvSpPr txBox="1"/>
          </cdr:nvSpPr>
          <cdr:spPr>
            <a:xfrm xmlns:a="http://schemas.openxmlformats.org/drawingml/2006/main">
              <a:off x="393202" y="250986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5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90260FB-25F9-4B17-B955-538AA6C6F7F0}"/>
                </a:ext>
              </a:extLst>
            </cdr:cNvPr>
            <cdr:cNvSpPr txBox="1"/>
          </cdr:nvSpPr>
          <cdr:spPr>
            <a:xfrm xmlns:a="http://schemas.openxmlformats.org/drawingml/2006/main">
              <a:off x="393202" y="250986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10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𝑦 ̅</a:t>
              </a:r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0.66595</cdr:x>
      <cdr:y>0.24891</cdr:y>
    </cdr:from>
    <cdr:to>
      <cdr:x>0.6765</cdr:x>
      <cdr:y>0.43801</cdr:y>
    </cdr:to>
    <cdr:sp macro="" textlink="">
      <cdr:nvSpPr>
        <cdr:cNvPr id="6" name="Left Brace 5">
          <a:extLst xmlns:a="http://schemas.openxmlformats.org/drawingml/2006/main">
            <a:ext uri="{FF2B5EF4-FFF2-40B4-BE49-F238E27FC236}">
              <a16:creationId xmlns:a16="http://schemas.microsoft.com/office/drawing/2014/main" id="{782ECE59-8E67-4911-9EAE-AF4EF6847ABA}"/>
            </a:ext>
          </a:extLst>
        </cdr:cNvPr>
        <cdr:cNvSpPr/>
      </cdr:nvSpPr>
      <cdr:spPr>
        <a:xfrm xmlns:a="http://schemas.openxmlformats.org/drawingml/2006/main">
          <a:off x="5768557" y="1564803"/>
          <a:ext cx="91385" cy="118872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0.60051</cdr:x>
      <cdr:y>0.31515</cdr:y>
    </cdr:from>
    <cdr:to>
      <cdr:x>0.66382</cdr:x>
      <cdr:y>0.37332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BEF101DF-3804-41E6-A789-863C0D053FEE}"/>
                </a:ext>
              </a:extLst>
            </cdr:cNvPr>
            <cdr:cNvSpPr txBox="1"/>
          </cdr:nvSpPr>
          <cdr:spPr>
            <a:xfrm xmlns:a="http://schemas.openxmlformats.org/drawingml/2006/main">
              <a:off x="5201678" y="1981166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4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sSub>
                              <m:sSubPr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4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𝑇𝑆𝑆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BEF101DF-3804-41E6-A789-863C0D053FEE}"/>
                </a:ext>
              </a:extLst>
            </cdr:cNvPr>
            <cdr:cNvSpPr txBox="1"/>
          </cdr:nvSpPr>
          <cdr:spPr>
            <a:xfrm xmlns:a="http://schemas.openxmlformats.org/drawingml/2006/main">
              <a:off x="5201678" y="1981166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:r>
                <a:rPr lang="en-US" sz="14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4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𝑦_𝑖−𝑦 ̅ )┬𝑇𝑆𝑆</a:t>
              </a:r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0.69236</cdr:x>
      <cdr:y>0.24891</cdr:y>
    </cdr:from>
    <cdr:to>
      <cdr:x>0.70291</cdr:x>
      <cdr:y>0.37252</cdr:y>
    </cdr:to>
    <cdr:sp macro="" textlink="">
      <cdr:nvSpPr>
        <cdr:cNvPr id="8" name="Left Brace 7">
          <a:extLst xmlns:a="http://schemas.openxmlformats.org/drawingml/2006/main">
            <a:ext uri="{FF2B5EF4-FFF2-40B4-BE49-F238E27FC236}">
              <a16:creationId xmlns:a16="http://schemas.microsoft.com/office/drawing/2014/main" id="{DC685A67-822A-41AD-943E-2BD05B5D0D7F}"/>
            </a:ext>
          </a:extLst>
        </cdr:cNvPr>
        <cdr:cNvSpPr/>
      </cdr:nvSpPr>
      <cdr:spPr>
        <a:xfrm xmlns:a="http://schemas.openxmlformats.org/drawingml/2006/main" flipH="1">
          <a:off x="5997301" y="1564803"/>
          <a:ext cx="91386" cy="777074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0.69236</cdr:x>
      <cdr:y>0.37907</cdr:y>
    </cdr:from>
    <cdr:to>
      <cdr:x>0.70291</cdr:x>
      <cdr:y>0.43726</cdr:y>
    </cdr:to>
    <cdr:sp macro="" textlink="">
      <cdr:nvSpPr>
        <cdr:cNvPr id="9" name="Left Brace 8">
          <a:extLst xmlns:a="http://schemas.openxmlformats.org/drawingml/2006/main">
            <a:ext uri="{FF2B5EF4-FFF2-40B4-BE49-F238E27FC236}">
              <a16:creationId xmlns:a16="http://schemas.microsoft.com/office/drawing/2014/main" id="{5A7A17FE-2391-4797-B772-CDA3685BEF99}"/>
            </a:ext>
          </a:extLst>
        </cdr:cNvPr>
        <cdr:cNvSpPr/>
      </cdr:nvSpPr>
      <cdr:spPr>
        <a:xfrm xmlns:a="http://schemas.openxmlformats.org/drawingml/2006/main" flipH="1">
          <a:off x="5997302" y="2383048"/>
          <a:ext cx="91386" cy="36576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0.70364</cdr:x>
      <cdr:y>0.28333</cdr:y>
    </cdr:from>
    <cdr:to>
      <cdr:x>0.76695</cdr:x>
      <cdr:y>0.3415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0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C1996718-FC84-4A93-A947-8EAF901A414C}"/>
                </a:ext>
              </a:extLst>
            </cdr:cNvPr>
            <cdr:cNvSpPr txBox="1"/>
          </cdr:nvSpPr>
          <cdr:spPr>
            <a:xfrm xmlns:a="http://schemas.openxmlformats.org/drawingml/2006/main">
              <a:off x="6095013" y="1781154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4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sSub>
                              <m:sSubPr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4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𝑅𝑆𝑆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10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C1996718-FC84-4A93-A947-8EAF901A414C}"/>
                </a:ext>
              </a:extLst>
            </cdr:cNvPr>
            <cdr:cNvSpPr txBox="1"/>
          </cdr:nvSpPr>
          <cdr:spPr>
            <a:xfrm xmlns:a="http://schemas.openxmlformats.org/drawingml/2006/main">
              <a:off x="6095013" y="1781154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4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4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𝑦_𝑖−𝑦 ̂ )┬𝑅𝑆𝑆</a:t>
              </a:r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0.70364</cdr:x>
      <cdr:y>0.37848</cdr:y>
    </cdr:from>
    <cdr:to>
      <cdr:x>0.76695</cdr:x>
      <cdr:y>0.43665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1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65B0146C-3283-4546-B947-E1565338F4ED}"/>
                </a:ext>
              </a:extLst>
            </cdr:cNvPr>
            <cdr:cNvSpPr txBox="1"/>
          </cdr:nvSpPr>
          <cdr:spPr>
            <a:xfrm xmlns:a="http://schemas.openxmlformats.org/drawingml/2006/main">
              <a:off x="6095014" y="2379307"/>
              <a:ext cx="548400" cy="36568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4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  <m:r>
                              <a:rPr lang="en-US" sz="14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𝐸𝑆𝑆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11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65B0146C-3283-4546-B947-E1565338F4ED}"/>
                </a:ext>
              </a:extLst>
            </cdr:cNvPr>
            <cdr:cNvSpPr txBox="1"/>
          </cdr:nvSpPr>
          <cdr:spPr>
            <a:xfrm xmlns:a="http://schemas.openxmlformats.org/drawingml/2006/main">
              <a:off x="6095014" y="2379307"/>
              <a:ext cx="548400" cy="36568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4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4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 ̂−𝑦 ̅ )┬𝐸𝑆𝑆</a:t>
              </a:r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0856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7644EA-9FE6-4FC3-934B-917D72D67B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0.68679</cdr:x>
      <cdr:y>0.08526</cdr:y>
    </cdr:from>
    <cdr:to>
      <cdr:x>0.68896</cdr:x>
      <cdr:y>0.85617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27B90818-08CE-497F-8FB9-E383D69DABFB}"/>
            </a:ext>
          </a:extLst>
        </cdr:cNvPr>
        <cdr:cNvCxnSpPr/>
      </cdr:nvCxnSpPr>
      <cdr:spPr>
        <a:xfrm xmlns:a="http://schemas.openxmlformats.org/drawingml/2006/main">
          <a:off x="5949119" y="535971"/>
          <a:ext cx="18711" cy="484632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accent2">
              <a:lumMod val="75000"/>
            </a:schemeClr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0.11</cdr:x>
      <cdr:y>0.09111</cdr:y>
    </cdr:from>
    <cdr:to>
      <cdr:x>0.6906</cdr:x>
      <cdr:y>0.09408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ACB62B78-DEB5-4F8A-979F-33B79B58BF17}"/>
            </a:ext>
          </a:extLst>
        </cdr:cNvPr>
        <cdr:cNvCxnSpPr/>
      </cdr:nvCxnSpPr>
      <cdr:spPr>
        <a:xfrm xmlns:a="http://schemas.openxmlformats.org/drawingml/2006/main" rot="5400000">
          <a:off x="3458109" y="-1932477"/>
          <a:ext cx="18671" cy="502920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accent2">
              <a:lumMod val="75000"/>
            </a:schemeClr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</xdr:row>
      <xdr:rowOff>180975</xdr:rowOff>
    </xdr:from>
    <xdr:to>
      <xdr:col>27</xdr:col>
      <xdr:colOff>0</xdr:colOff>
      <xdr:row>4</xdr:row>
      <xdr:rowOff>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6A545AE-10FF-4D93-99C5-9CC70FEF128A}"/>
            </a:ext>
          </a:extLst>
        </xdr:cNvPr>
        <xdr:cNvCxnSpPr/>
      </xdr:nvCxnSpPr>
      <xdr:spPr>
        <a:xfrm flipV="1">
          <a:off x="2362200" y="1704975"/>
          <a:ext cx="4333875" cy="95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</xdr:row>
      <xdr:rowOff>0</xdr:rowOff>
    </xdr:from>
    <xdr:to>
      <xdr:col>15</xdr:col>
      <xdr:colOff>0</xdr:colOff>
      <xdr:row>5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550EB01-2C1D-4ACF-8457-2F5FDD85CECD}"/>
            </a:ext>
          </a:extLst>
        </xdr:cNvPr>
        <xdr:cNvCxnSpPr/>
      </xdr:nvCxnSpPr>
      <xdr:spPr>
        <a:xfrm>
          <a:off x="4524375" y="1524000"/>
          <a:ext cx="0" cy="381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152401</xdr:colOff>
      <xdr:row>2</xdr:row>
      <xdr:rowOff>0</xdr:rowOff>
    </xdr:from>
    <xdr:to>
      <xdr:col>16</xdr:col>
      <xdr:colOff>161925</xdr:colOff>
      <xdr:row>2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E48523C-84B7-48B1-9284-1CD06C8D19D3}"/>
            </a:ext>
          </a:extLst>
        </xdr:cNvPr>
        <xdr:cNvCxnSpPr/>
      </xdr:nvCxnSpPr>
      <xdr:spPr>
        <a:xfrm flipH="1">
          <a:off x="2686051" y="1333500"/>
          <a:ext cx="2181224" cy="0"/>
        </a:xfrm>
        <a:prstGeom prst="straightConnector1">
          <a:avLst/>
        </a:prstGeom>
        <a:ln>
          <a:solidFill>
            <a:srgbClr val="00447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70856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C0453C-477F-4CEB-8876-106B7C42A2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0.48994</cdr:x>
      <cdr:y>0.95743</cdr:y>
    </cdr:from>
    <cdr:to>
      <cdr:x>0.51293</cdr:x>
      <cdr:y>0.9901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4CC86CA-798F-4D9B-9464-FD3445606CD8}"/>
            </a:ext>
          </a:extLst>
        </cdr:cNvPr>
        <cdr:cNvSpPr txBox="1"/>
      </cdr:nvSpPr>
      <cdr:spPr>
        <a:xfrm xmlns:a="http://schemas.openxmlformats.org/drawingml/2006/main">
          <a:off x="4245784" y="6020049"/>
          <a:ext cx="199216" cy="2054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US" sz="1400"/>
            <a:t>0</a:t>
          </a:r>
        </a:p>
      </cdr:txBody>
    </cdr:sp>
  </cdr:relSizeAnchor>
  <cdr:relSizeAnchor xmlns:cdr="http://schemas.openxmlformats.org/drawingml/2006/chartDrawing">
    <cdr:from>
      <cdr:x>0.57234</cdr:x>
      <cdr:y>0.87147</cdr:y>
    </cdr:from>
    <cdr:to>
      <cdr:x>0.68846</cdr:x>
      <cdr:y>0.92965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TextBox 2">
              <a:extLst xmlns:a="http://schemas.openxmlformats.org/drawingml/2006/main">
                <a:ext uri="{FF2B5EF4-FFF2-40B4-BE49-F238E27FC236}">
                  <a16:creationId xmlns:a16="http://schemas.microsoft.com/office/drawing/2014/main" id="{C41B8F0D-F7DD-46EF-86B1-9BC20DC3DC1F}"/>
                </a:ext>
              </a:extLst>
            </cdr:cNvPr>
            <cdr:cNvSpPr txBox="1"/>
          </cdr:nvSpPr>
          <cdr:spPr>
            <a:xfrm xmlns:a="http://schemas.openxmlformats.org/drawingml/2006/main">
              <a:off x="4957713" y="5478488"/>
              <a:ext cx="10058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rgbClr val="00447C"/>
                        </a:solidFill>
                        <a:latin typeface="Cambria Math" panose="02040503050406030204" pitchFamily="18" charset="0"/>
                      </a:rPr>
                      <m:t>𝜀</m:t>
                    </m:r>
                    <m:r>
                      <a:rPr lang="en-US" sz="1400" b="0" i="1">
                        <a:solidFill>
                          <a:srgbClr val="00447C"/>
                        </a:solidFill>
                        <a:latin typeface="Cambria Math" panose="02040503050406030204" pitchFamily="18" charset="0"/>
                      </a:rPr>
                      <m:t>=</m:t>
                    </m:r>
                    <m:limLow>
                      <m:limLowPr>
                        <m:ctrlPr>
                          <a:rPr lang="en-US" sz="1400" b="0" i="1">
                            <a:solidFill>
                              <a:srgbClr val="00447C"/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b="0" i="1">
                                <a:solidFill>
                                  <a:srgbClr val="00447C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r>
                              <a:rPr lang="en-US" sz="1400" b="0" i="1">
                                <a:solidFill>
                                  <a:srgbClr val="00447C"/>
                                </a:solidFill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1400" b="0" i="1">
                                <a:solidFill>
                                  <a:srgbClr val="00447C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rgbClr val="00447C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rgbClr val="00447C"/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rgbClr val="00447C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rgbClr val="00447C"/>
                </a:solidFill>
              </a:endParaRPr>
            </a:p>
          </cdr:txBody>
        </cdr:sp>
      </mc:Choice>
      <mc:Fallback xmlns="">
        <cdr:sp macro="" textlink="">
          <cdr:nvSpPr>
            <cdr:cNvPr id="3" name="TextBox 2">
              <a:extLst xmlns:a="http://schemas.openxmlformats.org/drawingml/2006/main">
                <a:ext uri="{FF2B5EF4-FFF2-40B4-BE49-F238E27FC236}">
                  <a16:creationId xmlns:a16="http://schemas.microsoft.com/office/drawing/2014/main" id="{C41B8F0D-F7DD-46EF-86B1-9BC20DC3DC1F}"/>
                </a:ext>
              </a:extLst>
            </cdr:cNvPr>
            <cdr:cNvSpPr txBox="1"/>
          </cdr:nvSpPr>
          <cdr:spPr>
            <a:xfrm xmlns:a="http://schemas.openxmlformats.org/drawingml/2006/main">
              <a:off x="4957713" y="5478488"/>
              <a:ext cx="10058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:r>
                <a:rPr lang="en-US" sz="1400" b="0" i="0">
                  <a:solidFill>
                    <a:srgbClr val="00447C"/>
                  </a:solidFill>
                  <a:latin typeface="Cambria Math" panose="02040503050406030204" pitchFamily="18" charset="0"/>
                </a:rPr>
                <a:t>𝜀=⏟(𝑦−𝑦 ̂ )┬+</a:t>
              </a:r>
              <a:endParaRPr lang="en-US" sz="1400">
                <a:solidFill>
                  <a:srgbClr val="00447C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0.31814</cdr:x>
      <cdr:y>0.87147</cdr:y>
    </cdr:from>
    <cdr:to>
      <cdr:x>0.43426</cdr:x>
      <cdr:y>0.92965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4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E9A98037-8011-4303-8A35-849D0D96762A}"/>
                </a:ext>
              </a:extLst>
            </cdr:cNvPr>
            <cdr:cNvSpPr txBox="1"/>
          </cdr:nvSpPr>
          <cdr:spPr>
            <a:xfrm xmlns:a="http://schemas.openxmlformats.org/drawingml/2006/main">
              <a:off x="2755795" y="5478488"/>
              <a:ext cx="10058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rgbClr val="D11242"/>
                        </a:solidFill>
                        <a:latin typeface="Cambria Math" panose="02040503050406030204" pitchFamily="18" charset="0"/>
                      </a:rPr>
                      <m:t>𝜀</m:t>
                    </m:r>
                    <m:r>
                      <a:rPr lang="en-US" sz="1400" b="0" i="1">
                        <a:solidFill>
                          <a:srgbClr val="D11242"/>
                        </a:solidFill>
                        <a:latin typeface="Cambria Math" panose="02040503050406030204" pitchFamily="18" charset="0"/>
                      </a:rPr>
                      <m:t>=</m:t>
                    </m:r>
                    <m:limLow>
                      <m:limLowPr>
                        <m:ctrlPr>
                          <a:rPr lang="en-US" sz="14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b="0" i="1">
                                <a:solidFill>
                                  <a:srgbClr val="D11242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r>
                              <a:rPr lang="en-US" sz="1400" b="0" i="1">
                                <a:solidFill>
                                  <a:srgbClr val="D11242"/>
                                </a:solidFill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1400" b="0" i="1">
                                <a:solidFill>
                                  <a:srgbClr val="D11242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rgbClr val="D11242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rgbClr val="D11242"/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rgbClr val="D11242"/>
                </a:solidFill>
              </a:endParaRPr>
            </a:p>
          </cdr:txBody>
        </cdr:sp>
      </mc:Choice>
      <mc:Fallback xmlns="">
        <cdr:sp macro="" textlink="">
          <cdr:nvSpPr>
            <cdr:cNvPr id="4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E9A98037-8011-4303-8A35-849D0D96762A}"/>
                </a:ext>
              </a:extLst>
            </cdr:cNvPr>
            <cdr:cNvSpPr txBox="1"/>
          </cdr:nvSpPr>
          <cdr:spPr>
            <a:xfrm xmlns:a="http://schemas.openxmlformats.org/drawingml/2006/main">
              <a:off x="2755795" y="5478488"/>
              <a:ext cx="10058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400" b="0" i="0">
                  <a:solidFill>
                    <a:srgbClr val="D11242"/>
                  </a:solidFill>
                  <a:latin typeface="Cambria Math" panose="02040503050406030204" pitchFamily="18" charset="0"/>
                </a:rPr>
                <a:t>𝜀=⏟(𝑦−𝑦 ̂ )┬−</a:t>
              </a:r>
              <a:endParaRPr lang="en-US" sz="1400">
                <a:solidFill>
                  <a:srgbClr val="D11242"/>
                </a:solidFill>
              </a:endParaRPr>
            </a:p>
          </cdr:txBody>
        </cdr:sp>
      </mc:Fallback>
    </mc:AlternateContent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70856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91C433-FE0D-4C37-B7FC-128BAAC3A7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0.41304</cdr:x>
      <cdr:y>0.95579</cdr:y>
    </cdr:from>
    <cdr:to>
      <cdr:x>0.43603</cdr:x>
      <cdr:y>0.98846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44CC86CA-798F-4D9B-9464-FD3445606CD8}"/>
                </a:ext>
              </a:extLst>
            </cdr:cNvPr>
            <cdr:cNvSpPr txBox="1"/>
          </cdr:nvSpPr>
          <cdr:spPr>
            <a:xfrm xmlns:a="http://schemas.openxmlformats.org/drawingml/2006/main">
              <a:off x="3577804" y="6008594"/>
              <a:ext cx="199143" cy="2053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𝛽</m:t>
                    </m:r>
                  </m:oMath>
                </m:oMathPara>
              </a14:m>
              <a:endParaRPr lang="en-US" sz="1400"/>
            </a:p>
          </cdr:txBody>
        </cdr:sp>
      </mc:Choice>
      <mc:Fallback xmlns=""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44CC86CA-798F-4D9B-9464-FD3445606CD8}"/>
                </a:ext>
              </a:extLst>
            </cdr:cNvPr>
            <cdr:cNvSpPr txBox="1"/>
          </cdr:nvSpPr>
          <cdr:spPr>
            <a:xfrm xmlns:a="http://schemas.openxmlformats.org/drawingml/2006/main">
              <a:off x="3577804" y="6008594"/>
              <a:ext cx="199143" cy="2053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 algn="ctr"/>
              <a:r>
                <a:rPr lang="en-US" sz="1400" b="0" i="0">
                  <a:latin typeface="Cambria Math" panose="02040503050406030204" pitchFamily="18" charset="0"/>
                </a:rPr>
                <a:t>𝛽</a:t>
              </a:r>
              <a:endParaRPr lang="en-US" sz="1400"/>
            </a:p>
          </cdr:txBody>
        </cdr:sp>
      </mc:Fallback>
    </mc:AlternateContent>
  </cdr:relSizeAnchor>
  <cdr:relSizeAnchor xmlns:cdr="http://schemas.openxmlformats.org/drawingml/2006/chartDrawing">
    <cdr:from>
      <cdr:x>0.21992</cdr:x>
      <cdr:y>0.18023</cdr:y>
    </cdr:from>
    <cdr:to>
      <cdr:x>0.38882</cdr:x>
      <cdr:y>0.26751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FA109030-1AF1-467C-BC25-DB656D097EBE}"/>
            </a:ext>
          </a:extLst>
        </cdr:cNvPr>
        <cdr:cNvSpPr txBox="1"/>
      </cdr:nvSpPr>
      <cdr:spPr>
        <a:xfrm xmlns:a="http://schemas.openxmlformats.org/drawingml/2006/main">
          <a:off x="1904999" y="1133038"/>
          <a:ext cx="1463040" cy="548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r"/>
          <a:r>
            <a:rPr lang="en-US" sz="1200">
              <a:solidFill>
                <a:srgbClr val="00447C"/>
              </a:solidFill>
            </a:rPr>
            <a:t>Unbiased</a:t>
          </a:r>
          <a:r>
            <a:rPr lang="en-US" sz="1200" baseline="0">
              <a:solidFill>
                <a:srgbClr val="00447C"/>
              </a:solidFill>
            </a:rPr>
            <a:t> and efficient estimation</a:t>
          </a:r>
          <a:endParaRPr lang="en-US" sz="1200">
            <a:solidFill>
              <a:srgbClr val="00447C"/>
            </a:solidFill>
          </a:endParaRPr>
        </a:p>
      </cdr:txBody>
    </cdr:sp>
  </cdr:relSizeAnchor>
  <cdr:relSizeAnchor xmlns:cdr="http://schemas.openxmlformats.org/drawingml/2006/chartDrawing">
    <cdr:from>
      <cdr:x>0.06408</cdr:x>
      <cdr:y>0.72208</cdr:y>
    </cdr:from>
    <cdr:to>
      <cdr:x>0.24354</cdr:x>
      <cdr:y>0.80936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10277706-172A-43B5-AFF0-BDBAFF874903}"/>
            </a:ext>
          </a:extLst>
        </cdr:cNvPr>
        <cdr:cNvSpPr txBox="1"/>
      </cdr:nvSpPr>
      <cdr:spPr>
        <a:xfrm xmlns:a="http://schemas.openxmlformats.org/drawingml/2006/main">
          <a:off x="555064" y="4539378"/>
          <a:ext cx="1554480" cy="548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200">
              <a:solidFill>
                <a:schemeClr val="accent6">
                  <a:lumMod val="50000"/>
                </a:schemeClr>
              </a:solidFill>
            </a:rPr>
            <a:t>Unbiased</a:t>
          </a:r>
          <a:r>
            <a:rPr lang="en-US" sz="1200" baseline="0">
              <a:solidFill>
                <a:schemeClr val="accent6">
                  <a:lumMod val="50000"/>
                </a:schemeClr>
              </a:solidFill>
            </a:rPr>
            <a:t> and inefficient estimation</a:t>
          </a:r>
          <a:endParaRPr lang="en-US" sz="1200">
            <a:solidFill>
              <a:schemeClr val="accent6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0.62323</cdr:x>
      <cdr:y>0.32993</cdr:y>
    </cdr:from>
    <cdr:to>
      <cdr:x>0.80269</cdr:x>
      <cdr:y>0.4172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4819016C-BA48-48F8-8B14-6992B5C75095}"/>
            </a:ext>
          </a:extLst>
        </cdr:cNvPr>
        <cdr:cNvSpPr txBox="1"/>
      </cdr:nvSpPr>
      <cdr:spPr>
        <a:xfrm xmlns:a="http://schemas.openxmlformats.org/drawingml/2006/main">
          <a:off x="5398496" y="2074084"/>
          <a:ext cx="1554480" cy="548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200">
              <a:solidFill>
                <a:srgbClr val="D11242"/>
              </a:solidFill>
            </a:rPr>
            <a:t>Biased</a:t>
          </a:r>
          <a:r>
            <a:rPr lang="en-US" sz="1200" baseline="0">
              <a:solidFill>
                <a:srgbClr val="D11242"/>
              </a:solidFill>
            </a:rPr>
            <a:t> and inefficient estimation</a:t>
          </a:r>
          <a:endParaRPr lang="en-US" sz="1200">
            <a:solidFill>
              <a:srgbClr val="D11242"/>
            </a:solidFill>
          </a:endParaRPr>
        </a:p>
      </cdr:txBody>
    </cdr:sp>
  </cdr:relSizeAnchor>
  <cdr:relSizeAnchor xmlns:cdr="http://schemas.openxmlformats.org/drawingml/2006/chartDrawing">
    <cdr:from>
      <cdr:x>0.54417</cdr:x>
      <cdr:y>0.95579</cdr:y>
    </cdr:from>
    <cdr:to>
      <cdr:x>0.61807</cdr:x>
      <cdr:y>0.98846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8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8D8CDD5E-5776-4EE2-B0A5-0AEBE11A7E54}"/>
                </a:ext>
              </a:extLst>
            </cdr:cNvPr>
            <cdr:cNvSpPr txBox="1"/>
          </cdr:nvSpPr>
          <cdr:spPr>
            <a:xfrm xmlns:a="http://schemas.openxmlformats.org/drawingml/2006/main">
              <a:off x="4713691" y="6008594"/>
              <a:ext cx="640080" cy="2053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𝛽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𝜉</m:t>
                    </m:r>
                  </m:oMath>
                </m:oMathPara>
              </a14:m>
              <a:endParaRPr lang="en-US" sz="1400"/>
            </a:p>
          </cdr:txBody>
        </cdr:sp>
      </mc:Choice>
      <mc:Fallback xmlns="">
        <cdr:sp macro="" textlink="">
          <cdr:nvSpPr>
            <cdr:cNvPr id="8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8D8CDD5E-5776-4EE2-B0A5-0AEBE11A7E54}"/>
                </a:ext>
              </a:extLst>
            </cdr:cNvPr>
            <cdr:cNvSpPr txBox="1"/>
          </cdr:nvSpPr>
          <cdr:spPr>
            <a:xfrm xmlns:a="http://schemas.openxmlformats.org/drawingml/2006/main">
              <a:off x="4713691" y="6008594"/>
              <a:ext cx="640080" cy="2053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400" b="0" i="0">
                  <a:latin typeface="Cambria Math" panose="02040503050406030204" pitchFamily="18" charset="0"/>
                </a:rPr>
                <a:t>𝛽+𝜉</a:t>
              </a:r>
              <a:endParaRPr lang="en-US" sz="1400"/>
            </a:p>
          </cdr:txBody>
        </cdr:sp>
      </mc:Fallback>
    </mc:AlternateContent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70856" cy="6294783"/>
    <xdr:graphicFrame macro="">
      <xdr:nvGraphicFramePr>
        <xdr:cNvPr id="9" name="Chart 1">
          <a:extLst>
            <a:ext uri="{FF2B5EF4-FFF2-40B4-BE49-F238E27FC236}">
              <a16:creationId xmlns:a16="http://schemas.microsoft.com/office/drawing/2014/main" id="{C53412D7-3006-4C0D-B9E0-DBF9D4CE132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0.48139</cdr:x>
      <cdr:y>0.89507</cdr:y>
    </cdr:from>
    <cdr:to>
      <cdr:x>0.5236</cdr:x>
      <cdr:y>0.93866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B950543-C11A-4643-AEB9-4E1A3E6AD7A6}"/>
                </a:ext>
              </a:extLst>
            </cdr:cNvPr>
            <cdr:cNvSpPr txBox="1"/>
          </cdr:nvSpPr>
          <cdr:spPr>
            <a:xfrm xmlns:a="http://schemas.openxmlformats.org/drawingml/2006/main">
              <a:off x="4171079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t"/>
            <a:lstStyle xmlns:a="http://schemas.openxmlformats.org/drawingml/2006/main"/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200"/>
            </a:p>
          </cdr:txBody>
        </cdr:sp>
      </mc:Choice>
      <mc:Fallback xmlns=""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B950543-C11A-4643-AEB9-4E1A3E6AD7A6}"/>
                </a:ext>
              </a:extLst>
            </cdr:cNvPr>
            <cdr:cNvSpPr txBox="1"/>
          </cdr:nvSpPr>
          <cdr:spPr>
            <a:xfrm xmlns:a="http://schemas.openxmlformats.org/drawingml/2006/main">
              <a:off x="4171079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t"/>
            <a:lstStyle xmlns:a="http://schemas.openxmlformats.org/drawingml/2006/main"/>
            <a:p xmlns:a="http://schemas.openxmlformats.org/drawingml/2006/main">
              <a:pPr algn="ctr"/>
              <a:r>
                <a:rPr lang="en-US" sz="1200" b="0" i="0">
                  <a:latin typeface="Cambria Math" panose="02040503050406030204" pitchFamily="18" charset="0"/>
                </a:rPr>
                <a:t>𝐻_0</a:t>
              </a:r>
              <a:endParaRPr lang="en-US" sz="1200"/>
            </a:p>
          </cdr:txBody>
        </cdr:sp>
      </mc:Fallback>
    </mc:AlternateContent>
  </cdr:relSizeAnchor>
  <cdr:relSizeAnchor xmlns:cdr="http://schemas.openxmlformats.org/drawingml/2006/chartDrawing">
    <cdr:from>
      <cdr:x>0.71645</cdr:x>
      <cdr:y>0.89507</cdr:y>
    </cdr:from>
    <cdr:to>
      <cdr:x>0.75866</cdr:x>
      <cdr:y>0.93866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B511C36B-5E66-4095-96A3-4AE273712BFB}"/>
                </a:ext>
              </a:extLst>
            </cdr:cNvPr>
            <cdr:cNvSpPr txBox="1"/>
          </cdr:nvSpPr>
          <cdr:spPr>
            <a:xfrm xmlns:a="http://schemas.openxmlformats.org/drawingml/2006/main">
              <a:off x="6207810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𝜙</m:t>
                        </m:r>
                      </m:e>
                      <m:sub>
                        <m: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200">
                <a:solidFill>
                  <a:srgbClr val="D11242"/>
                </a:solidFill>
              </a:endParaRPr>
            </a:p>
          </cdr:txBody>
        </cdr:sp>
      </mc:Choice>
      <mc:Fallback xmlns="">
        <cdr:sp macro="" textlink="">
          <cdr:nvSpPr>
            <cdr:cNvPr id="3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B511C36B-5E66-4095-96A3-4AE273712BFB}"/>
                </a:ext>
              </a:extLst>
            </cdr:cNvPr>
            <cdr:cNvSpPr txBox="1"/>
          </cdr:nvSpPr>
          <cdr:spPr>
            <a:xfrm xmlns:a="http://schemas.openxmlformats.org/drawingml/2006/main">
              <a:off x="6207810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b="0" i="0">
                  <a:solidFill>
                    <a:srgbClr val="D11242"/>
                  </a:solidFill>
                  <a:latin typeface="Cambria Math" panose="02040503050406030204" pitchFamily="18" charset="0"/>
                </a:rPr>
                <a:t>𝜙_𝐶</a:t>
              </a:r>
              <a:endParaRPr lang="en-US" sz="1200">
                <a:solidFill>
                  <a:srgbClr val="D11242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0.24584</cdr:x>
      <cdr:y>0.89507</cdr:y>
    </cdr:from>
    <cdr:to>
      <cdr:x>0.28805</cdr:x>
      <cdr:y>0.93866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4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57C5A9E-A30D-4623-A386-17A19CABB414}"/>
                </a:ext>
              </a:extLst>
            </cdr:cNvPr>
            <cdr:cNvSpPr txBox="1"/>
          </cdr:nvSpPr>
          <cdr:spPr>
            <a:xfrm xmlns:a="http://schemas.openxmlformats.org/drawingml/2006/main">
              <a:off x="2130114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𝜙</m:t>
                        </m:r>
                      </m:e>
                      <m:sub>
                        <m: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200">
                <a:solidFill>
                  <a:srgbClr val="D11242"/>
                </a:solidFill>
              </a:endParaRPr>
            </a:p>
          </cdr:txBody>
        </cdr:sp>
      </mc:Choice>
      <mc:Fallback xmlns="">
        <cdr:sp macro="" textlink="">
          <cdr:nvSpPr>
            <cdr:cNvPr id="4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57C5A9E-A30D-4623-A386-17A19CABB414}"/>
                </a:ext>
              </a:extLst>
            </cdr:cNvPr>
            <cdr:cNvSpPr txBox="1"/>
          </cdr:nvSpPr>
          <cdr:spPr>
            <a:xfrm xmlns:a="http://schemas.openxmlformats.org/drawingml/2006/main">
              <a:off x="2130114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b="0" i="0">
                  <a:solidFill>
                    <a:srgbClr val="D11242"/>
                  </a:solidFill>
                  <a:latin typeface="Cambria Math" panose="02040503050406030204" pitchFamily="18" charset="0"/>
                </a:rPr>
                <a:t>〖−𝜙〗_𝐶</a:t>
              </a:r>
              <a:endParaRPr lang="en-US" sz="1200">
                <a:solidFill>
                  <a:srgbClr val="D11242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0.26273</cdr:x>
      <cdr:y>0.9372</cdr:y>
    </cdr:from>
    <cdr:to>
      <cdr:x>0.73762</cdr:x>
      <cdr:y>0.95173</cdr:y>
    </cdr:to>
    <cdr:sp macro="" textlink="">
      <cdr:nvSpPr>
        <cdr:cNvPr id="5" name="Left Brace 4">
          <a:extLst xmlns:a="http://schemas.openxmlformats.org/drawingml/2006/main">
            <a:ext uri="{FF2B5EF4-FFF2-40B4-BE49-F238E27FC236}">
              <a16:creationId xmlns:a16="http://schemas.microsoft.com/office/drawing/2014/main" id="{92F8D59A-D5DA-464F-91FC-77EED545EAEF}"/>
            </a:ext>
          </a:extLst>
        </cdr:cNvPr>
        <cdr:cNvSpPr/>
      </cdr:nvSpPr>
      <cdr:spPr>
        <a:xfrm xmlns:a="http://schemas.openxmlformats.org/drawingml/2006/main" rot="16200000">
          <a:off x="4288142" y="3885803"/>
          <a:ext cx="91440" cy="411480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rgbClr val="D11242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0.02587</cdr:x>
      <cdr:y>0.94085</cdr:y>
    </cdr:from>
    <cdr:to>
      <cdr:x>0.25804</cdr:x>
      <cdr:y>0.94184</cdr:y>
    </cdr:to>
    <cdr:cxnSp macro="">
      <cdr:nvCxnSpPr>
        <cdr:cNvPr id="8" name="Straight Arrow Connector 7">
          <a:extLst xmlns:a="http://schemas.openxmlformats.org/drawingml/2006/main">
            <a:ext uri="{FF2B5EF4-FFF2-40B4-BE49-F238E27FC236}">
              <a16:creationId xmlns:a16="http://schemas.microsoft.com/office/drawing/2014/main" id="{1EF3CA77-027E-4367-A175-B7E0A31EA81A}"/>
            </a:ext>
          </a:extLst>
        </cdr:cNvPr>
        <cdr:cNvCxnSpPr/>
      </cdr:nvCxnSpPr>
      <cdr:spPr>
        <a:xfrm xmlns:a="http://schemas.openxmlformats.org/drawingml/2006/main" flipH="1" flipV="1">
          <a:off x="224118" y="5920441"/>
          <a:ext cx="2011680" cy="622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0.74232</cdr:x>
      <cdr:y>0.94191</cdr:y>
    </cdr:from>
    <cdr:to>
      <cdr:x>0.97449</cdr:x>
      <cdr:y>0.9429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1956E514-6A80-4E4C-8026-A4AAC3641669}"/>
            </a:ext>
          </a:extLst>
        </cdr:cNvPr>
        <cdr:cNvCxnSpPr/>
      </cdr:nvCxnSpPr>
      <cdr:spPr>
        <a:xfrm xmlns:a="http://schemas.openxmlformats.org/drawingml/2006/main" rot="10800000" flipH="1" flipV="1">
          <a:off x="6431927" y="5927090"/>
          <a:ext cx="2011680" cy="622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0.0661</cdr:x>
      <cdr:y>0.94892</cdr:y>
    </cdr:from>
    <cdr:to>
      <cdr:x>0.23495</cdr:x>
      <cdr:y>0.99252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5F4B7CC1-C061-4644-8BD3-8E6909BD71EC}"/>
            </a:ext>
          </a:extLst>
        </cdr:cNvPr>
        <cdr:cNvSpPr txBox="1"/>
      </cdr:nvSpPr>
      <cdr:spPr>
        <a:xfrm xmlns:a="http://schemas.openxmlformats.org/drawingml/2006/main">
          <a:off x="572745" y="5971241"/>
          <a:ext cx="1463040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>
              <a:solidFill>
                <a:schemeClr val="accent6">
                  <a:lumMod val="75000"/>
                </a:schemeClr>
              </a:solidFill>
            </a:rPr>
            <a:t>Rejection region</a:t>
          </a:r>
        </a:p>
      </cdr:txBody>
    </cdr:sp>
  </cdr:relSizeAnchor>
  <cdr:relSizeAnchor xmlns:cdr="http://schemas.openxmlformats.org/drawingml/2006/chartDrawing">
    <cdr:from>
      <cdr:x>0.77177</cdr:x>
      <cdr:y>0.94892</cdr:y>
    </cdr:from>
    <cdr:to>
      <cdr:x>0.94063</cdr:x>
      <cdr:y>0.99252</cdr:y>
    </cdr:to>
    <cdr:sp macro="" textlink="">
      <cdr:nvSpPr>
        <cdr:cNvPr id="11" name="TextBox 1">
          <a:extLst xmlns:a="http://schemas.openxmlformats.org/drawingml/2006/main">
            <a:ext uri="{FF2B5EF4-FFF2-40B4-BE49-F238E27FC236}">
              <a16:creationId xmlns:a16="http://schemas.microsoft.com/office/drawing/2014/main" id="{E2109ED1-86EF-4683-AF37-020A5EA5E726}"/>
            </a:ext>
          </a:extLst>
        </cdr:cNvPr>
        <cdr:cNvSpPr txBox="1"/>
      </cdr:nvSpPr>
      <cdr:spPr>
        <a:xfrm xmlns:a="http://schemas.openxmlformats.org/drawingml/2006/main">
          <a:off x="6687173" y="5971241"/>
          <a:ext cx="1463040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200">
              <a:solidFill>
                <a:schemeClr val="accent6">
                  <a:lumMod val="75000"/>
                </a:schemeClr>
              </a:solidFill>
            </a:rPr>
            <a:t>Rejection region</a:t>
          </a:r>
        </a:p>
      </cdr:txBody>
    </cdr:sp>
  </cdr:relSizeAnchor>
  <cdr:relSizeAnchor xmlns:cdr="http://schemas.openxmlformats.org/drawingml/2006/chartDrawing">
    <cdr:from>
      <cdr:x>0.34355</cdr:x>
      <cdr:y>0.94892</cdr:y>
    </cdr:from>
    <cdr:to>
      <cdr:x>0.66015</cdr:x>
      <cdr:y>0.99252</cdr:y>
    </cdr:to>
    <cdr:sp macro="" textlink="">
      <cdr:nvSpPr>
        <cdr:cNvPr id="12" name="TextBox 1">
          <a:extLst xmlns:a="http://schemas.openxmlformats.org/drawingml/2006/main">
            <a:ext uri="{FF2B5EF4-FFF2-40B4-BE49-F238E27FC236}">
              <a16:creationId xmlns:a16="http://schemas.microsoft.com/office/drawing/2014/main" id="{BFEC0CA1-0F07-43FB-ABFF-E156C469C7B8}"/>
            </a:ext>
          </a:extLst>
        </cdr:cNvPr>
        <cdr:cNvSpPr txBox="1"/>
      </cdr:nvSpPr>
      <cdr:spPr>
        <a:xfrm xmlns:a="http://schemas.openxmlformats.org/drawingml/2006/main">
          <a:off x="2976781" y="5971241"/>
          <a:ext cx="2743200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200">
              <a:solidFill>
                <a:srgbClr val="D11242"/>
              </a:solidFill>
            </a:rPr>
            <a:t>Fail to reject</a:t>
          </a:r>
          <a:r>
            <a:rPr lang="en-US" sz="1200" baseline="0">
              <a:solidFill>
                <a:srgbClr val="D11242"/>
              </a:solidFill>
            </a:rPr>
            <a:t> ("acceptance") region</a:t>
          </a:r>
          <a:endParaRPr lang="en-US" sz="1200">
            <a:solidFill>
              <a:srgbClr val="D11242"/>
            </a:solidFill>
          </a:endParaRPr>
        </a:p>
      </cdr:txBody>
    </cdr:sp>
  </cdr:relSizeAnchor>
  <cdr:relSizeAnchor xmlns:cdr="http://schemas.openxmlformats.org/drawingml/2006/chartDrawing">
    <cdr:from>
      <cdr:x>0.22417</cdr:x>
      <cdr:y>0.85379</cdr:y>
    </cdr:from>
    <cdr:to>
      <cdr:x>0.25583</cdr:x>
      <cdr:y>0.89738</cdr:y>
    </cdr:to>
    <cdr:pic>
      <cdr:nvPicPr>
        <cdr:cNvPr id="14" name="Graphic 13" descr="Badge 1 with solid fill">
          <a:extLst xmlns:a="http://schemas.openxmlformats.org/drawingml/2006/main">
            <a:ext uri="{FF2B5EF4-FFF2-40B4-BE49-F238E27FC236}">
              <a16:creationId xmlns:a16="http://schemas.microsoft.com/office/drawing/2014/main" id="{74B29906-9DFF-43DC-99C4-66E542BD6252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942353" y="5372597"/>
          <a:ext cx="274320" cy="274320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0.74299</cdr:x>
      <cdr:y>0.85289</cdr:y>
    </cdr:from>
    <cdr:to>
      <cdr:x>0.77465</cdr:x>
      <cdr:y>0.89649</cdr:y>
    </cdr:to>
    <cdr:pic>
      <cdr:nvPicPr>
        <cdr:cNvPr id="16" name="Graphic 15" descr="Badge with solid fill">
          <a:extLst xmlns:a="http://schemas.openxmlformats.org/drawingml/2006/main">
            <a:ext uri="{FF2B5EF4-FFF2-40B4-BE49-F238E27FC236}">
              <a16:creationId xmlns:a16="http://schemas.microsoft.com/office/drawing/2014/main" id="{EEFCF595-2E01-43EC-A72E-4F3CB4FFFBE7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6437746" y="5366961"/>
          <a:ext cx="274320" cy="274320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0.02012</cdr:x>
      <cdr:y>0.12268</cdr:y>
    </cdr:from>
    <cdr:to>
      <cdr:x>0.30505</cdr:x>
      <cdr:y>0.16627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2" name="TextBox 21">
              <a:extLst xmlns:a="http://schemas.openxmlformats.org/drawingml/2006/main">
                <a:ext uri="{FF2B5EF4-FFF2-40B4-BE49-F238E27FC236}">
                  <a16:creationId xmlns:a16="http://schemas.microsoft.com/office/drawing/2014/main" id="{69FF274C-1DDF-4108-A95E-FE0DA226F3F5}"/>
                </a:ext>
              </a:extLst>
            </cdr:cNvPr>
            <cdr:cNvSpPr txBox="1"/>
          </cdr:nvSpPr>
          <cdr:spPr>
            <a:xfrm xmlns:a="http://schemas.openxmlformats.org/drawingml/2006/main">
              <a:off x="174314" y="771961"/>
              <a:ext cx="246888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 algn="l"/>
              <a:r>
                <a:rPr lang="en-US" sz="1200">
                  <a:solidFill>
                    <a:srgbClr val="717073"/>
                  </a:solidFill>
                </a:rPr>
                <a:t>1</a:t>
              </a:r>
              <a:r>
                <a:rPr lang="en-US" sz="1200" baseline="0">
                  <a:solidFill>
                    <a:srgbClr val="717073"/>
                  </a:solidFill>
                </a:rPr>
                <a:t> + 2 = </a:t>
              </a:r>
              <a14:m>
                <m:oMath xmlns:m="http://schemas.openxmlformats.org/officeDocument/2006/math">
                  <m:r>
                    <a:rPr lang="en-US" sz="1200" b="0" i="1" baseline="0">
                      <a:solidFill>
                        <a:srgbClr val="717073"/>
                      </a:solidFill>
                      <a:latin typeface="Cambria Math" panose="02040503050406030204" pitchFamily="18" charset="0"/>
                    </a:rPr>
                    <m:t>𝛼</m:t>
                  </m:r>
                </m:oMath>
              </a14:m>
              <a:r>
                <a:rPr lang="en-US" sz="1200" baseline="0">
                  <a:solidFill>
                    <a:srgbClr val="717073"/>
                  </a:solidFill>
                </a:rPr>
                <a:t> = probability of Type I error</a:t>
              </a:r>
              <a:endParaRPr lang="en-US" sz="1200">
                <a:solidFill>
                  <a:srgbClr val="717073"/>
                </a:solidFill>
              </a:endParaRPr>
            </a:p>
          </cdr:txBody>
        </cdr:sp>
      </mc:Choice>
      <mc:Fallback xmlns="">
        <cdr:sp macro="" textlink="">
          <cdr:nvSpPr>
            <cdr:cNvPr id="22" name="TextBox 21">
              <a:extLst xmlns:a="http://schemas.openxmlformats.org/drawingml/2006/main">
                <a:ext uri="{FF2B5EF4-FFF2-40B4-BE49-F238E27FC236}">
                  <a16:creationId xmlns:a16="http://schemas.microsoft.com/office/drawing/2014/main" id="{69FF274C-1DDF-4108-A95E-FE0DA226F3F5}"/>
                </a:ext>
              </a:extLst>
            </cdr:cNvPr>
            <cdr:cNvSpPr txBox="1"/>
          </cdr:nvSpPr>
          <cdr:spPr>
            <a:xfrm xmlns:a="http://schemas.openxmlformats.org/drawingml/2006/main">
              <a:off x="174314" y="771961"/>
              <a:ext cx="246888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 algn="l"/>
              <a:r>
                <a:rPr lang="en-US" sz="1200">
                  <a:solidFill>
                    <a:srgbClr val="717073"/>
                  </a:solidFill>
                </a:rPr>
                <a:t>1</a:t>
              </a:r>
              <a:r>
                <a:rPr lang="en-US" sz="1200" baseline="0">
                  <a:solidFill>
                    <a:srgbClr val="717073"/>
                  </a:solidFill>
                </a:rPr>
                <a:t> + 2 = </a:t>
              </a:r>
              <a:r>
                <a:rPr lang="en-US" sz="1200" b="0" i="0" baseline="0">
                  <a:solidFill>
                    <a:srgbClr val="717073"/>
                  </a:solidFill>
                  <a:latin typeface="Cambria Math" panose="02040503050406030204" pitchFamily="18" charset="0"/>
                </a:rPr>
                <a:t>𝛼</a:t>
              </a:r>
              <a:r>
                <a:rPr lang="en-US" sz="1200" baseline="0">
                  <a:solidFill>
                    <a:srgbClr val="717073"/>
                  </a:solidFill>
                </a:rPr>
                <a:t> = probability of Type I error</a:t>
              </a:r>
              <a:endParaRPr lang="en-US" sz="1200">
                <a:solidFill>
                  <a:srgbClr val="717073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0.60481</cdr:x>
      <cdr:y>0.36493</cdr:y>
    </cdr:from>
    <cdr:to>
      <cdr:x>0.88975</cdr:x>
      <cdr:y>0.40853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3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75FA81F9-9C1E-441F-A5E1-C04CC6DB7BEB}"/>
                </a:ext>
              </a:extLst>
            </cdr:cNvPr>
            <cdr:cNvSpPr txBox="1"/>
          </cdr:nvSpPr>
          <cdr:spPr>
            <a:xfrm xmlns:a="http://schemas.openxmlformats.org/drawingml/2006/main">
              <a:off x="5240482" y="2296390"/>
              <a:ext cx="246888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1200">
                  <a:solidFill>
                    <a:srgbClr val="00447C"/>
                  </a:solidFill>
                </a:rPr>
                <a:t>probability distribution of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en-US" sz="1200" b="0" i="1">
                          <a:solidFill>
                            <a:srgbClr val="00447C"/>
                          </a:solidFill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sz="1200" b="0" i="1">
                          <a:solidFill>
                            <a:srgbClr val="00447C"/>
                          </a:solidFill>
                          <a:latin typeface="Cambria Math" panose="02040503050406030204" pitchFamily="18" charset="0"/>
                        </a:rPr>
                        <m:t>𝜙</m:t>
                      </m:r>
                    </m:e>
                  </m:acc>
                </m:oMath>
              </a14:m>
              <a:endParaRPr lang="en-US" sz="1200">
                <a:solidFill>
                  <a:srgbClr val="00447C"/>
                </a:solidFill>
              </a:endParaRPr>
            </a:p>
          </cdr:txBody>
        </cdr:sp>
      </mc:Choice>
      <mc:Fallback xmlns="">
        <cdr:sp macro="" textlink="">
          <cdr:nvSpPr>
            <cdr:cNvPr id="23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75FA81F9-9C1E-441F-A5E1-C04CC6DB7BEB}"/>
                </a:ext>
              </a:extLst>
            </cdr:cNvPr>
            <cdr:cNvSpPr txBox="1"/>
          </cdr:nvSpPr>
          <cdr:spPr>
            <a:xfrm xmlns:a="http://schemas.openxmlformats.org/drawingml/2006/main">
              <a:off x="5240482" y="2296390"/>
              <a:ext cx="246888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1200">
                  <a:solidFill>
                    <a:srgbClr val="00447C"/>
                  </a:solidFill>
                </a:rPr>
                <a:t>probability distribution of </a:t>
              </a:r>
              <a:r>
                <a:rPr lang="en-US" sz="1200" b="0" i="0">
                  <a:solidFill>
                    <a:srgbClr val="00447C"/>
                  </a:solidFill>
                  <a:latin typeface="Cambria Math" panose="02040503050406030204" pitchFamily="18" charset="0"/>
                </a:rPr>
                <a:t>𝜙 ̂</a:t>
              </a:r>
              <a:endParaRPr lang="en-US" sz="1200">
                <a:solidFill>
                  <a:srgbClr val="00447C"/>
                </a:solidFill>
              </a:endParaRPr>
            </a:p>
          </cdr:txBody>
        </cdr:sp>
      </mc:Fallback>
    </mc:AlternateContent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670856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A3FD94-A950-4BCF-B251-13A7F84A3AB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6214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109077-0949-46DF-B0C3-5E9CFF81A58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22EB-6B1B-4EE6-9EC1-72590E4C4F5C}">
  <sheetPr>
    <tabColor rgb="FF00447C"/>
  </sheetPr>
  <dimension ref="A1:G20"/>
  <sheetViews>
    <sheetView showGridLines="0" workbookViewId="0">
      <pane ySplit="2" topLeftCell="A3" activePane="bottomLeft" state="frozen"/>
      <selection pane="bottomLeft" activeCell="K2" sqref="K2"/>
    </sheetView>
  </sheetViews>
  <sheetFormatPr defaultRowHeight="15" x14ac:dyDescent="0.25"/>
  <cols>
    <col min="1" max="6" width="9.140625" style="1"/>
  </cols>
  <sheetData>
    <row r="1" spans="1:7" s="2" customFormat="1" x14ac:dyDescent="0.25">
      <c r="A1" s="3" t="s">
        <v>0</v>
      </c>
      <c r="B1" s="3" t="s">
        <v>1</v>
      </c>
      <c r="C1" s="3"/>
      <c r="D1" s="3" t="s">
        <v>2</v>
      </c>
      <c r="E1" s="3"/>
      <c r="F1" s="3"/>
    </row>
    <row r="2" spans="1:7" s="2" customFormat="1" ht="15.75" thickBot="1" x14ac:dyDescent="0.3">
      <c r="A2" s="3" t="s">
        <v>3</v>
      </c>
      <c r="B2" s="3" t="s">
        <v>5</v>
      </c>
      <c r="C2" s="3"/>
      <c r="D2" s="3" t="s">
        <v>4</v>
      </c>
      <c r="E2" s="3" t="s">
        <v>6</v>
      </c>
      <c r="F2" s="3" t="s">
        <v>7</v>
      </c>
      <c r="G2" s="2" t="s">
        <v>11</v>
      </c>
    </row>
    <row r="3" spans="1:7" x14ac:dyDescent="0.25">
      <c r="A3" s="4">
        <v>1</v>
      </c>
      <c r="B3" s="5">
        <v>14</v>
      </c>
      <c r="C3" s="5">
        <v>1</v>
      </c>
      <c r="D3" s="12">
        <v>16</v>
      </c>
      <c r="E3" s="5">
        <f>AVERAGE(B3:B12)</f>
        <v>18.5</v>
      </c>
      <c r="F3" s="14">
        <f>AVERAGE(D3:D12)</f>
        <v>27.7</v>
      </c>
      <c r="G3" s="19">
        <f>$C$19+$C$20*D3</f>
        <v>16.899999999999999</v>
      </c>
    </row>
    <row r="4" spans="1:7" x14ac:dyDescent="0.25">
      <c r="A4" s="6">
        <v>2</v>
      </c>
      <c r="B4" s="7">
        <v>15</v>
      </c>
      <c r="C4" s="7">
        <v>1</v>
      </c>
      <c r="D4" s="10">
        <f>D3+3</f>
        <v>19</v>
      </c>
      <c r="E4" s="7">
        <f>E3</f>
        <v>18.5</v>
      </c>
      <c r="F4" s="15">
        <f>F3</f>
        <v>27.7</v>
      </c>
      <c r="G4" s="19">
        <f t="shared" ref="G4:G12" si="0">$C$19+$C$20*D4</f>
        <v>17.350000000000001</v>
      </c>
    </row>
    <row r="5" spans="1:7" x14ac:dyDescent="0.25">
      <c r="A5" s="6">
        <v>3</v>
      </c>
      <c r="B5" s="7">
        <v>20</v>
      </c>
      <c r="C5" s="7">
        <v>1</v>
      </c>
      <c r="D5" s="10">
        <v>20</v>
      </c>
      <c r="E5" s="7">
        <f t="shared" ref="E5:E12" si="1">E4</f>
        <v>18.5</v>
      </c>
      <c r="F5" s="15">
        <f t="shared" ref="F5:F12" si="2">F4</f>
        <v>27.7</v>
      </c>
      <c r="G5" s="19">
        <f t="shared" si="0"/>
        <v>17.5</v>
      </c>
    </row>
    <row r="6" spans="1:7" x14ac:dyDescent="0.25">
      <c r="A6" s="6">
        <v>4</v>
      </c>
      <c r="B6" s="7">
        <v>18</v>
      </c>
      <c r="C6" s="7">
        <v>1</v>
      </c>
      <c r="D6" s="10">
        <v>23</v>
      </c>
      <c r="E6" s="7">
        <f t="shared" si="1"/>
        <v>18.5</v>
      </c>
      <c r="F6" s="15">
        <f t="shared" si="2"/>
        <v>27.7</v>
      </c>
      <c r="G6" s="19">
        <f t="shared" si="0"/>
        <v>17.95</v>
      </c>
    </row>
    <row r="7" spans="1:7" x14ac:dyDescent="0.25">
      <c r="A7" s="6">
        <v>5</v>
      </c>
      <c r="B7" s="7">
        <v>21</v>
      </c>
      <c r="C7" s="7">
        <v>1</v>
      </c>
      <c r="D7" s="10">
        <f t="shared" ref="D7:D11" si="3">D6+3</f>
        <v>26</v>
      </c>
      <c r="E7" s="7">
        <f t="shared" si="1"/>
        <v>18.5</v>
      </c>
      <c r="F7" s="15">
        <f t="shared" si="2"/>
        <v>27.7</v>
      </c>
      <c r="G7" s="19">
        <f t="shared" si="0"/>
        <v>18.399999999999999</v>
      </c>
    </row>
    <row r="8" spans="1:7" x14ac:dyDescent="0.25">
      <c r="A8" s="6">
        <v>6</v>
      </c>
      <c r="B8" s="7">
        <v>18</v>
      </c>
      <c r="C8" s="7">
        <v>1</v>
      </c>
      <c r="D8" s="10">
        <f t="shared" si="3"/>
        <v>29</v>
      </c>
      <c r="E8" s="7">
        <f t="shared" si="1"/>
        <v>18.5</v>
      </c>
      <c r="F8" s="15">
        <f t="shared" si="2"/>
        <v>27.7</v>
      </c>
      <c r="G8" s="19">
        <f t="shared" si="0"/>
        <v>18.850000000000001</v>
      </c>
    </row>
    <row r="9" spans="1:7" x14ac:dyDescent="0.25">
      <c r="A9" s="6">
        <v>7</v>
      </c>
      <c r="B9" s="7">
        <v>21</v>
      </c>
      <c r="C9" s="7">
        <v>1</v>
      </c>
      <c r="D9" s="10">
        <f t="shared" si="3"/>
        <v>32</v>
      </c>
      <c r="E9" s="7">
        <f t="shared" si="1"/>
        <v>18.5</v>
      </c>
      <c r="F9" s="15">
        <f t="shared" si="2"/>
        <v>27.7</v>
      </c>
      <c r="G9" s="19">
        <f t="shared" si="0"/>
        <v>19.3</v>
      </c>
    </row>
    <row r="10" spans="1:7" x14ac:dyDescent="0.25">
      <c r="A10" s="6">
        <v>8</v>
      </c>
      <c r="B10" s="7">
        <v>17</v>
      </c>
      <c r="C10" s="7">
        <v>1</v>
      </c>
      <c r="D10" s="10">
        <f t="shared" si="3"/>
        <v>35</v>
      </c>
      <c r="E10" s="7">
        <f t="shared" si="1"/>
        <v>18.5</v>
      </c>
      <c r="F10" s="15">
        <f t="shared" si="2"/>
        <v>27.7</v>
      </c>
      <c r="G10" s="19">
        <f t="shared" si="0"/>
        <v>19.75</v>
      </c>
    </row>
    <row r="11" spans="1:7" x14ac:dyDescent="0.25">
      <c r="A11" s="6">
        <v>9</v>
      </c>
      <c r="B11" s="7">
        <v>22</v>
      </c>
      <c r="C11" s="7">
        <v>1</v>
      </c>
      <c r="D11" s="10">
        <f t="shared" si="3"/>
        <v>38</v>
      </c>
      <c r="E11" s="7">
        <f t="shared" si="1"/>
        <v>18.5</v>
      </c>
      <c r="F11" s="15">
        <f t="shared" si="2"/>
        <v>27.7</v>
      </c>
      <c r="G11" s="19">
        <f t="shared" si="0"/>
        <v>20.2</v>
      </c>
    </row>
    <row r="12" spans="1:7" ht="15.75" thickBot="1" x14ac:dyDescent="0.3">
      <c r="A12" s="8">
        <v>10</v>
      </c>
      <c r="B12" s="9">
        <v>19</v>
      </c>
      <c r="C12" s="9">
        <v>1</v>
      </c>
      <c r="D12" s="11">
        <v>39</v>
      </c>
      <c r="E12" s="9">
        <f t="shared" si="1"/>
        <v>18.5</v>
      </c>
      <c r="F12" s="16">
        <f t="shared" si="2"/>
        <v>27.7</v>
      </c>
      <c r="G12" s="19">
        <f t="shared" si="0"/>
        <v>20.350000000000001</v>
      </c>
    </row>
    <row r="13" spans="1:7" x14ac:dyDescent="0.25">
      <c r="A13" s="4"/>
      <c r="B13" s="5">
        <v>5</v>
      </c>
      <c r="C13" s="5"/>
      <c r="D13" s="12">
        <v>5</v>
      </c>
      <c r="E13" s="5">
        <f>E12</f>
        <v>18.5</v>
      </c>
      <c r="F13" s="14">
        <f>F12</f>
        <v>27.7</v>
      </c>
    </row>
    <row r="14" spans="1:7" ht="15.75" thickBot="1" x14ac:dyDescent="0.3">
      <c r="A14" s="8"/>
      <c r="B14" s="9">
        <v>40</v>
      </c>
      <c r="C14" s="9"/>
      <c r="D14" s="11">
        <v>40</v>
      </c>
      <c r="E14" s="9">
        <f>E13</f>
        <v>18.5</v>
      </c>
      <c r="F14" s="16">
        <f>F13</f>
        <v>27.7</v>
      </c>
    </row>
    <row r="18" spans="1:3" x14ac:dyDescent="0.25">
      <c r="B18" s="1" t="s">
        <v>10</v>
      </c>
      <c r="C18" s="1" t="b">
        <v>1</v>
      </c>
    </row>
    <row r="19" spans="1:3" x14ac:dyDescent="0.25">
      <c r="A19" s="17" t="s">
        <v>8</v>
      </c>
      <c r="B19" s="18" cm="1">
        <f t="array" ref="B19:B20">MMULT(MINVERSE(MMULT(TRANSPOSE(C3:D12),C3:D12)),MMULT(TRANSPOSE(C3:D12),B3:B12))</f>
        <v>13.43320642277763</v>
      </c>
      <c r="C19" s="13">
        <v>14.5</v>
      </c>
    </row>
    <row r="20" spans="1:3" x14ac:dyDescent="0.25">
      <c r="A20" s="17" t="s">
        <v>9</v>
      </c>
      <c r="B20" s="18">
        <v>0.18291673563979494</v>
      </c>
      <c r="C20" s="13">
        <v>0.15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9438A-3BA9-4D29-848E-DBF1F6369F71}">
  <sheetPr>
    <tabColor rgb="FF00447C"/>
  </sheetPr>
  <dimension ref="B1:D102"/>
  <sheetViews>
    <sheetView workbookViewId="0">
      <selection activeCell="E1" sqref="E1:H1048576"/>
    </sheetView>
  </sheetViews>
  <sheetFormatPr defaultRowHeight="15" x14ac:dyDescent="0.25"/>
  <cols>
    <col min="2" max="3" width="10.7109375" style="1" customWidth="1"/>
  </cols>
  <sheetData>
    <row r="1" spans="2:3" x14ac:dyDescent="0.25">
      <c r="B1" s="23" t="s">
        <v>16</v>
      </c>
      <c r="C1" s="23" t="s">
        <v>12</v>
      </c>
    </row>
    <row r="2" spans="2:3" x14ac:dyDescent="0.25">
      <c r="B2" s="23">
        <v>0</v>
      </c>
      <c r="C2" s="23">
        <f>B2^2*(1-B2)</f>
        <v>0</v>
      </c>
    </row>
    <row r="3" spans="2:3" x14ac:dyDescent="0.25">
      <c r="B3" s="23">
        <v>0.01</v>
      </c>
      <c r="C3" s="23">
        <f t="shared" ref="C3:C66" si="0">B3^2*(1-B3)</f>
        <v>9.9000000000000008E-5</v>
      </c>
    </row>
    <row r="4" spans="2:3" x14ac:dyDescent="0.25">
      <c r="B4" s="23">
        <v>0.02</v>
      </c>
      <c r="C4" s="23">
        <f t="shared" si="0"/>
        <v>3.9199999999999999E-4</v>
      </c>
    </row>
    <row r="5" spans="2:3" x14ac:dyDescent="0.25">
      <c r="B5" s="23">
        <v>0.03</v>
      </c>
      <c r="C5" s="23">
        <f t="shared" si="0"/>
        <v>8.7299999999999997E-4</v>
      </c>
    </row>
    <row r="6" spans="2:3" x14ac:dyDescent="0.25">
      <c r="B6" s="23">
        <v>0.04</v>
      </c>
      <c r="C6" s="23">
        <f t="shared" si="0"/>
        <v>1.536E-3</v>
      </c>
    </row>
    <row r="7" spans="2:3" x14ac:dyDescent="0.25">
      <c r="B7" s="23">
        <v>0.05</v>
      </c>
      <c r="C7" s="23">
        <f t="shared" si="0"/>
        <v>2.3750000000000004E-3</v>
      </c>
    </row>
    <row r="8" spans="2:3" x14ac:dyDescent="0.25">
      <c r="B8" s="23">
        <v>0.06</v>
      </c>
      <c r="C8" s="23">
        <f t="shared" si="0"/>
        <v>3.3839999999999999E-3</v>
      </c>
    </row>
    <row r="9" spans="2:3" x14ac:dyDescent="0.25">
      <c r="B9" s="23">
        <v>7.0000000000000007E-2</v>
      </c>
      <c r="C9" s="23">
        <f t="shared" si="0"/>
        <v>4.5570000000000003E-3</v>
      </c>
    </row>
    <row r="10" spans="2:3" x14ac:dyDescent="0.25">
      <c r="B10" s="23">
        <v>0.08</v>
      </c>
      <c r="C10" s="23">
        <f t="shared" si="0"/>
        <v>5.8880000000000009E-3</v>
      </c>
    </row>
    <row r="11" spans="2:3" x14ac:dyDescent="0.25">
      <c r="B11" s="23">
        <v>0.09</v>
      </c>
      <c r="C11" s="23">
        <f t="shared" si="0"/>
        <v>7.3709999999999999E-3</v>
      </c>
    </row>
    <row r="12" spans="2:3" x14ac:dyDescent="0.25">
      <c r="B12" s="23">
        <v>0.1</v>
      </c>
      <c r="C12" s="23">
        <f t="shared" si="0"/>
        <v>9.0000000000000028E-3</v>
      </c>
    </row>
    <row r="13" spans="2:3" x14ac:dyDescent="0.25">
      <c r="B13" s="23">
        <v>0.11</v>
      </c>
      <c r="C13" s="23">
        <f t="shared" si="0"/>
        <v>1.0768999999999999E-2</v>
      </c>
    </row>
    <row r="14" spans="2:3" x14ac:dyDescent="0.25">
      <c r="B14" s="23">
        <v>0.12</v>
      </c>
      <c r="C14" s="23">
        <f t="shared" si="0"/>
        <v>1.2671999999999999E-2</v>
      </c>
    </row>
    <row r="15" spans="2:3" x14ac:dyDescent="0.25">
      <c r="B15" s="23">
        <v>0.13</v>
      </c>
      <c r="C15" s="23">
        <f t="shared" si="0"/>
        <v>1.4703000000000001E-2</v>
      </c>
    </row>
    <row r="16" spans="2:3" x14ac:dyDescent="0.25">
      <c r="B16" s="23">
        <v>0.14000000000000001</v>
      </c>
      <c r="C16" s="23">
        <f t="shared" si="0"/>
        <v>1.6856000000000003E-2</v>
      </c>
    </row>
    <row r="17" spans="2:4" x14ac:dyDescent="0.25">
      <c r="B17" s="23">
        <v>0.15</v>
      </c>
      <c r="C17" s="23">
        <f t="shared" si="0"/>
        <v>1.9125E-2</v>
      </c>
    </row>
    <row r="18" spans="2:4" x14ac:dyDescent="0.25">
      <c r="B18" s="23">
        <v>0.16</v>
      </c>
      <c r="C18" s="23">
        <f t="shared" si="0"/>
        <v>2.1503999999999999E-2</v>
      </c>
    </row>
    <row r="19" spans="2:4" x14ac:dyDescent="0.25">
      <c r="B19" s="23">
        <v>0.17</v>
      </c>
      <c r="C19" s="23">
        <f t="shared" si="0"/>
        <v>2.3987000000000005E-2</v>
      </c>
    </row>
    <row r="20" spans="2:4" x14ac:dyDescent="0.25">
      <c r="B20" s="23">
        <v>0.18</v>
      </c>
      <c r="C20" s="23">
        <f t="shared" si="0"/>
        <v>2.6568000000000001E-2</v>
      </c>
    </row>
    <row r="21" spans="2:4" x14ac:dyDescent="0.25">
      <c r="B21" s="23">
        <v>0.19</v>
      </c>
      <c r="C21" s="23">
        <f t="shared" si="0"/>
        <v>2.9241000000000003E-2</v>
      </c>
    </row>
    <row r="22" spans="2:4" x14ac:dyDescent="0.25">
      <c r="B22" s="23">
        <v>0.2</v>
      </c>
      <c r="C22" s="23">
        <f t="shared" si="0"/>
        <v>3.2000000000000008E-2</v>
      </c>
    </row>
    <row r="23" spans="2:4" x14ac:dyDescent="0.25">
      <c r="B23" s="23">
        <v>0.21</v>
      </c>
      <c r="C23" s="23">
        <f t="shared" si="0"/>
        <v>3.4838999999999995E-2</v>
      </c>
    </row>
    <row r="24" spans="2:4" x14ac:dyDescent="0.25">
      <c r="B24" s="23">
        <v>0.22</v>
      </c>
      <c r="C24" s="23">
        <f t="shared" si="0"/>
        <v>3.7752000000000001E-2</v>
      </c>
    </row>
    <row r="25" spans="2:4" x14ac:dyDescent="0.25">
      <c r="B25" s="23">
        <v>0.23</v>
      </c>
      <c r="C25" s="23">
        <f t="shared" si="0"/>
        <v>4.0733000000000005E-2</v>
      </c>
    </row>
    <row r="26" spans="2:4" x14ac:dyDescent="0.25">
      <c r="B26" s="23">
        <v>0.24</v>
      </c>
      <c r="C26" s="23">
        <f t="shared" si="0"/>
        <v>4.3776000000000002E-2</v>
      </c>
    </row>
    <row r="27" spans="2:4" x14ac:dyDescent="0.25">
      <c r="B27" s="23">
        <v>0.25</v>
      </c>
      <c r="C27" s="23">
        <f t="shared" si="0"/>
        <v>4.6875E-2</v>
      </c>
    </row>
    <row r="28" spans="2:4" x14ac:dyDescent="0.25">
      <c r="B28" s="23">
        <v>0.26</v>
      </c>
      <c r="C28" s="23">
        <f t="shared" si="0"/>
        <v>5.0024000000000006E-2</v>
      </c>
    </row>
    <row r="29" spans="2:4" x14ac:dyDescent="0.25">
      <c r="B29" s="23">
        <v>0.27</v>
      </c>
      <c r="C29" s="23">
        <f t="shared" si="0"/>
        <v>5.3217E-2</v>
      </c>
      <c r="D29">
        <v>0.2</v>
      </c>
    </row>
    <row r="30" spans="2:4" x14ac:dyDescent="0.25">
      <c r="B30" s="23">
        <v>0.28000000000000003</v>
      </c>
      <c r="C30" s="23">
        <f t="shared" si="0"/>
        <v>5.6448000000000005E-2</v>
      </c>
    </row>
    <row r="31" spans="2:4" x14ac:dyDescent="0.25">
      <c r="B31" s="23">
        <v>0.28999999999999998</v>
      </c>
      <c r="C31" s="23">
        <f t="shared" si="0"/>
        <v>5.9710999999999993E-2</v>
      </c>
    </row>
    <row r="32" spans="2:4" x14ac:dyDescent="0.25">
      <c r="B32" s="23">
        <v>0.3</v>
      </c>
      <c r="C32" s="23">
        <f t="shared" si="0"/>
        <v>6.3E-2</v>
      </c>
    </row>
    <row r="33" spans="2:3" x14ac:dyDescent="0.25">
      <c r="B33" s="23">
        <v>0.31</v>
      </c>
      <c r="C33" s="23">
        <f t="shared" si="0"/>
        <v>6.6308999999999993E-2</v>
      </c>
    </row>
    <row r="34" spans="2:3" x14ac:dyDescent="0.25">
      <c r="B34" s="23">
        <v>0.32</v>
      </c>
      <c r="C34" s="23">
        <f t="shared" si="0"/>
        <v>6.9631999999999999E-2</v>
      </c>
    </row>
    <row r="35" spans="2:3" x14ac:dyDescent="0.25">
      <c r="B35" s="23">
        <v>0.33</v>
      </c>
      <c r="C35" s="23">
        <f t="shared" si="0"/>
        <v>7.2963E-2</v>
      </c>
    </row>
    <row r="36" spans="2:3" x14ac:dyDescent="0.25">
      <c r="B36" s="23">
        <v>0.34</v>
      </c>
      <c r="C36" s="23">
        <f t="shared" si="0"/>
        <v>7.6296000000000003E-2</v>
      </c>
    </row>
    <row r="37" spans="2:3" x14ac:dyDescent="0.25">
      <c r="B37" s="23">
        <v>0.35</v>
      </c>
      <c r="C37" s="23">
        <f t="shared" si="0"/>
        <v>7.9624999999999987E-2</v>
      </c>
    </row>
    <row r="38" spans="2:3" x14ac:dyDescent="0.25">
      <c r="B38" s="23">
        <v>0.36</v>
      </c>
      <c r="C38" s="23">
        <f t="shared" si="0"/>
        <v>8.2944000000000004E-2</v>
      </c>
    </row>
    <row r="39" spans="2:3" x14ac:dyDescent="0.25">
      <c r="B39" s="23">
        <v>0.37</v>
      </c>
      <c r="C39" s="23">
        <f t="shared" si="0"/>
        <v>8.624699999999999E-2</v>
      </c>
    </row>
    <row r="40" spans="2:3" x14ac:dyDescent="0.25">
      <c r="B40" s="23">
        <v>0.38</v>
      </c>
      <c r="C40" s="23">
        <f t="shared" si="0"/>
        <v>8.9527999999999996E-2</v>
      </c>
    </row>
    <row r="41" spans="2:3" x14ac:dyDescent="0.25">
      <c r="B41" s="23">
        <v>0.39</v>
      </c>
      <c r="C41" s="23">
        <f t="shared" si="0"/>
        <v>9.2781000000000002E-2</v>
      </c>
    </row>
    <row r="42" spans="2:3" x14ac:dyDescent="0.25">
      <c r="B42" s="23">
        <v>0.4</v>
      </c>
      <c r="C42" s="23">
        <f t="shared" si="0"/>
        <v>9.6000000000000016E-2</v>
      </c>
    </row>
    <row r="43" spans="2:3" x14ac:dyDescent="0.25">
      <c r="B43" s="23">
        <v>0.41</v>
      </c>
      <c r="C43" s="23">
        <f t="shared" si="0"/>
        <v>9.9179000000000003E-2</v>
      </c>
    </row>
    <row r="44" spans="2:3" x14ac:dyDescent="0.25">
      <c r="B44" s="23">
        <v>0.42</v>
      </c>
      <c r="C44" s="23">
        <f t="shared" si="0"/>
        <v>0.102312</v>
      </c>
    </row>
    <row r="45" spans="2:3" x14ac:dyDescent="0.25">
      <c r="B45" s="23">
        <v>0.43</v>
      </c>
      <c r="C45" s="23">
        <f t="shared" si="0"/>
        <v>0.105393</v>
      </c>
    </row>
    <row r="46" spans="2:3" x14ac:dyDescent="0.25">
      <c r="B46" s="23">
        <v>0.44</v>
      </c>
      <c r="C46" s="23">
        <f t="shared" si="0"/>
        <v>0.10841600000000001</v>
      </c>
    </row>
    <row r="47" spans="2:3" x14ac:dyDescent="0.25">
      <c r="B47" s="23">
        <v>0.45</v>
      </c>
      <c r="C47" s="23">
        <f t="shared" si="0"/>
        <v>0.11137500000000002</v>
      </c>
    </row>
    <row r="48" spans="2:3" x14ac:dyDescent="0.25">
      <c r="B48" s="23">
        <v>0.46</v>
      </c>
      <c r="C48" s="23">
        <f t="shared" si="0"/>
        <v>0.11426400000000002</v>
      </c>
    </row>
    <row r="49" spans="2:3" x14ac:dyDescent="0.25">
      <c r="B49" s="23">
        <v>0.47</v>
      </c>
      <c r="C49" s="23">
        <f t="shared" si="0"/>
        <v>0.117077</v>
      </c>
    </row>
    <row r="50" spans="2:3" x14ac:dyDescent="0.25">
      <c r="B50" s="23">
        <v>0.48</v>
      </c>
      <c r="C50" s="23">
        <f t="shared" si="0"/>
        <v>0.119808</v>
      </c>
    </row>
    <row r="51" spans="2:3" x14ac:dyDescent="0.25">
      <c r="B51" s="23">
        <v>0.49</v>
      </c>
      <c r="C51" s="23">
        <f t="shared" si="0"/>
        <v>0.12245099999999999</v>
      </c>
    </row>
    <row r="52" spans="2:3" x14ac:dyDescent="0.25">
      <c r="B52" s="23">
        <v>0.5</v>
      </c>
      <c r="C52" s="23">
        <f t="shared" si="0"/>
        <v>0.125</v>
      </c>
    </row>
    <row r="53" spans="2:3" x14ac:dyDescent="0.25">
      <c r="B53" s="23">
        <v>0.51</v>
      </c>
      <c r="C53" s="23">
        <f t="shared" si="0"/>
        <v>0.12744900000000001</v>
      </c>
    </row>
    <row r="54" spans="2:3" x14ac:dyDescent="0.25">
      <c r="B54" s="23">
        <v>0.52</v>
      </c>
      <c r="C54" s="23">
        <f t="shared" si="0"/>
        <v>0.12979200000000002</v>
      </c>
    </row>
    <row r="55" spans="2:3" x14ac:dyDescent="0.25">
      <c r="B55" s="23">
        <v>0.53</v>
      </c>
      <c r="C55" s="23">
        <f t="shared" si="0"/>
        <v>0.132023</v>
      </c>
    </row>
    <row r="56" spans="2:3" x14ac:dyDescent="0.25">
      <c r="B56" s="23">
        <v>0.54</v>
      </c>
      <c r="C56" s="23">
        <f t="shared" si="0"/>
        <v>0.13413600000000001</v>
      </c>
    </row>
    <row r="57" spans="2:3" x14ac:dyDescent="0.25">
      <c r="B57" s="23">
        <v>0.55000000000000004</v>
      </c>
      <c r="C57" s="23">
        <f t="shared" si="0"/>
        <v>0.136125</v>
      </c>
    </row>
    <row r="58" spans="2:3" x14ac:dyDescent="0.25">
      <c r="B58" s="23">
        <v>0.56000000000000005</v>
      </c>
      <c r="C58" s="23">
        <f t="shared" si="0"/>
        <v>0.137984</v>
      </c>
    </row>
    <row r="59" spans="2:3" x14ac:dyDescent="0.25">
      <c r="B59" s="23">
        <v>0.56999999999999995</v>
      </c>
      <c r="C59" s="23">
        <f t="shared" si="0"/>
        <v>0.139707</v>
      </c>
    </row>
    <row r="60" spans="2:3" x14ac:dyDescent="0.25">
      <c r="B60" s="23">
        <v>0.57999999999999996</v>
      </c>
      <c r="C60" s="23">
        <f t="shared" si="0"/>
        <v>0.141288</v>
      </c>
    </row>
    <row r="61" spans="2:3" x14ac:dyDescent="0.25">
      <c r="B61" s="23">
        <v>0.59</v>
      </c>
      <c r="C61" s="23">
        <f t="shared" si="0"/>
        <v>0.14272099999999999</v>
      </c>
    </row>
    <row r="62" spans="2:3" x14ac:dyDescent="0.25">
      <c r="B62" s="23">
        <v>0.6</v>
      </c>
      <c r="C62" s="23">
        <f t="shared" si="0"/>
        <v>0.14399999999999999</v>
      </c>
    </row>
    <row r="63" spans="2:3" x14ac:dyDescent="0.25">
      <c r="B63" s="23">
        <v>0.61</v>
      </c>
      <c r="C63" s="23">
        <f t="shared" si="0"/>
        <v>0.145119</v>
      </c>
    </row>
    <row r="64" spans="2:3" x14ac:dyDescent="0.25">
      <c r="B64" s="23">
        <v>0.62</v>
      </c>
      <c r="C64" s="23">
        <f t="shared" si="0"/>
        <v>0.14607200000000001</v>
      </c>
    </row>
    <row r="65" spans="2:3" x14ac:dyDescent="0.25">
      <c r="B65" s="23">
        <v>0.63</v>
      </c>
      <c r="C65" s="23">
        <f t="shared" si="0"/>
        <v>0.14685300000000001</v>
      </c>
    </row>
    <row r="66" spans="2:3" x14ac:dyDescent="0.25">
      <c r="B66" s="23">
        <v>0.64</v>
      </c>
      <c r="C66" s="23">
        <f t="shared" si="0"/>
        <v>0.147456</v>
      </c>
    </row>
    <row r="67" spans="2:3" x14ac:dyDescent="0.25">
      <c r="B67" s="23">
        <v>0.65</v>
      </c>
      <c r="C67" s="23">
        <f t="shared" ref="C67:C102" si="1">B67^2*(1-B67)</f>
        <v>0.14787500000000001</v>
      </c>
    </row>
    <row r="68" spans="2:3" x14ac:dyDescent="0.25">
      <c r="B68" s="23">
        <v>0.66</v>
      </c>
      <c r="C68" s="23">
        <f t="shared" si="1"/>
        <v>0.14810400000000001</v>
      </c>
    </row>
    <row r="69" spans="2:3" x14ac:dyDescent="0.25">
      <c r="B69" s="23">
        <v>0.67</v>
      </c>
      <c r="C69" s="23">
        <f t="shared" si="1"/>
        <v>0.14813700000000002</v>
      </c>
    </row>
    <row r="70" spans="2:3" x14ac:dyDescent="0.25">
      <c r="B70" s="23">
        <v>0.68</v>
      </c>
      <c r="C70" s="23">
        <f t="shared" si="1"/>
        <v>0.14796800000000002</v>
      </c>
    </row>
    <row r="71" spans="2:3" x14ac:dyDescent="0.25">
      <c r="B71" s="23">
        <v>0.69</v>
      </c>
      <c r="C71" s="23">
        <f t="shared" si="1"/>
        <v>0.147591</v>
      </c>
    </row>
    <row r="72" spans="2:3" x14ac:dyDescent="0.25">
      <c r="B72" s="23">
        <v>0.7</v>
      </c>
      <c r="C72" s="23">
        <f t="shared" si="1"/>
        <v>0.14699999999999999</v>
      </c>
    </row>
    <row r="73" spans="2:3" x14ac:dyDescent="0.25">
      <c r="B73" s="23">
        <v>0.71</v>
      </c>
      <c r="C73" s="23">
        <f t="shared" si="1"/>
        <v>0.14618900000000001</v>
      </c>
    </row>
    <row r="74" spans="2:3" x14ac:dyDescent="0.25">
      <c r="B74" s="23">
        <v>0.72</v>
      </c>
      <c r="C74" s="23">
        <f t="shared" si="1"/>
        <v>0.145152</v>
      </c>
    </row>
    <row r="75" spans="2:3" x14ac:dyDescent="0.25">
      <c r="B75" s="23">
        <v>0.73</v>
      </c>
      <c r="C75" s="23">
        <f t="shared" si="1"/>
        <v>0.14388299999999998</v>
      </c>
    </row>
    <row r="76" spans="2:3" x14ac:dyDescent="0.25">
      <c r="B76" s="23">
        <v>0.74</v>
      </c>
      <c r="C76" s="23">
        <f t="shared" si="1"/>
        <v>0.142376</v>
      </c>
    </row>
    <row r="77" spans="2:3" x14ac:dyDescent="0.25">
      <c r="B77" s="23">
        <v>0.75</v>
      </c>
      <c r="C77" s="23">
        <f t="shared" si="1"/>
        <v>0.140625</v>
      </c>
    </row>
    <row r="78" spans="2:3" x14ac:dyDescent="0.25">
      <c r="B78" s="23">
        <v>0.76</v>
      </c>
      <c r="C78" s="23">
        <f t="shared" si="1"/>
        <v>0.138624</v>
      </c>
    </row>
    <row r="79" spans="2:3" x14ac:dyDescent="0.25">
      <c r="B79" s="23">
        <v>0.77</v>
      </c>
      <c r="C79" s="23">
        <f t="shared" si="1"/>
        <v>0.13636699999999999</v>
      </c>
    </row>
    <row r="80" spans="2:3" x14ac:dyDescent="0.25">
      <c r="B80" s="23">
        <v>0.78</v>
      </c>
      <c r="C80" s="23">
        <f t="shared" si="1"/>
        <v>0.13384799999999999</v>
      </c>
    </row>
    <row r="81" spans="2:3" x14ac:dyDescent="0.25">
      <c r="B81" s="23">
        <v>0.79</v>
      </c>
      <c r="C81" s="23">
        <f t="shared" si="1"/>
        <v>0.13106100000000001</v>
      </c>
    </row>
    <row r="82" spans="2:3" x14ac:dyDescent="0.25">
      <c r="B82" s="23">
        <v>0.8</v>
      </c>
      <c r="C82" s="23">
        <f t="shared" si="1"/>
        <v>0.128</v>
      </c>
    </row>
    <row r="83" spans="2:3" x14ac:dyDescent="0.25">
      <c r="B83" s="23">
        <v>0.81</v>
      </c>
      <c r="C83" s="23">
        <f t="shared" si="1"/>
        <v>0.12465899999999999</v>
      </c>
    </row>
    <row r="84" spans="2:3" x14ac:dyDescent="0.25">
      <c r="B84" s="23">
        <v>0.82</v>
      </c>
      <c r="C84" s="23">
        <f t="shared" si="1"/>
        <v>0.12103200000000001</v>
      </c>
    </row>
    <row r="85" spans="2:3" x14ac:dyDescent="0.25">
      <c r="B85" s="23">
        <v>0.83</v>
      </c>
      <c r="C85" s="23">
        <f t="shared" si="1"/>
        <v>0.11711300000000002</v>
      </c>
    </row>
    <row r="86" spans="2:3" x14ac:dyDescent="0.25">
      <c r="B86" s="23">
        <v>0.84</v>
      </c>
      <c r="C86" s="23">
        <f t="shared" si="1"/>
        <v>0.11289600000000001</v>
      </c>
    </row>
    <row r="87" spans="2:3" x14ac:dyDescent="0.25">
      <c r="B87" s="23">
        <v>0.85</v>
      </c>
      <c r="C87" s="23">
        <f t="shared" si="1"/>
        <v>0.108375</v>
      </c>
    </row>
    <row r="88" spans="2:3" x14ac:dyDescent="0.25">
      <c r="B88" s="23">
        <v>0.86</v>
      </c>
      <c r="C88" s="23">
        <f t="shared" si="1"/>
        <v>0.103544</v>
      </c>
    </row>
    <row r="89" spans="2:3" x14ac:dyDescent="0.25">
      <c r="B89" s="23">
        <v>0.87</v>
      </c>
      <c r="C89" s="23">
        <f t="shared" si="1"/>
        <v>9.8397000000000012E-2</v>
      </c>
    </row>
    <row r="90" spans="2:3" x14ac:dyDescent="0.25">
      <c r="B90" s="23">
        <v>0.88</v>
      </c>
      <c r="C90" s="23">
        <f t="shared" si="1"/>
        <v>9.2927999999999997E-2</v>
      </c>
    </row>
    <row r="91" spans="2:3" x14ac:dyDescent="0.25">
      <c r="B91" s="23">
        <v>0.89</v>
      </c>
      <c r="C91" s="23">
        <f t="shared" si="1"/>
        <v>8.7130999999999986E-2</v>
      </c>
    </row>
    <row r="92" spans="2:3" x14ac:dyDescent="0.25">
      <c r="B92" s="23">
        <v>0.9</v>
      </c>
      <c r="C92" s="23">
        <f t="shared" si="1"/>
        <v>8.0999999999999989E-2</v>
      </c>
    </row>
    <row r="93" spans="2:3" x14ac:dyDescent="0.25">
      <c r="B93" s="23">
        <v>0.91</v>
      </c>
      <c r="C93" s="23">
        <f t="shared" si="1"/>
        <v>7.4528999999999984E-2</v>
      </c>
    </row>
    <row r="94" spans="2:3" x14ac:dyDescent="0.25">
      <c r="B94" s="23">
        <v>0.92</v>
      </c>
      <c r="C94" s="23">
        <f t="shared" si="1"/>
        <v>6.7711999999999967E-2</v>
      </c>
    </row>
    <row r="95" spans="2:3" x14ac:dyDescent="0.25">
      <c r="B95" s="23">
        <v>0.93</v>
      </c>
      <c r="C95" s="23">
        <f t="shared" si="1"/>
        <v>6.0542999999999965E-2</v>
      </c>
    </row>
    <row r="96" spans="2:3" x14ac:dyDescent="0.25">
      <c r="B96" s="23">
        <v>0.94</v>
      </c>
      <c r="C96" s="23">
        <f t="shared" si="1"/>
        <v>5.3016000000000042E-2</v>
      </c>
    </row>
    <row r="97" spans="2:3" x14ac:dyDescent="0.25">
      <c r="B97" s="23">
        <v>0.95</v>
      </c>
      <c r="C97" s="23">
        <f t="shared" si="1"/>
        <v>4.512500000000004E-2</v>
      </c>
    </row>
    <row r="98" spans="2:3" x14ac:dyDescent="0.25">
      <c r="B98" s="23">
        <v>0.96</v>
      </c>
      <c r="C98" s="23">
        <f t="shared" si="1"/>
        <v>3.6864000000000029E-2</v>
      </c>
    </row>
    <row r="99" spans="2:3" x14ac:dyDescent="0.25">
      <c r="B99" s="23">
        <v>0.97</v>
      </c>
      <c r="C99" s="23">
        <f t="shared" si="1"/>
        <v>2.8227000000000023E-2</v>
      </c>
    </row>
    <row r="100" spans="2:3" x14ac:dyDescent="0.25">
      <c r="B100" s="23">
        <v>0.98</v>
      </c>
      <c r="C100" s="23">
        <f t="shared" si="1"/>
        <v>1.9208000000000017E-2</v>
      </c>
    </row>
    <row r="101" spans="2:3" x14ac:dyDescent="0.25">
      <c r="B101" s="23">
        <v>0.99</v>
      </c>
      <c r="C101" s="23">
        <f t="shared" si="1"/>
        <v>9.8010000000000076E-3</v>
      </c>
    </row>
    <row r="102" spans="2:3" x14ac:dyDescent="0.25">
      <c r="B102" s="23">
        <v>1</v>
      </c>
      <c r="C102" s="23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27D4C-065E-4178-9FA7-003CC2644D3A}">
  <sheetPr>
    <tabColor rgb="FF00447C"/>
  </sheetPr>
  <dimension ref="A1:O202"/>
  <sheetViews>
    <sheetView workbookViewId="0">
      <selection activeCell="B2" sqref="B2"/>
    </sheetView>
  </sheetViews>
  <sheetFormatPr defaultRowHeight="15" x14ac:dyDescent="0.25"/>
  <cols>
    <col min="1" max="2" width="12.7109375" customWidth="1"/>
    <col min="9" max="9" width="12.7109375" customWidth="1"/>
    <col min="10" max="12" width="18.7109375" style="1" customWidth="1"/>
  </cols>
  <sheetData>
    <row r="1" spans="1:15" x14ac:dyDescent="0.25">
      <c r="A1" t="s">
        <v>17</v>
      </c>
      <c r="B1" t="s">
        <v>18</v>
      </c>
      <c r="I1" t="s">
        <v>17</v>
      </c>
      <c r="J1" s="1" t="s">
        <v>19</v>
      </c>
      <c r="K1" s="1" t="s">
        <v>20</v>
      </c>
      <c r="L1" s="1" t="s">
        <v>21</v>
      </c>
    </row>
    <row r="2" spans="1:15" x14ac:dyDescent="0.25">
      <c r="A2" s="24">
        <v>-3</v>
      </c>
      <c r="B2" s="24">
        <f>_xlfn.NORM.DIST(A2,0,1,FALSE)</f>
        <v>4.4318484119380075E-3</v>
      </c>
      <c r="C2">
        <v>0</v>
      </c>
      <c r="D2" s="24">
        <f>MAX(B2:B122)</f>
        <v>0.3989422804014327</v>
      </c>
      <c r="I2" s="24">
        <v>-5</v>
      </c>
      <c r="J2" s="13">
        <f>_xlfn.NORM.DIST(I2,0,1,FALSE)</f>
        <v>1.4867195147342977E-6</v>
      </c>
      <c r="K2" s="13">
        <f>_xlfn.NORM.DIST(I2,0,1.5,FALSE)</f>
        <v>1.0281859975274036E-3</v>
      </c>
      <c r="L2" s="13">
        <f>_xlfn.NORM.DIST(I2,2,1.25,FALSE)</f>
        <v>4.9460964001326854E-8</v>
      </c>
      <c r="M2" s="24">
        <f>MAX(J2:L202)</f>
        <v>0.3989422804014327</v>
      </c>
      <c r="N2" s="24">
        <v>2</v>
      </c>
      <c r="O2" s="24">
        <f>MAX(L2:L202)</f>
        <v>0.3191538243211462</v>
      </c>
    </row>
    <row r="3" spans="1:15" x14ac:dyDescent="0.25">
      <c r="A3" s="24">
        <f>A2+0.05</f>
        <v>-2.95</v>
      </c>
      <c r="B3" s="24">
        <f>_xlfn.NORM.DIST(A3,0,1,FALSE)</f>
        <v>5.1426409230539392E-3</v>
      </c>
      <c r="C3">
        <f>C2</f>
        <v>0</v>
      </c>
      <c r="D3" s="24">
        <f>D2-($D$2/COUNTA($A$2:$A$122))</f>
        <v>0.39564523676175145</v>
      </c>
      <c r="I3" s="24">
        <f>I2+0.05</f>
        <v>-4.95</v>
      </c>
      <c r="J3" s="13">
        <f t="shared" ref="J3:J66" si="0">_xlfn.NORM.DIST(I3,0,1,FALSE)</f>
        <v>1.9066009031228108E-6</v>
      </c>
      <c r="K3" s="13">
        <f t="shared" ref="K3" si="1">_xlfn.NORM.DIST(I3,0,1.5,FALSE)</f>
        <v>1.1483792927024523E-3</v>
      </c>
      <c r="L3" s="13">
        <f t="shared" ref="L3" si="2">_xlfn.NORM.DIST(I3,2,1.25,FALSE)</f>
        <v>6.1829695108183032E-8</v>
      </c>
      <c r="M3" s="24">
        <f>D2-($D$2/COUNTA($I$2:$I$202))</f>
        <v>0.39695749293674898</v>
      </c>
      <c r="N3" s="24">
        <f>N2</f>
        <v>2</v>
      </c>
      <c r="O3" s="24">
        <f>O2-($O$2/COUNTA($I$2:$I$202))</f>
        <v>0.31756599434939919</v>
      </c>
    </row>
    <row r="4" spans="1:15" x14ac:dyDescent="0.25">
      <c r="A4" s="24">
        <f t="shared" ref="A4:A67" si="3">A3+0.05</f>
        <v>-2.9000000000000004</v>
      </c>
      <c r="B4" s="24">
        <f t="shared" ref="B4:B67" si="4">_xlfn.NORM.DIST(A4,0,1,FALSE)</f>
        <v>5.9525324197758486E-3</v>
      </c>
      <c r="C4">
        <f t="shared" ref="C4:C67" si="5">C3</f>
        <v>0</v>
      </c>
      <c r="D4" s="24">
        <f t="shared" ref="D4:D67" si="6">D3-($D$2/COUNTA($A$2:$A$122))</f>
        <v>0.3923481931220702</v>
      </c>
      <c r="I4" s="24">
        <f t="shared" ref="I4:I67" si="7">I3+0.05</f>
        <v>-4.9000000000000004</v>
      </c>
      <c r="J4" s="13">
        <f t="shared" si="0"/>
        <v>2.4389607458933522E-6</v>
      </c>
      <c r="K4" s="13">
        <f t="shared" ref="K4:K67" si="8">_xlfn.NORM.DIST(I4,0,1.5,FALSE)</f>
        <v>1.2811986462346713E-3</v>
      </c>
      <c r="L4" s="13">
        <f t="shared" ref="L4:L67" si="9">_xlfn.NORM.DIST(I4,2,1.25,FALSE)</f>
        <v>7.7167914274186642E-8</v>
      </c>
      <c r="M4" s="24">
        <f t="shared" ref="M4:M67" si="10">D3-($D$2/COUNTA($I$2:$I$202))</f>
        <v>0.39366044929706773</v>
      </c>
      <c r="N4" s="24">
        <f t="shared" ref="N4:N67" si="11">N3</f>
        <v>2</v>
      </c>
      <c r="O4" s="24">
        <f t="shared" ref="O4:O67" si="12">O3-($O$2/COUNTA($I$2:$I$202))</f>
        <v>0.31597816437765219</v>
      </c>
    </row>
    <row r="5" spans="1:15" x14ac:dyDescent="0.25">
      <c r="A5" s="24">
        <f t="shared" si="3"/>
        <v>-2.8500000000000005</v>
      </c>
      <c r="B5" s="24">
        <f t="shared" si="4"/>
        <v>6.8727666906139651E-3</v>
      </c>
      <c r="C5">
        <f t="shared" si="5"/>
        <v>0</v>
      </c>
      <c r="D5" s="24">
        <f t="shared" si="6"/>
        <v>0.38905114948238895</v>
      </c>
      <c r="I5" s="24">
        <f t="shared" si="7"/>
        <v>-4.8500000000000005</v>
      </c>
      <c r="J5" s="13">
        <f t="shared" si="0"/>
        <v>3.1121755791489339E-6</v>
      </c>
      <c r="K5" s="13">
        <f t="shared" si="8"/>
        <v>1.4277923146885094E-3</v>
      </c>
      <c r="L5" s="13">
        <f t="shared" si="9"/>
        <v>9.6157142325025829E-8</v>
      </c>
      <c r="M5" s="24">
        <f t="shared" si="10"/>
        <v>0.39036340565738648</v>
      </c>
      <c r="N5" s="24">
        <f t="shared" si="11"/>
        <v>2</v>
      </c>
      <c r="O5" s="24">
        <f t="shared" si="12"/>
        <v>0.31439033440590519</v>
      </c>
    </row>
    <row r="6" spans="1:15" x14ac:dyDescent="0.25">
      <c r="A6" s="24">
        <f t="shared" si="3"/>
        <v>-2.8000000000000007</v>
      </c>
      <c r="B6" s="24">
        <f t="shared" si="4"/>
        <v>7.915451582979946E-3</v>
      </c>
      <c r="C6">
        <f t="shared" si="5"/>
        <v>0</v>
      </c>
      <c r="D6" s="24">
        <f t="shared" si="6"/>
        <v>0.3857541058427077</v>
      </c>
      <c r="I6" s="24">
        <f t="shared" si="7"/>
        <v>-4.8000000000000007</v>
      </c>
      <c r="J6" s="13">
        <f t="shared" si="0"/>
        <v>3.9612990910320609E-6</v>
      </c>
      <c r="K6" s="13">
        <f t="shared" si="8"/>
        <v>1.5893921343098922E-3</v>
      </c>
      <c r="L6" s="13">
        <f t="shared" si="9"/>
        <v>1.1962762013372733E-7</v>
      </c>
      <c r="M6" s="24">
        <f t="shared" si="10"/>
        <v>0.38706636201770522</v>
      </c>
      <c r="N6" s="24">
        <f t="shared" si="11"/>
        <v>2</v>
      </c>
      <c r="O6" s="24">
        <f t="shared" si="12"/>
        <v>0.31280250443415819</v>
      </c>
    </row>
    <row r="7" spans="1:15" x14ac:dyDescent="0.25">
      <c r="A7" s="24">
        <f t="shared" si="3"/>
        <v>-2.7500000000000009</v>
      </c>
      <c r="B7" s="24">
        <f t="shared" si="4"/>
        <v>9.0935625015910286E-3</v>
      </c>
      <c r="C7">
        <f t="shared" si="5"/>
        <v>0</v>
      </c>
      <c r="D7" s="24">
        <f t="shared" si="6"/>
        <v>0.38245706220302644</v>
      </c>
      <c r="I7" s="24">
        <f t="shared" si="7"/>
        <v>-4.7500000000000009</v>
      </c>
      <c r="J7" s="13">
        <f t="shared" si="0"/>
        <v>5.0295072885924284E-6</v>
      </c>
      <c r="K7" s="13">
        <f t="shared" si="8"/>
        <v>1.7673173029533989E-3</v>
      </c>
      <c r="L7" s="13">
        <f t="shared" si="9"/>
        <v>1.4858894756442318E-7</v>
      </c>
      <c r="M7" s="24">
        <f t="shared" si="10"/>
        <v>0.38376931837802397</v>
      </c>
      <c r="N7" s="24">
        <f t="shared" si="11"/>
        <v>2</v>
      </c>
      <c r="O7" s="24">
        <f t="shared" si="12"/>
        <v>0.31121467446241119</v>
      </c>
    </row>
    <row r="8" spans="1:15" x14ac:dyDescent="0.25">
      <c r="A8" s="24">
        <f t="shared" si="3"/>
        <v>-2.7000000000000011</v>
      </c>
      <c r="B8" s="24">
        <f t="shared" si="4"/>
        <v>1.0420934814422567E-2</v>
      </c>
      <c r="C8">
        <f t="shared" si="5"/>
        <v>0</v>
      </c>
      <c r="D8" s="24">
        <f t="shared" si="6"/>
        <v>0.37916001856334519</v>
      </c>
      <c r="I8" s="24">
        <f t="shared" si="7"/>
        <v>-4.7000000000000011</v>
      </c>
      <c r="J8" s="13">
        <f t="shared" si="0"/>
        <v>6.3698251788670679E-6</v>
      </c>
      <c r="K8" s="13">
        <f t="shared" si="8"/>
        <v>1.9629780802555676E-3</v>
      </c>
      <c r="L8" s="13">
        <f t="shared" si="9"/>
        <v>1.8426662403513586E-7</v>
      </c>
      <c r="M8" s="24">
        <f t="shared" si="10"/>
        <v>0.38047227473834272</v>
      </c>
      <c r="N8" s="24">
        <f t="shared" si="11"/>
        <v>2</v>
      </c>
      <c r="O8" s="24">
        <f t="shared" si="12"/>
        <v>0.30962684449066419</v>
      </c>
    </row>
    <row r="9" spans="1:15" x14ac:dyDescent="0.25">
      <c r="A9" s="24">
        <f t="shared" si="3"/>
        <v>-2.6500000000000012</v>
      </c>
      <c r="B9" s="24">
        <f t="shared" si="4"/>
        <v>1.1912243607605141E-2</v>
      </c>
      <c r="C9">
        <f t="shared" si="5"/>
        <v>0</v>
      </c>
      <c r="D9" s="24">
        <f t="shared" si="6"/>
        <v>0.37586297492366394</v>
      </c>
      <c r="I9" s="24">
        <f t="shared" si="7"/>
        <v>-4.6500000000000012</v>
      </c>
      <c r="J9" s="13">
        <f t="shared" si="0"/>
        <v>8.0471824564922512E-6</v>
      </c>
      <c r="K9" s="13">
        <f t="shared" si="8"/>
        <v>2.17787937079994E-3</v>
      </c>
      <c r="L9" s="13">
        <f t="shared" si="9"/>
        <v>2.2814553858271687E-7</v>
      </c>
      <c r="M9" s="24">
        <f t="shared" si="10"/>
        <v>0.37717523109866147</v>
      </c>
      <c r="N9" s="24">
        <f t="shared" si="11"/>
        <v>2</v>
      </c>
      <c r="O9" s="24">
        <f t="shared" si="12"/>
        <v>0.30803901451891719</v>
      </c>
    </row>
    <row r="10" spans="1:15" x14ac:dyDescent="0.25">
      <c r="A10" s="24">
        <f t="shared" si="3"/>
        <v>-2.6000000000000014</v>
      </c>
      <c r="B10" s="24">
        <f t="shared" si="4"/>
        <v>1.3582969233685566E-2</v>
      </c>
      <c r="C10">
        <f t="shared" si="5"/>
        <v>0</v>
      </c>
      <c r="D10" s="24">
        <f t="shared" si="6"/>
        <v>0.37256593128398269</v>
      </c>
      <c r="I10" s="24">
        <f t="shared" si="7"/>
        <v>-4.6000000000000014</v>
      </c>
      <c r="J10" s="13">
        <f t="shared" si="0"/>
        <v>1.014085206548667E-5</v>
      </c>
      <c r="K10" s="13">
        <f t="shared" si="8"/>
        <v>2.4136241520128516E-3</v>
      </c>
      <c r="L10" s="13">
        <f t="shared" si="9"/>
        <v>2.8202162500912148E-7</v>
      </c>
      <c r="M10" s="24">
        <f t="shared" si="10"/>
        <v>0.37387818745898022</v>
      </c>
      <c r="N10" s="24">
        <f t="shared" si="11"/>
        <v>2</v>
      </c>
      <c r="O10" s="24">
        <f t="shared" si="12"/>
        <v>0.30645118454717019</v>
      </c>
    </row>
    <row r="11" spans="1:15" x14ac:dyDescent="0.25">
      <c r="A11" s="24">
        <f t="shared" si="3"/>
        <v>-2.5500000000000016</v>
      </c>
      <c r="B11" s="24">
        <f t="shared" si="4"/>
        <v>1.5449347134395107E-2</v>
      </c>
      <c r="C11">
        <f t="shared" si="5"/>
        <v>0</v>
      </c>
      <c r="D11" s="24">
        <f t="shared" si="6"/>
        <v>0.36926888764430144</v>
      </c>
      <c r="I11" s="24">
        <f t="shared" si="7"/>
        <v>-4.5500000000000016</v>
      </c>
      <c r="J11" s="13">
        <f t="shared" si="0"/>
        <v>1.2747332381833352E-5</v>
      </c>
      <c r="K11" s="13">
        <f t="shared" si="8"/>
        <v>2.6719167055442206E-3</v>
      </c>
      <c r="L11" s="13">
        <f t="shared" si="9"/>
        <v>3.4806308860120751E-7</v>
      </c>
      <c r="M11" s="24">
        <f t="shared" si="10"/>
        <v>0.37058114381929896</v>
      </c>
      <c r="N11" s="24">
        <f t="shared" si="11"/>
        <v>2</v>
      </c>
      <c r="O11" s="24">
        <f t="shared" si="12"/>
        <v>0.30486335457542318</v>
      </c>
    </row>
    <row r="12" spans="1:15" x14ac:dyDescent="0.25">
      <c r="A12" s="24">
        <f t="shared" si="3"/>
        <v>-2.5000000000000018</v>
      </c>
      <c r="B12" s="24">
        <f t="shared" si="4"/>
        <v>1.7528300493568461E-2</v>
      </c>
      <c r="C12">
        <f t="shared" si="5"/>
        <v>0</v>
      </c>
      <c r="D12" s="24">
        <f t="shared" si="6"/>
        <v>0.36597184400462018</v>
      </c>
      <c r="I12" s="24">
        <f t="shared" si="7"/>
        <v>-4.5000000000000018</v>
      </c>
      <c r="J12" s="13">
        <f t="shared" si="0"/>
        <v>1.5983741106905363E-5</v>
      </c>
      <c r="K12" s="13">
        <f t="shared" si="8"/>
        <v>2.954565607958661E-3</v>
      </c>
      <c r="L12" s="13">
        <f t="shared" si="9"/>
        <v>4.288828275758076E-7</v>
      </c>
      <c r="M12" s="24">
        <f t="shared" si="10"/>
        <v>0.36728410017961771</v>
      </c>
      <c r="N12" s="24">
        <f t="shared" si="11"/>
        <v>2</v>
      </c>
      <c r="O12" s="24">
        <f t="shared" si="12"/>
        <v>0.30327552460367618</v>
      </c>
    </row>
    <row r="13" spans="1:15" x14ac:dyDescent="0.25">
      <c r="A13" s="24">
        <f t="shared" si="3"/>
        <v>-2.450000000000002</v>
      </c>
      <c r="B13" s="24">
        <f t="shared" si="4"/>
        <v>1.9837354391795233E-2</v>
      </c>
      <c r="C13">
        <f t="shared" si="5"/>
        <v>0</v>
      </c>
      <c r="D13" s="24">
        <f t="shared" si="6"/>
        <v>0.36267480036493893</v>
      </c>
      <c r="I13" s="24">
        <f t="shared" si="7"/>
        <v>-4.450000000000002</v>
      </c>
      <c r="J13" s="13">
        <f t="shared" si="0"/>
        <v>1.9991796706922649E-5</v>
      </c>
      <c r="K13" s="13">
        <f t="shared" si="8"/>
        <v>3.2634864337259431E-3</v>
      </c>
      <c r="L13" s="13">
        <f t="shared" si="9"/>
        <v>5.2762391748601255E-7</v>
      </c>
      <c r="M13" s="24">
        <f t="shared" si="10"/>
        <v>0.36398705653993646</v>
      </c>
      <c r="N13" s="24">
        <f t="shared" si="11"/>
        <v>2</v>
      </c>
      <c r="O13" s="24">
        <f t="shared" si="12"/>
        <v>0.30168769463192918</v>
      </c>
    </row>
    <row r="14" spans="1:15" x14ac:dyDescent="0.25">
      <c r="A14" s="24">
        <f t="shared" si="3"/>
        <v>-2.4000000000000021</v>
      </c>
      <c r="B14" s="24">
        <f t="shared" si="4"/>
        <v>2.2394530294842781E-2</v>
      </c>
      <c r="C14">
        <f t="shared" si="5"/>
        <v>0</v>
      </c>
      <c r="D14" s="24">
        <f t="shared" si="6"/>
        <v>0.35937775672525768</v>
      </c>
      <c r="I14" s="24">
        <f t="shared" si="7"/>
        <v>-4.4000000000000021</v>
      </c>
      <c r="J14" s="13">
        <f t="shared" si="0"/>
        <v>2.4942471290053356E-5</v>
      </c>
      <c r="K14" s="13">
        <f t="shared" si="8"/>
        <v>3.6007041207962347E-3</v>
      </c>
      <c r="L14" s="13">
        <f t="shared" si="9"/>
        <v>6.4806030314250173E-7</v>
      </c>
      <c r="M14" s="24">
        <f t="shared" si="10"/>
        <v>0.36069001290025521</v>
      </c>
      <c r="N14" s="24">
        <f t="shared" si="11"/>
        <v>2</v>
      </c>
      <c r="O14" s="24">
        <f t="shared" si="12"/>
        <v>0.30009986466018218</v>
      </c>
    </row>
    <row r="15" spans="1:15" x14ac:dyDescent="0.25">
      <c r="A15" s="24">
        <f t="shared" si="3"/>
        <v>-2.3500000000000023</v>
      </c>
      <c r="B15" s="24">
        <f t="shared" si="4"/>
        <v>2.5218219915194261E-2</v>
      </c>
      <c r="C15">
        <f t="shared" si="5"/>
        <v>0</v>
      </c>
      <c r="D15" s="24">
        <f t="shared" si="6"/>
        <v>0.35608071308557643</v>
      </c>
      <c r="I15" s="24">
        <f t="shared" si="7"/>
        <v>-4.3500000000000023</v>
      </c>
      <c r="J15" s="13">
        <f t="shared" si="0"/>
        <v>3.104140705784988E-5</v>
      </c>
      <c r="K15" s="13">
        <f t="shared" si="8"/>
        <v>3.9683549465172182E-3</v>
      </c>
      <c r="L15" s="13">
        <f t="shared" si="9"/>
        <v>7.9471515307192253E-7</v>
      </c>
      <c r="M15" s="24">
        <f t="shared" si="10"/>
        <v>0.35739296926057396</v>
      </c>
      <c r="N15" s="24">
        <f t="shared" si="11"/>
        <v>2</v>
      </c>
      <c r="O15" s="24">
        <f t="shared" si="12"/>
        <v>0.29851203468843518</v>
      </c>
    </row>
    <row r="16" spans="1:15" x14ac:dyDescent="0.25">
      <c r="A16" s="24">
        <f t="shared" si="3"/>
        <v>-2.3000000000000025</v>
      </c>
      <c r="B16" s="24">
        <f t="shared" si="4"/>
        <v>2.8327037741601009E-2</v>
      </c>
      <c r="C16">
        <f t="shared" si="5"/>
        <v>0</v>
      </c>
      <c r="D16" s="24">
        <f t="shared" si="6"/>
        <v>0.35278366944589518</v>
      </c>
      <c r="I16" s="24">
        <f t="shared" si="7"/>
        <v>-4.3000000000000025</v>
      </c>
      <c r="J16" s="13">
        <f t="shared" si="0"/>
        <v>3.8535196742086716E-5</v>
      </c>
      <c r="K16" s="13">
        <f t="shared" si="8"/>
        <v>4.3686880593423244E-3</v>
      </c>
      <c r="L16" s="13">
        <f t="shared" si="9"/>
        <v>9.7299967914504597E-7</v>
      </c>
      <c r="M16" s="24">
        <f t="shared" si="10"/>
        <v>0.3540959256208927</v>
      </c>
      <c r="N16" s="24">
        <f t="shared" si="11"/>
        <v>2</v>
      </c>
      <c r="O16" s="24">
        <f t="shared" si="12"/>
        <v>0.29692420471668818</v>
      </c>
    </row>
    <row r="17" spans="1:15" x14ac:dyDescent="0.25">
      <c r="A17" s="24">
        <f t="shared" si="3"/>
        <v>-2.2500000000000027</v>
      </c>
      <c r="B17" s="24">
        <f t="shared" si="4"/>
        <v>3.1739651835667224E-2</v>
      </c>
      <c r="C17">
        <f t="shared" si="5"/>
        <v>0</v>
      </c>
      <c r="D17" s="24">
        <f t="shared" si="6"/>
        <v>0.34948662580621392</v>
      </c>
      <c r="I17" s="24">
        <f t="shared" si="7"/>
        <v>-4.2500000000000027</v>
      </c>
      <c r="J17" s="13">
        <f t="shared" si="0"/>
        <v>4.7718636541204437E-5</v>
      </c>
      <c r="K17" s="13">
        <f t="shared" si="8"/>
        <v>4.8040665097394564E-3</v>
      </c>
      <c r="L17" s="13">
        <f t="shared" si="9"/>
        <v>1.1893756117874278E-6</v>
      </c>
      <c r="M17" s="24">
        <f t="shared" si="10"/>
        <v>0.35079888198121145</v>
      </c>
      <c r="N17" s="24">
        <f t="shared" si="11"/>
        <v>2</v>
      </c>
      <c r="O17" s="24">
        <f t="shared" si="12"/>
        <v>0.29533637474494118</v>
      </c>
    </row>
    <row r="18" spans="1:15" x14ac:dyDescent="0.25">
      <c r="A18" s="24">
        <f t="shared" si="3"/>
        <v>-2.2000000000000028</v>
      </c>
      <c r="B18" s="24">
        <f t="shared" si="4"/>
        <v>3.5474592846231216E-2</v>
      </c>
      <c r="C18">
        <f t="shared" si="5"/>
        <v>0</v>
      </c>
      <c r="D18" s="24">
        <f t="shared" si="6"/>
        <v>0.34618958216653267</v>
      </c>
      <c r="I18" s="24">
        <f t="shared" si="7"/>
        <v>-4.2000000000000028</v>
      </c>
      <c r="J18" s="13">
        <f t="shared" si="0"/>
        <v>5.8943067756539116E-5</v>
      </c>
      <c r="K18" s="13">
        <f t="shared" si="8"/>
        <v>5.2769677219866125E-3</v>
      </c>
      <c r="L18" s="13">
        <f t="shared" si="9"/>
        <v>1.4515449521456064E-6</v>
      </c>
      <c r="M18" s="24">
        <f t="shared" si="10"/>
        <v>0.3475018383415302</v>
      </c>
      <c r="N18" s="24">
        <f t="shared" si="11"/>
        <v>2</v>
      </c>
      <c r="O18" s="24">
        <f t="shared" si="12"/>
        <v>0.29374854477319418</v>
      </c>
    </row>
    <row r="19" spans="1:15" x14ac:dyDescent="0.25">
      <c r="A19" s="24">
        <f t="shared" si="3"/>
        <v>-2.150000000000003</v>
      </c>
      <c r="B19" s="24">
        <f t="shared" si="4"/>
        <v>3.9550041589369964E-2</v>
      </c>
      <c r="C19">
        <f t="shared" si="5"/>
        <v>0</v>
      </c>
      <c r="D19" s="24">
        <f t="shared" si="6"/>
        <v>0.34289253852685142</v>
      </c>
      <c r="I19" s="24">
        <f t="shared" si="7"/>
        <v>-4.150000000000003</v>
      </c>
      <c r="J19" s="13">
        <f t="shared" si="0"/>
        <v>7.2625930302251565E-5</v>
      </c>
      <c r="K19" s="13">
        <f t="shared" si="8"/>
        <v>5.789983347185901E-3</v>
      </c>
      <c r="L19" s="13">
        <f t="shared" si="9"/>
        <v>1.7686710996547122E-6</v>
      </c>
      <c r="M19" s="24">
        <f t="shared" si="10"/>
        <v>0.34420479470184895</v>
      </c>
      <c r="N19" s="24">
        <f t="shared" si="11"/>
        <v>2</v>
      </c>
      <c r="O19" s="24">
        <f t="shared" si="12"/>
        <v>0.29216071480144717</v>
      </c>
    </row>
    <row r="20" spans="1:15" x14ac:dyDescent="0.25">
      <c r="A20" s="24">
        <f t="shared" si="3"/>
        <v>-2.1000000000000032</v>
      </c>
      <c r="B20" s="24">
        <f t="shared" si="4"/>
        <v>4.39835959804269E-2</v>
      </c>
      <c r="C20">
        <f t="shared" si="5"/>
        <v>0</v>
      </c>
      <c r="D20" s="24">
        <f t="shared" si="6"/>
        <v>0.33959549488717017</v>
      </c>
      <c r="I20" s="24">
        <f t="shared" si="7"/>
        <v>-4.1000000000000032</v>
      </c>
      <c r="J20" s="13">
        <f t="shared" si="0"/>
        <v>8.9261657177131654E-5</v>
      </c>
      <c r="K20" s="13">
        <f t="shared" si="8"/>
        <v>6.3458184368914202E-3</v>
      </c>
      <c r="L20" s="13">
        <f t="shared" si="9"/>
        <v>2.1516359794171921E-6</v>
      </c>
      <c r="M20" s="24">
        <f t="shared" si="10"/>
        <v>0.3409077510621677</v>
      </c>
      <c r="N20" s="24">
        <f t="shared" si="11"/>
        <v>2</v>
      </c>
      <c r="O20" s="24">
        <f t="shared" si="12"/>
        <v>0.29057288482970017</v>
      </c>
    </row>
    <row r="21" spans="1:15" x14ac:dyDescent="0.25">
      <c r="A21" s="24">
        <f t="shared" si="3"/>
        <v>-2.0500000000000034</v>
      </c>
      <c r="B21" s="24">
        <f t="shared" si="4"/>
        <v>4.8792018579182417E-2</v>
      </c>
      <c r="C21">
        <f t="shared" si="5"/>
        <v>0</v>
      </c>
      <c r="D21" s="24">
        <f t="shared" si="6"/>
        <v>0.33629845124748892</v>
      </c>
      <c r="I21" s="24">
        <f t="shared" si="7"/>
        <v>-4.0500000000000034</v>
      </c>
      <c r="J21" s="13">
        <f t="shared" si="0"/>
        <v>1.09434043439799E-4</v>
      </c>
      <c r="K21" s="13">
        <f t="shared" si="8"/>
        <v>6.9472898762816832E-3</v>
      </c>
      <c r="L21" s="13">
        <f t="shared" si="9"/>
        <v>2.6133383711945872E-6</v>
      </c>
      <c r="M21" s="24">
        <f t="shared" si="10"/>
        <v>0.33761070742248644</v>
      </c>
      <c r="N21" s="24">
        <f t="shared" si="11"/>
        <v>2</v>
      </c>
      <c r="O21" s="24">
        <f t="shared" si="12"/>
        <v>0.28898505485795317</v>
      </c>
    </row>
    <row r="22" spans="1:15" x14ac:dyDescent="0.25">
      <c r="A22" s="24">
        <f t="shared" si="3"/>
        <v>-2.0000000000000036</v>
      </c>
      <c r="B22" s="24">
        <f t="shared" si="4"/>
        <v>5.3990966513187674E-2</v>
      </c>
      <c r="C22">
        <f t="shared" si="5"/>
        <v>0</v>
      </c>
      <c r="D22" s="24">
        <f t="shared" si="6"/>
        <v>0.33300140760780766</v>
      </c>
      <c r="I22" s="24">
        <f t="shared" si="7"/>
        <v>-4.0000000000000036</v>
      </c>
      <c r="J22" s="13">
        <f t="shared" si="0"/>
        <v>1.3383022576488347E-4</v>
      </c>
      <c r="K22" s="13">
        <f t="shared" si="8"/>
        <v>7.5973240158649083E-3</v>
      </c>
      <c r="L22" s="13">
        <f t="shared" si="9"/>
        <v>3.1690392728256206E-6</v>
      </c>
      <c r="M22" s="24">
        <f t="shared" si="10"/>
        <v>0.33431366378280519</v>
      </c>
      <c r="N22" s="24">
        <f t="shared" si="11"/>
        <v>2</v>
      </c>
      <c r="O22" s="24">
        <f t="shared" si="12"/>
        <v>0.28739722488620617</v>
      </c>
    </row>
    <row r="23" spans="1:15" x14ac:dyDescent="0.25">
      <c r="A23" s="24">
        <f t="shared" si="3"/>
        <v>-1.9500000000000035</v>
      </c>
      <c r="B23" s="24">
        <f t="shared" si="4"/>
        <v>5.9594706068815666E-2</v>
      </c>
      <c r="C23">
        <f t="shared" si="5"/>
        <v>0</v>
      </c>
      <c r="D23" s="24">
        <f t="shared" si="6"/>
        <v>0.32970436396812641</v>
      </c>
      <c r="I23" s="24">
        <f t="shared" si="7"/>
        <v>-3.9500000000000037</v>
      </c>
      <c r="J23" s="13">
        <f t="shared" si="0"/>
        <v>1.6325640876623968E-4</v>
      </c>
      <c r="K23" s="13">
        <f t="shared" si="8"/>
        <v>8.2989534413360783E-3</v>
      </c>
      <c r="L23" s="13">
        <f t="shared" si="9"/>
        <v>3.8367608172419566E-6</v>
      </c>
      <c r="M23" s="24">
        <f t="shared" si="10"/>
        <v>0.33101662014312394</v>
      </c>
      <c r="N23" s="24">
        <f t="shared" si="11"/>
        <v>2</v>
      </c>
      <c r="O23" s="24">
        <f t="shared" si="12"/>
        <v>0.28580939491445917</v>
      </c>
    </row>
    <row r="24" spans="1:15" x14ac:dyDescent="0.25">
      <c r="A24" s="24">
        <f t="shared" si="3"/>
        <v>-1.9000000000000035</v>
      </c>
      <c r="B24" s="24">
        <f t="shared" si="4"/>
        <v>6.5615814774676165E-2</v>
      </c>
      <c r="C24">
        <f t="shared" si="5"/>
        <v>0</v>
      </c>
      <c r="D24" s="24">
        <f t="shared" si="6"/>
        <v>0.32640732032844516</v>
      </c>
      <c r="I24" s="24">
        <f t="shared" si="7"/>
        <v>-3.9000000000000039</v>
      </c>
      <c r="J24" s="13">
        <f t="shared" si="0"/>
        <v>1.9865547139276955E-4</v>
      </c>
      <c r="K24" s="13">
        <f t="shared" si="8"/>
        <v>9.0553128224570151E-3</v>
      </c>
      <c r="L24" s="13">
        <f t="shared" si="9"/>
        <v>4.6377460050857557E-6</v>
      </c>
      <c r="M24" s="24">
        <f t="shared" si="10"/>
        <v>0.32771957650344269</v>
      </c>
      <c r="N24" s="24">
        <f t="shared" si="11"/>
        <v>2</v>
      </c>
      <c r="O24" s="24">
        <f t="shared" si="12"/>
        <v>0.28422156494271217</v>
      </c>
    </row>
    <row r="25" spans="1:15" x14ac:dyDescent="0.25">
      <c r="A25" s="24">
        <f t="shared" si="3"/>
        <v>-1.8500000000000034</v>
      </c>
      <c r="B25" s="24">
        <f t="shared" si="4"/>
        <v>7.2064874336217541E-2</v>
      </c>
      <c r="C25">
        <f t="shared" si="5"/>
        <v>0</v>
      </c>
      <c r="D25" s="24">
        <f t="shared" si="6"/>
        <v>0.32311027668876391</v>
      </c>
      <c r="I25" s="24">
        <f t="shared" si="7"/>
        <v>-3.8500000000000041</v>
      </c>
      <c r="J25" s="13">
        <f t="shared" si="0"/>
        <v>2.411265802259896E-4</v>
      </c>
      <c r="K25" s="13">
        <f t="shared" si="8"/>
        <v>9.8696337837507909E-3</v>
      </c>
      <c r="L25" s="13">
        <f t="shared" si="9"/>
        <v>5.5969873146162252E-6</v>
      </c>
      <c r="M25" s="24">
        <f t="shared" si="10"/>
        <v>0.32442253286376144</v>
      </c>
      <c r="N25" s="24">
        <f t="shared" si="11"/>
        <v>2</v>
      </c>
      <c r="O25" s="24">
        <f t="shared" si="12"/>
        <v>0.28263373497096517</v>
      </c>
    </row>
    <row r="26" spans="1:15" x14ac:dyDescent="0.25">
      <c r="A26" s="24">
        <f t="shared" si="3"/>
        <v>-1.8000000000000034</v>
      </c>
      <c r="B26" s="24">
        <f t="shared" si="4"/>
        <v>7.8950158300893677E-2</v>
      </c>
      <c r="C26">
        <f t="shared" si="5"/>
        <v>0</v>
      </c>
      <c r="D26" s="24">
        <f t="shared" si="6"/>
        <v>0.31981323304908266</v>
      </c>
      <c r="I26" s="24">
        <f t="shared" si="7"/>
        <v>-3.8000000000000043</v>
      </c>
      <c r="J26" s="13">
        <f t="shared" si="0"/>
        <v>2.9194692579145534E-4</v>
      </c>
      <c r="K26" s="13">
        <f t="shared" si="8"/>
        <v>1.0745238742432573E-2</v>
      </c>
      <c r="L26" s="13">
        <f t="shared" si="9"/>
        <v>6.7438331065829096E-6</v>
      </c>
      <c r="M26" s="24">
        <f t="shared" si="10"/>
        <v>0.32112548922408019</v>
      </c>
      <c r="N26" s="24">
        <f t="shared" si="11"/>
        <v>2</v>
      </c>
      <c r="O26" s="24">
        <f t="shared" si="12"/>
        <v>0.28104590499921817</v>
      </c>
    </row>
    <row r="27" spans="1:15" x14ac:dyDescent="0.25">
      <c r="A27" s="24">
        <f t="shared" si="3"/>
        <v>-1.7500000000000033</v>
      </c>
      <c r="B27" s="24">
        <f t="shared" si="4"/>
        <v>8.6277318826511032E-2</v>
      </c>
      <c r="C27">
        <f t="shared" si="5"/>
        <v>0</v>
      </c>
      <c r="D27" s="24">
        <f t="shared" si="6"/>
        <v>0.31651618940940141</v>
      </c>
      <c r="I27" s="24">
        <f t="shared" si="7"/>
        <v>-3.7500000000000044</v>
      </c>
      <c r="J27" s="13">
        <f t="shared" si="0"/>
        <v>3.5259568236743944E-4</v>
      </c>
      <c r="K27" s="13">
        <f t="shared" si="8"/>
        <v>1.1685533662378933E-2</v>
      </c>
      <c r="L27" s="13">
        <f t="shared" si="9"/>
        <v>8.1126816523892779E-6</v>
      </c>
      <c r="M27" s="24">
        <f t="shared" si="10"/>
        <v>0.31782844558439893</v>
      </c>
      <c r="N27" s="24">
        <f t="shared" si="11"/>
        <v>2</v>
      </c>
      <c r="O27" s="24">
        <f t="shared" si="12"/>
        <v>0.27945807502747116</v>
      </c>
    </row>
    <row r="28" spans="1:15" x14ac:dyDescent="0.25">
      <c r="A28" s="24">
        <f t="shared" si="3"/>
        <v>-1.7000000000000033</v>
      </c>
      <c r="B28" s="24">
        <f t="shared" si="4"/>
        <v>9.4049077376886406E-2</v>
      </c>
      <c r="C28">
        <f t="shared" si="5"/>
        <v>0</v>
      </c>
      <c r="D28" s="24">
        <f t="shared" si="6"/>
        <v>0.31321914576972015</v>
      </c>
      <c r="I28" s="24">
        <f t="shared" si="7"/>
        <v>-3.7000000000000046</v>
      </c>
      <c r="J28" s="13">
        <f t="shared" si="0"/>
        <v>4.2478027055074428E-4</v>
      </c>
      <c r="K28" s="13">
        <f t="shared" si="8"/>
        <v>1.2693999677100078E-2</v>
      </c>
      <c r="L28" s="13">
        <f t="shared" si="9"/>
        <v>9.7437735762147682E-6</v>
      </c>
      <c r="M28" s="24">
        <f t="shared" si="10"/>
        <v>0.31453140194471768</v>
      </c>
      <c r="N28" s="24">
        <f t="shared" si="11"/>
        <v>2</v>
      </c>
      <c r="O28" s="24">
        <f t="shared" si="12"/>
        <v>0.27787024505572416</v>
      </c>
    </row>
    <row r="29" spans="1:15" x14ac:dyDescent="0.25">
      <c r="A29" s="24">
        <f t="shared" si="3"/>
        <v>-1.6500000000000032</v>
      </c>
      <c r="B29" s="24">
        <f t="shared" si="4"/>
        <v>0.10226492456397746</v>
      </c>
      <c r="C29">
        <f t="shared" si="5"/>
        <v>0</v>
      </c>
      <c r="D29" s="24">
        <f t="shared" si="6"/>
        <v>0.3099221021300389</v>
      </c>
      <c r="I29" s="24">
        <f t="shared" si="7"/>
        <v>-3.6500000000000048</v>
      </c>
      <c r="J29" s="13">
        <f t="shared" si="0"/>
        <v>5.1046497434417649E-4</v>
      </c>
      <c r="K29" s="13">
        <f t="shared" si="8"/>
        <v>1.377418353965203E-2</v>
      </c>
      <c r="L29" s="13">
        <f t="shared" si="9"/>
        <v>1.1684094511322104E-5</v>
      </c>
      <c r="M29" s="24">
        <f t="shared" si="10"/>
        <v>0.31123435830503643</v>
      </c>
      <c r="N29" s="24">
        <f t="shared" si="11"/>
        <v>2</v>
      </c>
      <c r="O29" s="24">
        <f t="shared" si="12"/>
        <v>0.27628241508397716</v>
      </c>
    </row>
    <row r="30" spans="1:15" x14ac:dyDescent="0.25">
      <c r="A30" s="24">
        <f t="shared" si="3"/>
        <v>-1.6000000000000032</v>
      </c>
      <c r="B30" s="24">
        <f t="shared" si="4"/>
        <v>0.11092083467945499</v>
      </c>
      <c r="C30">
        <f t="shared" si="5"/>
        <v>0</v>
      </c>
      <c r="D30" s="24">
        <f t="shared" si="6"/>
        <v>0.30662505849035765</v>
      </c>
      <c r="I30" s="24">
        <f t="shared" si="7"/>
        <v>-3.600000000000005</v>
      </c>
      <c r="J30" s="13">
        <f t="shared" si="0"/>
        <v>6.1190193011376106E-4</v>
      </c>
      <c r="K30" s="13">
        <f t="shared" si="8"/>
        <v>1.4929686863228476E-2</v>
      </c>
      <c r="L30" s="13">
        <f t="shared" si="9"/>
        <v>1.3988400821311086E-5</v>
      </c>
      <c r="M30" s="24">
        <f t="shared" si="10"/>
        <v>0.30793731466535518</v>
      </c>
      <c r="N30" s="24">
        <f t="shared" si="11"/>
        <v>2</v>
      </c>
      <c r="O30" s="24">
        <f t="shared" si="12"/>
        <v>0.27469458511223016</v>
      </c>
    </row>
    <row r="31" spans="1:15" x14ac:dyDescent="0.25">
      <c r="A31" s="24">
        <f t="shared" si="3"/>
        <v>-1.5500000000000032</v>
      </c>
      <c r="B31" s="24">
        <f t="shared" si="4"/>
        <v>0.12000900069698503</v>
      </c>
      <c r="C31">
        <f t="shared" si="5"/>
        <v>0</v>
      </c>
      <c r="D31" s="24">
        <f t="shared" si="6"/>
        <v>0.3033280148506764</v>
      </c>
      <c r="I31" s="24">
        <f t="shared" si="7"/>
        <v>-3.5500000000000052</v>
      </c>
      <c r="J31" s="13">
        <f t="shared" si="0"/>
        <v>7.3166446283029723E-4</v>
      </c>
      <c r="K31" s="13">
        <f t="shared" si="8"/>
        <v>1.6164154122818103E-2</v>
      </c>
      <c r="L31" s="13">
        <f t="shared" si="9"/>
        <v>1.6720382320360059E-5</v>
      </c>
      <c r="M31" s="24">
        <f t="shared" si="10"/>
        <v>0.30464027102567393</v>
      </c>
      <c r="N31" s="24">
        <f t="shared" si="11"/>
        <v>2</v>
      </c>
      <c r="O31" s="24">
        <f t="shared" si="12"/>
        <v>0.27310675514048316</v>
      </c>
    </row>
    <row r="32" spans="1:15" x14ac:dyDescent="0.25">
      <c r="A32" s="24">
        <f t="shared" si="3"/>
        <v>-1.5000000000000031</v>
      </c>
      <c r="B32" s="24">
        <f t="shared" si="4"/>
        <v>0.12951759566589113</v>
      </c>
      <c r="C32">
        <f t="shared" si="5"/>
        <v>0</v>
      </c>
      <c r="D32" s="24">
        <f t="shared" si="6"/>
        <v>0.30003097121099515</v>
      </c>
      <c r="I32" s="24">
        <f t="shared" si="7"/>
        <v>-3.5000000000000053</v>
      </c>
      <c r="J32" s="13">
        <f t="shared" si="0"/>
        <v>8.7268269504574389E-4</v>
      </c>
      <c r="K32" s="13">
        <f t="shared" si="8"/>
        <v>1.7481259395806182E-2</v>
      </c>
      <c r="L32" s="13">
        <f t="shared" si="9"/>
        <v>1.9953977032042507E-5</v>
      </c>
      <c r="M32" s="24">
        <f t="shared" si="10"/>
        <v>0.30134322738599267</v>
      </c>
      <c r="N32" s="24">
        <f t="shared" si="11"/>
        <v>2</v>
      </c>
      <c r="O32" s="24">
        <f t="shared" si="12"/>
        <v>0.27151892516873616</v>
      </c>
    </row>
    <row r="33" spans="1:15" x14ac:dyDescent="0.25">
      <c r="A33" s="24">
        <f t="shared" si="3"/>
        <v>-1.4500000000000031</v>
      </c>
      <c r="B33" s="24">
        <f t="shared" si="4"/>
        <v>0.13943056644535964</v>
      </c>
      <c r="C33">
        <f t="shared" si="5"/>
        <v>0</v>
      </c>
      <c r="D33" s="24">
        <f t="shared" si="6"/>
        <v>0.29673392757131389</v>
      </c>
      <c r="I33" s="24">
        <f t="shared" si="7"/>
        <v>-3.4500000000000055</v>
      </c>
      <c r="J33" s="13">
        <f t="shared" si="0"/>
        <v>1.0382812956613919E-3</v>
      </c>
      <c r="K33" s="13">
        <f t="shared" si="8"/>
        <v>1.8884691827733946E-2</v>
      </c>
      <c r="L33" s="13">
        <f t="shared" si="9"/>
        <v>2.3774854141153296E-5</v>
      </c>
      <c r="M33" s="24">
        <f t="shared" si="10"/>
        <v>0.29804618374631142</v>
      </c>
      <c r="N33" s="24">
        <f t="shared" si="11"/>
        <v>2</v>
      </c>
      <c r="O33" s="24">
        <f t="shared" si="12"/>
        <v>0.26993109519698916</v>
      </c>
    </row>
    <row r="34" spans="1:15" x14ac:dyDescent="0.25">
      <c r="A34" s="24">
        <f t="shared" si="3"/>
        <v>-1.400000000000003</v>
      </c>
      <c r="B34" s="24">
        <f t="shared" si="4"/>
        <v>0.14972746563574424</v>
      </c>
      <c r="C34">
        <f t="shared" si="5"/>
        <v>0</v>
      </c>
      <c r="D34" s="24">
        <f t="shared" si="6"/>
        <v>0.29343688393163264</v>
      </c>
      <c r="I34" s="24">
        <f t="shared" si="7"/>
        <v>-3.4000000000000057</v>
      </c>
      <c r="J34" s="13">
        <f t="shared" si="0"/>
        <v>1.2322191684729959E-3</v>
      </c>
      <c r="K34" s="13">
        <f t="shared" si="8"/>
        <v>2.0378139818590133E-2</v>
      </c>
      <c r="L34" s="13">
        <f t="shared" si="9"/>
        <v>2.8282082401417925E-5</v>
      </c>
      <c r="M34" s="24">
        <f t="shared" si="10"/>
        <v>0.29474914010663017</v>
      </c>
      <c r="N34" s="24">
        <f t="shared" si="11"/>
        <v>2</v>
      </c>
      <c r="O34" s="24">
        <f t="shared" si="12"/>
        <v>0.26834326522524216</v>
      </c>
    </row>
    <row r="35" spans="1:15" x14ac:dyDescent="0.25">
      <c r="A35" s="24">
        <f t="shared" si="3"/>
        <v>-1.350000000000003</v>
      </c>
      <c r="B35" s="24">
        <f t="shared" si="4"/>
        <v>0.16038332734191896</v>
      </c>
      <c r="C35">
        <f t="shared" si="5"/>
        <v>0</v>
      </c>
      <c r="D35" s="24">
        <f t="shared" si="6"/>
        <v>0.29013984029195139</v>
      </c>
      <c r="I35" s="24">
        <f t="shared" si="7"/>
        <v>-3.3500000000000059</v>
      </c>
      <c r="J35" s="13">
        <f t="shared" si="0"/>
        <v>1.4587308046667173E-3</v>
      </c>
      <c r="K35" s="13">
        <f t="shared" si="8"/>
        <v>2.1965273934969321E-2</v>
      </c>
      <c r="L35" s="13">
        <f t="shared" si="9"/>
        <v>3.3590002345293199E-5</v>
      </c>
      <c r="M35" s="24">
        <f t="shared" si="10"/>
        <v>0.29145209646694892</v>
      </c>
      <c r="N35" s="24">
        <f t="shared" si="11"/>
        <v>2</v>
      </c>
      <c r="O35" s="24">
        <f t="shared" si="12"/>
        <v>0.26675543525349515</v>
      </c>
    </row>
    <row r="36" spans="1:15" x14ac:dyDescent="0.25">
      <c r="A36" s="24">
        <f t="shared" si="3"/>
        <v>-1.3000000000000029</v>
      </c>
      <c r="B36" s="24">
        <f t="shared" si="4"/>
        <v>0.17136859204780672</v>
      </c>
      <c r="C36">
        <f t="shared" si="5"/>
        <v>0</v>
      </c>
      <c r="D36" s="24">
        <f t="shared" si="6"/>
        <v>0.28684279665227014</v>
      </c>
      <c r="I36" s="24">
        <f t="shared" si="7"/>
        <v>-3.300000000000006</v>
      </c>
      <c r="J36" s="13">
        <f t="shared" si="0"/>
        <v>1.7225689390536461E-3</v>
      </c>
      <c r="K36" s="13">
        <f t="shared" si="8"/>
        <v>2.3649728564154072E-2</v>
      </c>
      <c r="L36" s="13">
        <f t="shared" si="9"/>
        <v>3.9830321678408963E-5</v>
      </c>
      <c r="M36" s="24">
        <f t="shared" si="10"/>
        <v>0.28815505282726767</v>
      </c>
      <c r="N36" s="24">
        <f t="shared" si="11"/>
        <v>2</v>
      </c>
      <c r="O36" s="24">
        <f t="shared" si="12"/>
        <v>0.26516760528174815</v>
      </c>
    </row>
    <row r="37" spans="1:15" x14ac:dyDescent="0.25">
      <c r="A37" s="24">
        <f t="shared" si="3"/>
        <v>-1.2500000000000029</v>
      </c>
      <c r="B37" s="24">
        <f t="shared" si="4"/>
        <v>0.18264908538902128</v>
      </c>
      <c r="C37">
        <f t="shared" si="5"/>
        <v>0</v>
      </c>
      <c r="D37" s="24">
        <f t="shared" si="6"/>
        <v>0.28354575301258889</v>
      </c>
      <c r="I37" s="24">
        <f t="shared" si="7"/>
        <v>-3.2500000000000062</v>
      </c>
      <c r="J37" s="13">
        <f t="shared" si="0"/>
        <v>2.0290480572997265E-3</v>
      </c>
      <c r="K37" s="13">
        <f t="shared" si="8"/>
        <v>2.5435082337611738E-2</v>
      </c>
      <c r="L37" s="13">
        <f t="shared" si="9"/>
        <v>4.7154454205230965E-5</v>
      </c>
      <c r="M37" s="24">
        <f t="shared" si="10"/>
        <v>0.28485800918758641</v>
      </c>
      <c r="N37" s="24">
        <f t="shared" si="11"/>
        <v>2</v>
      </c>
      <c r="O37" s="24">
        <f t="shared" si="12"/>
        <v>0.26357977531000115</v>
      </c>
    </row>
    <row r="38" spans="1:15" x14ac:dyDescent="0.25">
      <c r="A38" s="24">
        <f t="shared" si="3"/>
        <v>-1.2000000000000028</v>
      </c>
      <c r="B38" s="24">
        <f t="shared" si="4"/>
        <v>0.19418605498321231</v>
      </c>
      <c r="C38">
        <f t="shared" si="5"/>
        <v>0</v>
      </c>
      <c r="D38" s="24">
        <f t="shared" si="6"/>
        <v>0.28024870937290763</v>
      </c>
      <c r="I38" s="24">
        <f t="shared" si="7"/>
        <v>-3.2000000000000064</v>
      </c>
      <c r="J38" s="13">
        <f t="shared" si="0"/>
        <v>2.3840882014647936E-3</v>
      </c>
      <c r="K38" s="13">
        <f t="shared" si="8"/>
        <v>2.7324837363481208E-2</v>
      </c>
      <c r="L38" s="13">
        <f t="shared" si="9"/>
        <v>5.5736123495370271E-5</v>
      </c>
      <c r="M38" s="24">
        <f t="shared" si="10"/>
        <v>0.28156096554790516</v>
      </c>
      <c r="N38" s="24">
        <f t="shared" si="11"/>
        <v>2</v>
      </c>
      <c r="O38" s="24">
        <f t="shared" si="12"/>
        <v>0.26199194533825415</v>
      </c>
    </row>
    <row r="39" spans="1:15" x14ac:dyDescent="0.25">
      <c r="A39" s="24">
        <f t="shared" si="3"/>
        <v>-1.1500000000000028</v>
      </c>
      <c r="B39" s="24">
        <f t="shared" si="4"/>
        <v>0.20593626871997409</v>
      </c>
      <c r="C39">
        <f t="shared" si="5"/>
        <v>0</v>
      </c>
      <c r="D39" s="24">
        <f t="shared" si="6"/>
        <v>0.27695166573322638</v>
      </c>
      <c r="I39" s="24">
        <f t="shared" si="7"/>
        <v>-3.1500000000000066</v>
      </c>
      <c r="J39" s="13">
        <f t="shared" si="0"/>
        <v>2.7942584148793873E-3</v>
      </c>
      <c r="K39" s="13">
        <f t="shared" si="8"/>
        <v>2.9322397320284525E-2</v>
      </c>
      <c r="L39" s="13">
        <f t="shared" si="9"/>
        <v>6.5774253229027276E-5</v>
      </c>
      <c r="M39" s="24">
        <f t="shared" si="10"/>
        <v>0.27826392190822391</v>
      </c>
      <c r="N39" s="24">
        <f t="shared" si="11"/>
        <v>2</v>
      </c>
      <c r="O39" s="24">
        <f t="shared" si="12"/>
        <v>0.26040411536650715</v>
      </c>
    </row>
    <row r="40" spans="1:15" x14ac:dyDescent="0.25">
      <c r="A40" s="24">
        <f t="shared" si="3"/>
        <v>-1.1000000000000028</v>
      </c>
      <c r="B40" s="24">
        <f t="shared" si="4"/>
        <v>0.21785217703254989</v>
      </c>
      <c r="C40">
        <f t="shared" si="5"/>
        <v>0</v>
      </c>
      <c r="D40" s="24">
        <f t="shared" si="6"/>
        <v>0.27365462209354513</v>
      </c>
      <c r="I40" s="24">
        <f t="shared" si="7"/>
        <v>-3.1000000000000068</v>
      </c>
      <c r="J40" s="13">
        <f t="shared" si="0"/>
        <v>3.2668190561998519E-3</v>
      </c>
      <c r="K40" s="13">
        <f t="shared" si="8"/>
        <v>3.143104447724742E-2</v>
      </c>
      <c r="L40" s="13">
        <f t="shared" si="9"/>
        <v>7.7496166718973768E-5</v>
      </c>
      <c r="M40" s="24">
        <f t="shared" si="10"/>
        <v>0.27496687826854266</v>
      </c>
      <c r="N40" s="24">
        <f t="shared" si="11"/>
        <v>2</v>
      </c>
      <c r="O40" s="24">
        <f t="shared" si="12"/>
        <v>0.25881628539476015</v>
      </c>
    </row>
    <row r="41" spans="1:15" x14ac:dyDescent="0.25">
      <c r="A41" s="24">
        <f t="shared" si="3"/>
        <v>-1.0500000000000027</v>
      </c>
      <c r="B41" s="24">
        <f t="shared" si="4"/>
        <v>0.22988214068423238</v>
      </c>
      <c r="C41">
        <f t="shared" si="5"/>
        <v>0</v>
      </c>
      <c r="D41" s="24">
        <f t="shared" si="6"/>
        <v>0.27035757845386388</v>
      </c>
      <c r="I41" s="24">
        <f t="shared" si="7"/>
        <v>-3.0500000000000069</v>
      </c>
      <c r="J41" s="13">
        <f t="shared" si="0"/>
        <v>3.8097620982217258E-3</v>
      </c>
      <c r="K41" s="13">
        <f t="shared" si="8"/>
        <v>3.3653915720151473E-2</v>
      </c>
      <c r="L41" s="13">
        <f t="shared" si="9"/>
        <v>9.1161118455089735E-5</v>
      </c>
      <c r="M41" s="24">
        <f t="shared" si="10"/>
        <v>0.27166983462886141</v>
      </c>
      <c r="N41" s="24">
        <f t="shared" si="11"/>
        <v>2</v>
      </c>
      <c r="O41" s="24">
        <f t="shared" si="12"/>
        <v>0.25722845542301315</v>
      </c>
    </row>
    <row r="42" spans="1:15" x14ac:dyDescent="0.25">
      <c r="A42" s="24">
        <f t="shared" si="3"/>
        <v>-1.0000000000000027</v>
      </c>
      <c r="B42" s="24">
        <f t="shared" si="4"/>
        <v>0.2419707245191427</v>
      </c>
      <c r="C42">
        <f t="shared" si="5"/>
        <v>0</v>
      </c>
      <c r="D42" s="24">
        <f t="shared" si="6"/>
        <v>0.26706053481418263</v>
      </c>
      <c r="I42" s="24">
        <f t="shared" si="7"/>
        <v>-3.0000000000000071</v>
      </c>
      <c r="J42" s="13">
        <f t="shared" si="0"/>
        <v>4.431848411937913E-3</v>
      </c>
      <c r="K42" s="13">
        <f t="shared" si="8"/>
        <v>3.5993977675458352E-2</v>
      </c>
      <c r="L42" s="13">
        <f t="shared" si="9"/>
        <v>1.0706418061190601E-4</v>
      </c>
      <c r="M42" s="24">
        <f t="shared" si="10"/>
        <v>0.26837279098918015</v>
      </c>
      <c r="N42" s="24">
        <f t="shared" si="11"/>
        <v>2</v>
      </c>
      <c r="O42" s="24">
        <f t="shared" si="12"/>
        <v>0.25564062545126615</v>
      </c>
    </row>
    <row r="43" spans="1:15" x14ac:dyDescent="0.25">
      <c r="A43" s="24">
        <f t="shared" si="3"/>
        <v>-0.95000000000000262</v>
      </c>
      <c r="B43" s="24">
        <f t="shared" si="4"/>
        <v>0.25405905646918836</v>
      </c>
      <c r="C43">
        <f t="shared" si="5"/>
        <v>0</v>
      </c>
      <c r="D43" s="24">
        <f t="shared" si="6"/>
        <v>0.26376349117450137</v>
      </c>
      <c r="I43" s="24">
        <f t="shared" si="7"/>
        <v>-2.9500000000000073</v>
      </c>
      <c r="J43" s="13">
        <f t="shared" si="0"/>
        <v>5.1426409230538291E-3</v>
      </c>
      <c r="K43" s="13">
        <f t="shared" si="8"/>
        <v>3.8454001039421509E-2</v>
      </c>
      <c r="L43" s="13">
        <f t="shared" si="9"/>
        <v>1.2554050725242292E-4</v>
      </c>
      <c r="M43" s="24">
        <f t="shared" si="10"/>
        <v>0.2650757473494989</v>
      </c>
      <c r="N43" s="24">
        <f t="shared" si="11"/>
        <v>2</v>
      </c>
      <c r="O43" s="24">
        <f t="shared" si="12"/>
        <v>0.25405279547951914</v>
      </c>
    </row>
    <row r="44" spans="1:15" x14ac:dyDescent="0.25">
      <c r="A44" s="24">
        <f t="shared" si="3"/>
        <v>-0.90000000000000258</v>
      </c>
      <c r="B44" s="24">
        <f t="shared" si="4"/>
        <v>0.26608524989875421</v>
      </c>
      <c r="C44">
        <f t="shared" si="5"/>
        <v>0</v>
      </c>
      <c r="D44" s="24">
        <f t="shared" si="6"/>
        <v>0.26046644753482012</v>
      </c>
      <c r="I44" s="24">
        <f t="shared" si="7"/>
        <v>-2.9000000000000075</v>
      </c>
      <c r="J44" s="13">
        <f t="shared" si="0"/>
        <v>5.9525324197757272E-3</v>
      </c>
      <c r="K44" s="13">
        <f t="shared" si="8"/>
        <v>4.1036534232897791E-2</v>
      </c>
      <c r="L44" s="13">
        <f t="shared" si="9"/>
        <v>1.4696999840196204E-4</v>
      </c>
      <c r="M44" s="24">
        <f t="shared" si="10"/>
        <v>0.26177870370981765</v>
      </c>
      <c r="N44" s="24">
        <f t="shared" si="11"/>
        <v>2</v>
      </c>
      <c r="O44" s="24">
        <f t="shared" si="12"/>
        <v>0.25246496550777214</v>
      </c>
    </row>
    <row r="45" spans="1:15" x14ac:dyDescent="0.25">
      <c r="A45" s="24">
        <f t="shared" si="3"/>
        <v>-0.85000000000000253</v>
      </c>
      <c r="B45" s="24">
        <f t="shared" si="4"/>
        <v>0.27798488613099587</v>
      </c>
      <c r="C45">
        <f t="shared" si="5"/>
        <v>0</v>
      </c>
      <c r="D45" s="24">
        <f t="shared" si="6"/>
        <v>0.25716940389513887</v>
      </c>
      <c r="I45" s="24">
        <f t="shared" si="7"/>
        <v>-2.8500000000000076</v>
      </c>
      <c r="J45" s="13">
        <f t="shared" si="0"/>
        <v>6.8727666906138237E-3</v>
      </c>
      <c r="K45" s="13">
        <f t="shared" si="8"/>
        <v>4.3743876516450647E-2</v>
      </c>
      <c r="L45" s="13">
        <f t="shared" si="9"/>
        <v>1.7178238520028952E-4</v>
      </c>
      <c r="M45" s="24">
        <f t="shared" si="10"/>
        <v>0.2584816600701364</v>
      </c>
      <c r="N45" s="24">
        <f t="shared" si="11"/>
        <v>2</v>
      </c>
      <c r="O45" s="24">
        <f t="shared" si="12"/>
        <v>0.25087713553602514</v>
      </c>
    </row>
    <row r="46" spans="1:15" x14ac:dyDescent="0.25">
      <c r="A46" s="24">
        <f t="shared" si="3"/>
        <v>-0.80000000000000249</v>
      </c>
      <c r="B46" s="24">
        <f t="shared" si="4"/>
        <v>0.28969155276148217</v>
      </c>
      <c r="C46">
        <f t="shared" si="5"/>
        <v>0</v>
      </c>
      <c r="D46" s="24">
        <f t="shared" si="6"/>
        <v>0.25387236025545762</v>
      </c>
      <c r="I46" s="24">
        <f t="shared" si="7"/>
        <v>-2.8000000000000078</v>
      </c>
      <c r="J46" s="13">
        <f t="shared" si="0"/>
        <v>7.9154515829797916E-3</v>
      </c>
      <c r="K46" s="13">
        <f t="shared" si="8"/>
        <v>4.6578050713943005E-2</v>
      </c>
      <c r="L46" s="13">
        <f t="shared" si="9"/>
        <v>2.0046275591268398E-4</v>
      </c>
      <c r="M46" s="24">
        <f t="shared" si="10"/>
        <v>0.25518461643045515</v>
      </c>
      <c r="N46" s="24">
        <f t="shared" si="11"/>
        <v>2</v>
      </c>
      <c r="O46" s="24">
        <f t="shared" si="12"/>
        <v>0.24928930556427814</v>
      </c>
    </row>
    <row r="47" spans="1:15" x14ac:dyDescent="0.25">
      <c r="A47" s="24">
        <f t="shared" si="3"/>
        <v>-0.75000000000000244</v>
      </c>
      <c r="B47" s="24">
        <f t="shared" si="4"/>
        <v>0.30113743215480387</v>
      </c>
      <c r="C47">
        <f t="shared" si="5"/>
        <v>0</v>
      </c>
      <c r="D47" s="24">
        <f t="shared" si="6"/>
        <v>0.25057531661577637</v>
      </c>
      <c r="I47" s="24">
        <f t="shared" si="7"/>
        <v>-2.750000000000008</v>
      </c>
      <c r="J47" s="13">
        <f t="shared" si="0"/>
        <v>9.0935625015908517E-3</v>
      </c>
      <c r="K47" s="13">
        <f t="shared" si="8"/>
        <v>4.9540775705994911E-2</v>
      </c>
      <c r="L47" s="13">
        <f t="shared" si="9"/>
        <v>2.3355754063316241E-4</v>
      </c>
      <c r="M47" s="24">
        <f t="shared" si="10"/>
        <v>0.25188757279077389</v>
      </c>
      <c r="N47" s="24">
        <f t="shared" si="11"/>
        <v>2</v>
      </c>
      <c r="O47" s="24">
        <f t="shared" si="12"/>
        <v>0.24770147559253114</v>
      </c>
    </row>
    <row r="48" spans="1:15" x14ac:dyDescent="0.25">
      <c r="A48" s="24">
        <f t="shared" si="3"/>
        <v>-0.7000000000000024</v>
      </c>
      <c r="B48" s="24">
        <f t="shared" si="4"/>
        <v>0.31225393336676072</v>
      </c>
      <c r="C48">
        <f t="shared" si="5"/>
        <v>0</v>
      </c>
      <c r="D48" s="24">
        <f t="shared" si="6"/>
        <v>0.24727827297609511</v>
      </c>
      <c r="I48" s="24">
        <f t="shared" si="7"/>
        <v>-2.7000000000000082</v>
      </c>
      <c r="J48" s="13">
        <f t="shared" si="0"/>
        <v>1.0420934814422364E-2</v>
      </c>
      <c r="K48" s="13">
        <f t="shared" si="8"/>
        <v>5.2633438867262267E-2</v>
      </c>
      <c r="L48" s="13">
        <f t="shared" si="9"/>
        <v>2.7168096998691707E-4</v>
      </c>
      <c r="M48" s="24">
        <f t="shared" si="10"/>
        <v>0.24859052915109262</v>
      </c>
      <c r="N48" s="24">
        <f t="shared" si="11"/>
        <v>2</v>
      </c>
      <c r="O48" s="24">
        <f t="shared" si="12"/>
        <v>0.24611364562078414</v>
      </c>
    </row>
    <row r="49" spans="1:15" x14ac:dyDescent="0.25">
      <c r="A49" s="24">
        <f t="shared" si="3"/>
        <v>-0.65000000000000235</v>
      </c>
      <c r="B49" s="24">
        <f t="shared" si="4"/>
        <v>0.32297235966791382</v>
      </c>
      <c r="C49">
        <f t="shared" si="5"/>
        <v>0</v>
      </c>
      <c r="D49" s="24">
        <f t="shared" si="6"/>
        <v>0.24398122933641386</v>
      </c>
      <c r="I49" s="24">
        <f t="shared" si="7"/>
        <v>-2.6500000000000083</v>
      </c>
      <c r="J49" s="13">
        <f t="shared" si="0"/>
        <v>1.1912243607604914E-2</v>
      </c>
      <c r="K49" s="13">
        <f t="shared" si="8"/>
        <v>5.5857068633309283E-2</v>
      </c>
      <c r="L49" s="13">
        <f t="shared" si="9"/>
        <v>3.1552201997531713E-4</v>
      </c>
      <c r="M49" s="24">
        <f t="shared" si="10"/>
        <v>0.24529348551141136</v>
      </c>
      <c r="N49" s="24">
        <f t="shared" si="11"/>
        <v>2</v>
      </c>
      <c r="O49" s="24">
        <f t="shared" si="12"/>
        <v>0.24452581564903714</v>
      </c>
    </row>
    <row r="50" spans="1:15" x14ac:dyDescent="0.25">
      <c r="A50" s="24">
        <f t="shared" si="3"/>
        <v>-0.60000000000000231</v>
      </c>
      <c r="B50" s="24">
        <f t="shared" si="4"/>
        <v>0.33322460289179923</v>
      </c>
      <c r="C50">
        <f t="shared" si="5"/>
        <v>0</v>
      </c>
      <c r="D50" s="24">
        <f t="shared" si="6"/>
        <v>0.24068418569673261</v>
      </c>
      <c r="I50" s="24">
        <f t="shared" si="7"/>
        <v>-2.6000000000000085</v>
      </c>
      <c r="J50" s="13">
        <f t="shared" si="0"/>
        <v>1.3582969233685318E-2</v>
      </c>
      <c r="K50" s="13">
        <f t="shared" si="8"/>
        <v>5.9212307393727334E-2</v>
      </c>
      <c r="L50" s="13">
        <f t="shared" si="9"/>
        <v>3.6585185124787632E-4</v>
      </c>
      <c r="M50" s="24">
        <f t="shared" si="10"/>
        <v>0.24199644187173011</v>
      </c>
      <c r="N50" s="24">
        <f t="shared" si="11"/>
        <v>2</v>
      </c>
      <c r="O50" s="24">
        <f t="shared" si="12"/>
        <v>0.24293798567729014</v>
      </c>
    </row>
    <row r="51" spans="1:15" x14ac:dyDescent="0.25">
      <c r="A51" s="24">
        <f t="shared" si="3"/>
        <v>-0.55000000000000226</v>
      </c>
      <c r="B51" s="24">
        <f t="shared" si="4"/>
        <v>0.34294385501938346</v>
      </c>
      <c r="C51">
        <f t="shared" si="5"/>
        <v>0</v>
      </c>
      <c r="D51" s="24">
        <f t="shared" si="6"/>
        <v>0.23738714205705136</v>
      </c>
      <c r="I51" s="24">
        <f t="shared" si="7"/>
        <v>-2.5500000000000087</v>
      </c>
      <c r="J51" s="13">
        <f t="shared" si="0"/>
        <v>1.5449347134394826E-2</v>
      </c>
      <c r="K51" s="13">
        <f t="shared" si="8"/>
        <v>6.2699384917924011E-2</v>
      </c>
      <c r="L51" s="13">
        <f t="shared" si="9"/>
        <v>4.2353174647593764E-4</v>
      </c>
      <c r="M51" s="24">
        <f t="shared" si="10"/>
        <v>0.23869939823204886</v>
      </c>
      <c r="N51" s="24">
        <f t="shared" si="11"/>
        <v>2</v>
      </c>
      <c r="O51" s="24">
        <f t="shared" si="12"/>
        <v>0.24135015570554313</v>
      </c>
    </row>
    <row r="52" spans="1:15" x14ac:dyDescent="0.25">
      <c r="A52" s="24">
        <f t="shared" si="3"/>
        <v>-0.50000000000000222</v>
      </c>
      <c r="B52" s="24">
        <f t="shared" si="4"/>
        <v>0.35206532676429914</v>
      </c>
      <c r="C52">
        <f t="shared" si="5"/>
        <v>0</v>
      </c>
      <c r="D52" s="24">
        <f t="shared" si="6"/>
        <v>0.23409009841737011</v>
      </c>
      <c r="I52" s="24">
        <f t="shared" si="7"/>
        <v>-2.5000000000000089</v>
      </c>
      <c r="J52" s="13">
        <f t="shared" si="0"/>
        <v>1.7528300493568148E-2</v>
      </c>
      <c r="K52" s="13">
        <f t="shared" si="8"/>
        <v>6.631809252849849E-2</v>
      </c>
      <c r="L52" s="13">
        <f t="shared" si="9"/>
        <v>4.8952154409100492E-4</v>
      </c>
      <c r="M52" s="24">
        <f t="shared" si="10"/>
        <v>0.23540235459236761</v>
      </c>
      <c r="N52" s="24">
        <f t="shared" si="11"/>
        <v>2</v>
      </c>
      <c r="O52" s="24">
        <f t="shared" si="12"/>
        <v>0.23976232573379613</v>
      </c>
    </row>
    <row r="53" spans="1:15" x14ac:dyDescent="0.25">
      <c r="A53" s="24">
        <f t="shared" si="3"/>
        <v>-0.45000000000000223</v>
      </c>
      <c r="B53" s="24">
        <f t="shared" si="4"/>
        <v>0.36052696246164762</v>
      </c>
      <c r="C53">
        <f t="shared" si="5"/>
        <v>0</v>
      </c>
      <c r="D53" s="24">
        <f t="shared" si="6"/>
        <v>0.23079305477768886</v>
      </c>
      <c r="I53" s="24">
        <f t="shared" si="7"/>
        <v>-2.4500000000000091</v>
      </c>
      <c r="J53" s="13">
        <f t="shared" si="0"/>
        <v>1.9837354391794879E-2</v>
      </c>
      <c r="K53" s="13">
        <f t="shared" si="8"/>
        <v>7.0067758244166084E-2</v>
      </c>
      <c r="L53" s="13">
        <f t="shared" si="9"/>
        <v>5.64888560390415E-4</v>
      </c>
      <c r="M53" s="24">
        <f t="shared" si="10"/>
        <v>0.23210531095268636</v>
      </c>
      <c r="N53" s="24">
        <f t="shared" si="11"/>
        <v>2</v>
      </c>
      <c r="O53" s="24">
        <f t="shared" si="12"/>
        <v>0.23817449576204913</v>
      </c>
    </row>
    <row r="54" spans="1:15" x14ac:dyDescent="0.25">
      <c r="A54" s="24">
        <f t="shared" si="3"/>
        <v>-0.40000000000000224</v>
      </c>
      <c r="B54" s="24">
        <f t="shared" si="4"/>
        <v>0.368270140303323</v>
      </c>
      <c r="C54">
        <f t="shared" si="5"/>
        <v>0</v>
      </c>
      <c r="D54" s="24">
        <f t="shared" si="6"/>
        <v>0.2274960111380076</v>
      </c>
      <c r="I54" s="24">
        <f t="shared" si="7"/>
        <v>-2.4000000000000092</v>
      </c>
      <c r="J54" s="13">
        <f t="shared" si="0"/>
        <v>2.2394530294842403E-2</v>
      </c>
      <c r="K54" s="13">
        <f t="shared" si="8"/>
        <v>7.3947223119636321E-2</v>
      </c>
      <c r="L54" s="13">
        <f t="shared" si="9"/>
        <v>6.5081698486542936E-4</v>
      </c>
      <c r="M54" s="24">
        <f t="shared" si="10"/>
        <v>0.2288082673130051</v>
      </c>
      <c r="N54" s="24">
        <f t="shared" si="11"/>
        <v>2</v>
      </c>
      <c r="O54" s="24">
        <f t="shared" si="12"/>
        <v>0.23658666579030213</v>
      </c>
    </row>
    <row r="55" spans="1:15" x14ac:dyDescent="0.25">
      <c r="A55" s="24">
        <f t="shared" si="3"/>
        <v>-0.35000000000000225</v>
      </c>
      <c r="B55" s="24">
        <f t="shared" si="4"/>
        <v>0.37524034691693758</v>
      </c>
      <c r="C55">
        <f t="shared" si="5"/>
        <v>0</v>
      </c>
      <c r="D55" s="24">
        <f t="shared" si="6"/>
        <v>0.22419896749832635</v>
      </c>
      <c r="I55" s="24">
        <f t="shared" si="7"/>
        <v>-2.3500000000000094</v>
      </c>
      <c r="J55" s="13">
        <f t="shared" si="0"/>
        <v>2.5218219915193834E-2</v>
      </c>
      <c r="K55" s="13">
        <f t="shared" si="8"/>
        <v>7.7954819013532919E-2</v>
      </c>
      <c r="L55" s="13">
        <f t="shared" si="9"/>
        <v>7.4861772554196443E-4</v>
      </c>
      <c r="M55" s="24">
        <f t="shared" si="10"/>
        <v>0.22551122367332385</v>
      </c>
      <c r="N55" s="24">
        <f t="shared" si="11"/>
        <v>2</v>
      </c>
      <c r="O55" s="24">
        <f t="shared" si="12"/>
        <v>0.23499883581855513</v>
      </c>
    </row>
    <row r="56" spans="1:15" x14ac:dyDescent="0.25">
      <c r="A56" s="24">
        <f t="shared" si="3"/>
        <v>-0.30000000000000226</v>
      </c>
      <c r="B56" s="24">
        <f t="shared" si="4"/>
        <v>0.38138781546052386</v>
      </c>
      <c r="C56">
        <f t="shared" si="5"/>
        <v>0</v>
      </c>
      <c r="D56" s="24">
        <f t="shared" si="6"/>
        <v>0.2209019238586451</v>
      </c>
      <c r="I56" s="24">
        <f t="shared" si="7"/>
        <v>-2.3000000000000096</v>
      </c>
      <c r="J56" s="13">
        <f t="shared" si="0"/>
        <v>2.8327037741600544E-2</v>
      </c>
      <c r="K56" s="13">
        <f t="shared" si="8"/>
        <v>8.2088348017232249E-2</v>
      </c>
      <c r="L56" s="13">
        <f t="shared" si="9"/>
        <v>8.5973867212296566E-4</v>
      </c>
      <c r="M56" s="24">
        <f t="shared" si="10"/>
        <v>0.2222141800336426</v>
      </c>
      <c r="N56" s="24">
        <f t="shared" si="11"/>
        <v>2</v>
      </c>
      <c r="O56" s="24">
        <f t="shared" si="12"/>
        <v>0.23341100584680813</v>
      </c>
    </row>
    <row r="57" spans="1:15" x14ac:dyDescent="0.25">
      <c r="A57" s="24">
        <f t="shared" si="3"/>
        <v>-0.25000000000000228</v>
      </c>
      <c r="B57" s="24">
        <f t="shared" si="4"/>
        <v>0.38666811680284902</v>
      </c>
      <c r="C57">
        <f t="shared" si="5"/>
        <v>0</v>
      </c>
      <c r="D57" s="24">
        <f t="shared" si="6"/>
        <v>0.21760488021896385</v>
      </c>
      <c r="I57" s="24">
        <f t="shared" si="7"/>
        <v>-2.2500000000000098</v>
      </c>
      <c r="J57" s="13">
        <f t="shared" si="0"/>
        <v>3.173965183566671E-2</v>
      </c>
      <c r="K57" s="13">
        <f t="shared" si="8"/>
        <v>8.6345063777260311E-2</v>
      </c>
      <c r="L57" s="13">
        <f t="shared" si="9"/>
        <v>9.8577533477838875E-4</v>
      </c>
      <c r="M57" s="24">
        <f t="shared" si="10"/>
        <v>0.21891713639396135</v>
      </c>
      <c r="N57" s="24">
        <f t="shared" si="11"/>
        <v>2</v>
      </c>
      <c r="O57" s="24">
        <f t="shared" si="12"/>
        <v>0.23182317587506113</v>
      </c>
    </row>
    <row r="58" spans="1:15" x14ac:dyDescent="0.25">
      <c r="A58" s="24">
        <f t="shared" si="3"/>
        <v>-0.20000000000000229</v>
      </c>
      <c r="B58" s="24">
        <f t="shared" si="4"/>
        <v>0.39104269397545571</v>
      </c>
      <c r="C58">
        <f t="shared" si="5"/>
        <v>0</v>
      </c>
      <c r="D58" s="24">
        <f t="shared" si="6"/>
        <v>0.2143078365792826</v>
      </c>
      <c r="I58" s="24">
        <f t="shared" si="7"/>
        <v>-2.2000000000000099</v>
      </c>
      <c r="J58" s="13">
        <f t="shared" si="0"/>
        <v>3.5474592846230668E-2</v>
      </c>
      <c r="K58" s="13">
        <f t="shared" si="8"/>
        <v>9.0721654941517849E-2</v>
      </c>
      <c r="L58" s="13">
        <f t="shared" si="9"/>
        <v>1.1284818055530769E-3</v>
      </c>
      <c r="M58" s="24">
        <f t="shared" si="10"/>
        <v>0.2156200927542801</v>
      </c>
      <c r="N58" s="24">
        <f t="shared" si="11"/>
        <v>2</v>
      </c>
      <c r="O58" s="24">
        <f t="shared" si="12"/>
        <v>0.23023534590331413</v>
      </c>
    </row>
    <row r="59" spans="1:15" x14ac:dyDescent="0.25">
      <c r="A59" s="24">
        <f t="shared" si="3"/>
        <v>-0.1500000000000023</v>
      </c>
      <c r="B59" s="24">
        <f t="shared" si="4"/>
        <v>0.39447933090788878</v>
      </c>
      <c r="C59">
        <f t="shared" si="5"/>
        <v>0</v>
      </c>
      <c r="D59" s="24">
        <f t="shared" si="6"/>
        <v>0.21101079293960134</v>
      </c>
      <c r="I59" s="24">
        <f t="shared" si="7"/>
        <v>-2.1500000000000101</v>
      </c>
      <c r="J59" s="13">
        <f t="shared" si="0"/>
        <v>3.955004158936936E-2</v>
      </c>
      <c r="K59" s="13">
        <f t="shared" si="8"/>
        <v>9.521423095500596E-2</v>
      </c>
      <c r="L59" s="13">
        <f t="shared" si="9"/>
        <v>1.2897819775816641E-3</v>
      </c>
      <c r="M59" s="24">
        <f t="shared" si="10"/>
        <v>0.21232304911459884</v>
      </c>
      <c r="N59" s="24">
        <f t="shared" si="11"/>
        <v>2</v>
      </c>
      <c r="O59" s="24">
        <f t="shared" si="12"/>
        <v>0.22864751593156712</v>
      </c>
    </row>
    <row r="60" spans="1:15" x14ac:dyDescent="0.25">
      <c r="A60" s="24">
        <f t="shared" si="3"/>
        <v>-0.1000000000000023</v>
      </c>
      <c r="B60" s="24">
        <f t="shared" si="4"/>
        <v>0.3969525474770117</v>
      </c>
      <c r="C60">
        <f t="shared" si="5"/>
        <v>0</v>
      </c>
      <c r="D60" s="24">
        <f t="shared" si="6"/>
        <v>0.20771374929992009</v>
      </c>
      <c r="I60" s="24">
        <f t="shared" si="7"/>
        <v>-2.1000000000000103</v>
      </c>
      <c r="J60" s="13">
        <f t="shared" si="0"/>
        <v>4.3983595980426234E-2</v>
      </c>
      <c r="K60" s="13">
        <f t="shared" si="8"/>
        <v>9.9818310423828965E-2</v>
      </c>
      <c r="L60" s="13">
        <f t="shared" si="9"/>
        <v>1.4717809446593841E-3</v>
      </c>
      <c r="M60" s="24">
        <f t="shared" si="10"/>
        <v>0.20902600547491759</v>
      </c>
      <c r="N60" s="24">
        <f t="shared" si="11"/>
        <v>2</v>
      </c>
      <c r="O60" s="24">
        <f t="shared" si="12"/>
        <v>0.22705968595982012</v>
      </c>
    </row>
    <row r="61" spans="1:15" x14ac:dyDescent="0.25">
      <c r="A61" s="24">
        <f t="shared" si="3"/>
        <v>-5.0000000000002293E-2</v>
      </c>
      <c r="B61" s="24">
        <f t="shared" si="4"/>
        <v>0.39844391409476398</v>
      </c>
      <c r="C61">
        <f t="shared" si="5"/>
        <v>0</v>
      </c>
      <c r="D61" s="24">
        <f t="shared" si="6"/>
        <v>0.20441670566023884</v>
      </c>
      <c r="I61" s="24">
        <f t="shared" si="7"/>
        <v>-2.0500000000000105</v>
      </c>
      <c r="J61" s="13">
        <f t="shared" si="0"/>
        <v>4.8792018579181702E-2</v>
      </c>
      <c r="K61" s="13">
        <f t="shared" si="8"/>
        <v>0.10452881225700474</v>
      </c>
      <c r="L61" s="13">
        <f t="shared" si="9"/>
        <v>1.6767764902863101E-3</v>
      </c>
      <c r="M61" s="24">
        <f t="shared" si="10"/>
        <v>0.20572896183523634</v>
      </c>
      <c r="N61" s="24">
        <f t="shared" si="11"/>
        <v>2</v>
      </c>
      <c r="O61" s="24">
        <f t="shared" si="12"/>
        <v>0.22547185598807312</v>
      </c>
    </row>
    <row r="62" spans="1:15" x14ac:dyDescent="0.25">
      <c r="A62" s="24">
        <f t="shared" si="3"/>
        <v>-2.2898349882893854E-15</v>
      </c>
      <c r="B62" s="24">
        <f t="shared" si="4"/>
        <v>0.3989422804014327</v>
      </c>
      <c r="C62">
        <f t="shared" si="5"/>
        <v>0</v>
      </c>
      <c r="D62" s="24">
        <f t="shared" si="6"/>
        <v>0.20111966202055759</v>
      </c>
      <c r="I62" s="24">
        <f t="shared" si="7"/>
        <v>-2.0000000000000107</v>
      </c>
      <c r="J62" s="13">
        <f t="shared" si="0"/>
        <v>5.3990966513186911E-2</v>
      </c>
      <c r="K62" s="13">
        <f t="shared" si="8"/>
        <v>0.10934004978399472</v>
      </c>
      <c r="L62" s="13">
        <f t="shared" si="9"/>
        <v>1.9072705611718214E-3</v>
      </c>
      <c r="M62" s="24">
        <f t="shared" si="10"/>
        <v>0.20243191819555509</v>
      </c>
      <c r="N62" s="24">
        <f t="shared" si="11"/>
        <v>2</v>
      </c>
      <c r="O62" s="24">
        <f t="shared" si="12"/>
        <v>0.22388402601632612</v>
      </c>
    </row>
    <row r="63" spans="1:15" x14ac:dyDescent="0.25">
      <c r="A63" s="24">
        <f t="shared" si="3"/>
        <v>4.9999999999997713E-2</v>
      </c>
      <c r="B63" s="24">
        <f t="shared" si="4"/>
        <v>0.3984439140947641</v>
      </c>
      <c r="C63">
        <f t="shared" si="5"/>
        <v>0</v>
      </c>
      <c r="D63" s="24">
        <f t="shared" si="6"/>
        <v>0.19782261838087634</v>
      </c>
      <c r="I63" s="24">
        <f t="shared" si="7"/>
        <v>-1.9500000000000106</v>
      </c>
      <c r="J63" s="13">
        <f t="shared" si="0"/>
        <v>5.9594706068814833E-2</v>
      </c>
      <c r="K63" s="13">
        <f t="shared" si="8"/>
        <v>0.11424572803187051</v>
      </c>
      <c r="L63" s="13">
        <f t="shared" si="9"/>
        <v>2.1659806054725021E-3</v>
      </c>
      <c r="M63" s="24">
        <f t="shared" si="10"/>
        <v>0.19913487455587384</v>
      </c>
      <c r="N63" s="24">
        <f t="shared" si="11"/>
        <v>2</v>
      </c>
      <c r="O63" s="24">
        <f t="shared" si="12"/>
        <v>0.22229619604457912</v>
      </c>
    </row>
    <row r="64" spans="1:15" x14ac:dyDescent="0.25">
      <c r="A64" s="24">
        <f t="shared" si="3"/>
        <v>9.9999999999997716E-2</v>
      </c>
      <c r="B64" s="24">
        <f t="shared" si="4"/>
        <v>0.39695254747701186</v>
      </c>
      <c r="C64">
        <f t="shared" si="5"/>
        <v>0</v>
      </c>
      <c r="D64" s="24">
        <f t="shared" si="6"/>
        <v>0.19452557474119508</v>
      </c>
      <c r="I64" s="24">
        <f t="shared" si="7"/>
        <v>-1.9000000000000106</v>
      </c>
      <c r="J64" s="13">
        <f t="shared" si="0"/>
        <v>6.5615814774675277E-2</v>
      </c>
      <c r="K64" s="13">
        <f t="shared" si="8"/>
        <v>0.11923894432969262</v>
      </c>
      <c r="L64" s="13">
        <f t="shared" si="9"/>
        <v>2.455850640883727E-3</v>
      </c>
      <c r="M64" s="24">
        <f t="shared" si="10"/>
        <v>0.19583783091619258</v>
      </c>
      <c r="N64" s="24">
        <f t="shared" si="11"/>
        <v>2</v>
      </c>
      <c r="O64" s="24">
        <f t="shared" si="12"/>
        <v>0.22070836607283212</v>
      </c>
    </row>
    <row r="65" spans="1:15" x14ac:dyDescent="0.25">
      <c r="A65" s="24">
        <f t="shared" si="3"/>
        <v>0.14999999999999772</v>
      </c>
      <c r="B65" s="24">
        <f t="shared" si="4"/>
        <v>0.39447933090788906</v>
      </c>
      <c r="C65">
        <f t="shared" si="5"/>
        <v>0</v>
      </c>
      <c r="D65" s="24">
        <f t="shared" si="6"/>
        <v>0.19122853110151383</v>
      </c>
      <c r="I65" s="24">
        <f t="shared" si="7"/>
        <v>-1.8500000000000105</v>
      </c>
      <c r="J65" s="13">
        <f t="shared" si="0"/>
        <v>7.2064874336216597E-2</v>
      </c>
      <c r="K65" s="13">
        <f t="shared" si="8"/>
        <v>0.12431219238904279</v>
      </c>
      <c r="L65" s="13">
        <f t="shared" si="9"/>
        <v>2.7800619022838808E-3</v>
      </c>
      <c r="M65" s="24">
        <f t="shared" si="10"/>
        <v>0.19254078727651133</v>
      </c>
      <c r="N65" s="24">
        <f t="shared" si="11"/>
        <v>2</v>
      </c>
      <c r="O65" s="24">
        <f t="shared" si="12"/>
        <v>0.21912053610108512</v>
      </c>
    </row>
    <row r="66" spans="1:15" x14ac:dyDescent="0.25">
      <c r="A66" s="24">
        <f t="shared" si="3"/>
        <v>0.19999999999999774</v>
      </c>
      <c r="B66" s="24">
        <f t="shared" si="4"/>
        <v>0.39104269397545605</v>
      </c>
      <c r="C66">
        <f t="shared" si="5"/>
        <v>0</v>
      </c>
      <c r="D66" s="24">
        <f t="shared" si="6"/>
        <v>0.18793148746183258</v>
      </c>
      <c r="I66" s="24">
        <f t="shared" si="7"/>
        <v>-1.8000000000000105</v>
      </c>
      <c r="J66" s="13">
        <f t="shared" si="0"/>
        <v>7.8950158300892678E-2</v>
      </c>
      <c r="K66" s="13">
        <f t="shared" si="8"/>
        <v>0.12945736998880752</v>
      </c>
      <c r="L66" s="13">
        <f t="shared" si="9"/>
        <v>3.1420429031397425E-3</v>
      </c>
      <c r="M66" s="24">
        <f t="shared" si="10"/>
        <v>0.18924374363683008</v>
      </c>
      <c r="N66" s="24">
        <f t="shared" si="11"/>
        <v>2</v>
      </c>
      <c r="O66" s="24">
        <f t="shared" si="12"/>
        <v>0.21753270612933812</v>
      </c>
    </row>
    <row r="67" spans="1:15" x14ac:dyDescent="0.25">
      <c r="A67" s="24">
        <f t="shared" si="3"/>
        <v>0.24999999999999772</v>
      </c>
      <c r="B67" s="24">
        <f t="shared" si="4"/>
        <v>0.38666811680284946</v>
      </c>
      <c r="C67">
        <f t="shared" si="5"/>
        <v>0</v>
      </c>
      <c r="D67" s="24">
        <f t="shared" si="6"/>
        <v>0.18463444382215133</v>
      </c>
      <c r="I67" s="24">
        <f t="shared" si="7"/>
        <v>-1.7500000000000104</v>
      </c>
      <c r="J67" s="13">
        <f t="shared" ref="J67:J130" si="13">_xlfn.NORM.DIST(I67,0,1,FALSE)</f>
        <v>8.6277318826509949E-2</v>
      </c>
      <c r="K67" s="13">
        <f t="shared" si="8"/>
        <v>0.13466579036937149</v>
      </c>
      <c r="L67" s="13">
        <f t="shared" si="9"/>
        <v>3.5454787295503176E-3</v>
      </c>
      <c r="M67" s="24">
        <f t="shared" si="10"/>
        <v>0.18594669999714883</v>
      </c>
      <c r="N67" s="24">
        <f t="shared" si="11"/>
        <v>2</v>
      </c>
      <c r="O67" s="24">
        <f t="shared" si="12"/>
        <v>0.21594487615759111</v>
      </c>
    </row>
    <row r="68" spans="1:15" x14ac:dyDescent="0.25">
      <c r="A68" s="24">
        <f t="shared" ref="A68:A122" si="14">A67+0.05</f>
        <v>0.29999999999999771</v>
      </c>
      <c r="B68" s="24">
        <f t="shared" ref="B68:B122" si="15">_xlfn.NORM.DIST(A68,0,1,FALSE)</f>
        <v>0.38138781546052436</v>
      </c>
      <c r="C68">
        <f t="shared" ref="C68:C122" si="16">C67</f>
        <v>0</v>
      </c>
      <c r="D68" s="24">
        <f t="shared" ref="D68:D122" si="17">D67-($D$2/COUNTA($A$2:$A$122))</f>
        <v>0.18133740018247008</v>
      </c>
      <c r="I68" s="24">
        <f t="shared" ref="I68:I131" si="18">I67+0.05</f>
        <v>-1.7000000000000104</v>
      </c>
      <c r="J68" s="13">
        <f t="shared" si="13"/>
        <v>9.4049077376885282E-2</v>
      </c>
      <c r="K68" s="13">
        <f t="shared" ref="K68:K131" si="19">_xlfn.NORM.DIST(I68,0,1.5,FALSE)</f>
        <v>0.13992819741648171</v>
      </c>
      <c r="L68" s="13">
        <f t="shared" ref="L68:L131" si="20">_xlfn.NORM.DIST(I68,2,1.25,FALSE)</f>
        <v>3.994319370889802E-3</v>
      </c>
      <c r="M68" s="24">
        <f t="shared" ref="M68:M131" si="21">D67-($D$2/COUNTA($I$2:$I$202))</f>
        <v>0.18264965635746758</v>
      </c>
      <c r="N68" s="24">
        <f t="shared" ref="N68:N131" si="22">N67</f>
        <v>2</v>
      </c>
      <c r="O68" s="24">
        <f t="shared" ref="O68:O131" si="23">O67-($O$2/COUNTA($I$2:$I$202))</f>
        <v>0.21435704618584411</v>
      </c>
    </row>
    <row r="69" spans="1:15" x14ac:dyDescent="0.25">
      <c r="A69" s="24">
        <f t="shared" si="14"/>
        <v>0.3499999999999977</v>
      </c>
      <c r="B69" s="24">
        <f t="shared" si="15"/>
        <v>0.37524034691693819</v>
      </c>
      <c r="C69">
        <f t="shared" si="16"/>
        <v>0</v>
      </c>
      <c r="D69" s="24">
        <f t="shared" si="17"/>
        <v>0.17804035654278882</v>
      </c>
      <c r="I69" s="24">
        <f t="shared" si="18"/>
        <v>-1.6500000000000103</v>
      </c>
      <c r="J69" s="13">
        <f t="shared" si="13"/>
        <v>0.10226492456397626</v>
      </c>
      <c r="K69" s="13">
        <f t="shared" si="19"/>
        <v>0.14523478468836595</v>
      </c>
      <c r="L69" s="13">
        <f t="shared" si="20"/>
        <v>4.4927868767926675E-3</v>
      </c>
      <c r="M69" s="24">
        <f t="shared" si="21"/>
        <v>0.17935261271778632</v>
      </c>
      <c r="N69" s="24">
        <f t="shared" si="22"/>
        <v>2</v>
      </c>
      <c r="O69" s="24">
        <f t="shared" si="23"/>
        <v>0.21276921621409711</v>
      </c>
    </row>
    <row r="70" spans="1:15" x14ac:dyDescent="0.25">
      <c r="A70" s="24">
        <f t="shared" si="14"/>
        <v>0.39999999999999769</v>
      </c>
      <c r="B70" s="24">
        <f t="shared" si="15"/>
        <v>0.36827014030332367</v>
      </c>
      <c r="C70">
        <f t="shared" si="16"/>
        <v>0</v>
      </c>
      <c r="D70" s="24">
        <f t="shared" si="17"/>
        <v>0.17474331290310757</v>
      </c>
      <c r="I70" s="24">
        <f t="shared" si="18"/>
        <v>-1.6000000000000103</v>
      </c>
      <c r="J70" s="13">
        <f t="shared" si="13"/>
        <v>0.11092083467945373</v>
      </c>
      <c r="K70" s="13">
        <f t="shared" si="19"/>
        <v>0.15057521831141524</v>
      </c>
      <c r="L70" s="13">
        <f t="shared" si="20"/>
        <v>5.0453811170126208E-3</v>
      </c>
      <c r="M70" s="24">
        <f t="shared" si="21"/>
        <v>0.17605556907810507</v>
      </c>
      <c r="N70" s="24">
        <f t="shared" si="22"/>
        <v>2</v>
      </c>
      <c r="O70" s="24">
        <f t="shared" si="23"/>
        <v>0.21118138624235011</v>
      </c>
    </row>
    <row r="71" spans="1:15" x14ac:dyDescent="0.25">
      <c r="A71" s="24">
        <f t="shared" si="14"/>
        <v>0.44999999999999768</v>
      </c>
      <c r="B71" s="24">
        <f t="shared" si="15"/>
        <v>0.36052696246164834</v>
      </c>
      <c r="C71">
        <f t="shared" si="16"/>
        <v>0</v>
      </c>
      <c r="D71" s="24">
        <f t="shared" si="17"/>
        <v>0.17144626926342632</v>
      </c>
      <c r="I71" s="24">
        <f t="shared" si="18"/>
        <v>-1.5500000000000103</v>
      </c>
      <c r="J71" s="13">
        <f t="shared" si="13"/>
        <v>0.1200090006969837</v>
      </c>
      <c r="K71" s="13">
        <f t="shared" si="19"/>
        <v>0.15593866374010756</v>
      </c>
      <c r="L71" s="13">
        <f t="shared" si="20"/>
        <v>5.6568839088154237E-3</v>
      </c>
      <c r="M71" s="24">
        <f t="shared" si="21"/>
        <v>0.17275852543842382</v>
      </c>
      <c r="N71" s="24">
        <f t="shared" si="22"/>
        <v>2</v>
      </c>
      <c r="O71" s="24">
        <f t="shared" si="23"/>
        <v>0.20959355627060311</v>
      </c>
    </row>
    <row r="72" spans="1:15" x14ac:dyDescent="0.25">
      <c r="A72" s="24">
        <f t="shared" si="14"/>
        <v>0.49999999999999767</v>
      </c>
      <c r="B72" s="24">
        <f t="shared" si="15"/>
        <v>0.35206532676429991</v>
      </c>
      <c r="C72">
        <f t="shared" si="16"/>
        <v>0</v>
      </c>
      <c r="D72" s="24">
        <f t="shared" si="17"/>
        <v>0.16814922562374507</v>
      </c>
      <c r="I72" s="24">
        <f t="shared" si="18"/>
        <v>-1.5000000000000102</v>
      </c>
      <c r="J72" s="13">
        <f t="shared" si="13"/>
        <v>0.12951759566588975</v>
      </c>
      <c r="K72" s="13">
        <f t="shared" si="19"/>
        <v>0.16131381634609446</v>
      </c>
      <c r="L72" s="13">
        <f t="shared" si="20"/>
        <v>6.3323612663838255E-3</v>
      </c>
      <c r="M72" s="24">
        <f t="shared" si="21"/>
        <v>0.16946148179874257</v>
      </c>
      <c r="N72" s="24">
        <f t="shared" si="22"/>
        <v>2</v>
      </c>
      <c r="O72" s="24">
        <f t="shared" si="23"/>
        <v>0.20800572629885611</v>
      </c>
    </row>
    <row r="73" spans="1:15" x14ac:dyDescent="0.25">
      <c r="A73" s="24">
        <f t="shared" si="14"/>
        <v>0.54999999999999771</v>
      </c>
      <c r="B73" s="24">
        <f t="shared" si="15"/>
        <v>0.34294385501938435</v>
      </c>
      <c r="C73">
        <f t="shared" si="16"/>
        <v>0</v>
      </c>
      <c r="D73" s="24">
        <f t="shared" si="17"/>
        <v>0.16485218198406382</v>
      </c>
      <c r="I73" s="24">
        <f t="shared" si="18"/>
        <v>-1.4500000000000102</v>
      </c>
      <c r="J73" s="13">
        <f t="shared" si="13"/>
        <v>0.13943056644535823</v>
      </c>
      <c r="K73" s="13">
        <f t="shared" si="19"/>
        <v>0.16668893576977123</v>
      </c>
      <c r="L73" s="13">
        <f t="shared" si="20"/>
        <v>7.0771635185896279E-3</v>
      </c>
      <c r="M73" s="24">
        <f t="shared" si="21"/>
        <v>0.16616443815906132</v>
      </c>
      <c r="N73" s="24">
        <f t="shared" si="22"/>
        <v>2</v>
      </c>
      <c r="O73" s="24">
        <f t="shared" si="23"/>
        <v>0.20641789632710911</v>
      </c>
    </row>
    <row r="74" spans="1:15" x14ac:dyDescent="0.25">
      <c r="A74" s="24">
        <f t="shared" si="14"/>
        <v>0.59999999999999776</v>
      </c>
      <c r="B74" s="24">
        <f t="shared" si="15"/>
        <v>0.33322460289180011</v>
      </c>
      <c r="C74">
        <f t="shared" si="16"/>
        <v>0</v>
      </c>
      <c r="D74" s="24">
        <f t="shared" si="17"/>
        <v>0.16155513834438257</v>
      </c>
      <c r="I74" s="24">
        <f t="shared" si="18"/>
        <v>-1.4000000000000101</v>
      </c>
      <c r="J74" s="13">
        <f t="shared" si="13"/>
        <v>0.14972746563574274</v>
      </c>
      <c r="K74" s="13">
        <f t="shared" si="19"/>
        <v>0.17205188393549067</v>
      </c>
      <c r="L74" s="13">
        <f t="shared" si="20"/>
        <v>7.8969230358007323E-3</v>
      </c>
      <c r="M74" s="24">
        <f t="shared" si="21"/>
        <v>0.16286739451938007</v>
      </c>
      <c r="N74" s="24">
        <f t="shared" si="22"/>
        <v>2</v>
      </c>
      <c r="O74" s="24">
        <f t="shared" si="23"/>
        <v>0.20483006635536211</v>
      </c>
    </row>
    <row r="75" spans="1:15" x14ac:dyDescent="0.25">
      <c r="A75" s="24">
        <f t="shared" si="14"/>
        <v>0.6499999999999978</v>
      </c>
      <c r="B75" s="24">
        <f t="shared" si="15"/>
        <v>0.32297235966791477</v>
      </c>
      <c r="C75">
        <f t="shared" si="16"/>
        <v>0</v>
      </c>
      <c r="D75" s="24">
        <f t="shared" si="17"/>
        <v>0.15825809470470131</v>
      </c>
      <c r="I75" s="24">
        <f t="shared" si="18"/>
        <v>-1.3500000000000101</v>
      </c>
      <c r="J75" s="13">
        <f t="shared" si="13"/>
        <v>0.1603833273419174</v>
      </c>
      <c r="K75" s="13">
        <f t="shared" si="19"/>
        <v>0.17739016659916884</v>
      </c>
      <c r="L75" s="13">
        <f t="shared" si="20"/>
        <v>8.7975493035242699E-3</v>
      </c>
      <c r="M75" s="24">
        <f t="shared" si="21"/>
        <v>0.15957035087969881</v>
      </c>
      <c r="N75" s="24">
        <f t="shared" si="22"/>
        <v>2</v>
      </c>
      <c r="O75" s="24">
        <f t="shared" si="23"/>
        <v>0.2032422363836151</v>
      </c>
    </row>
    <row r="76" spans="1:15" x14ac:dyDescent="0.25">
      <c r="A76" s="24">
        <f t="shared" si="14"/>
        <v>0.69999999999999785</v>
      </c>
      <c r="B76" s="24">
        <f t="shared" si="15"/>
        <v>0.31225393336676177</v>
      </c>
      <c r="C76">
        <f t="shared" si="16"/>
        <v>0</v>
      </c>
      <c r="D76" s="24">
        <f t="shared" si="17"/>
        <v>0.15496105106502006</v>
      </c>
      <c r="I76" s="24">
        <f t="shared" si="18"/>
        <v>-1.30000000000001</v>
      </c>
      <c r="J76" s="13">
        <f t="shared" si="13"/>
        <v>0.17136859204780513</v>
      </c>
      <c r="K76" s="13">
        <f t="shared" si="19"/>
        <v>0.18269097826468458</v>
      </c>
      <c r="L76" s="13">
        <f t="shared" si="20"/>
        <v>9.7852210810221718E-3</v>
      </c>
      <c r="M76" s="24">
        <f t="shared" si="21"/>
        <v>0.15627330724001756</v>
      </c>
      <c r="N76" s="24">
        <f t="shared" si="22"/>
        <v>2</v>
      </c>
      <c r="O76" s="24">
        <f t="shared" si="23"/>
        <v>0.2016544064118681</v>
      </c>
    </row>
    <row r="77" spans="1:15" x14ac:dyDescent="0.25">
      <c r="A77" s="24">
        <f t="shared" si="14"/>
        <v>0.74999999999999789</v>
      </c>
      <c r="B77" s="24">
        <f t="shared" si="15"/>
        <v>0.30113743215480487</v>
      </c>
      <c r="C77">
        <f t="shared" si="16"/>
        <v>0</v>
      </c>
      <c r="D77" s="24">
        <f t="shared" si="17"/>
        <v>0.15166400742533881</v>
      </c>
      <c r="I77" s="24">
        <f t="shared" si="18"/>
        <v>-1.25000000000001</v>
      </c>
      <c r="J77" s="13">
        <f t="shared" si="13"/>
        <v>0.18264908538901964</v>
      </c>
      <c r="K77" s="13">
        <f t="shared" si="19"/>
        <v>0.18794125027353401</v>
      </c>
      <c r="L77" s="13">
        <f t="shared" si="20"/>
        <v>1.0866375386948278E-2</v>
      </c>
      <c r="M77" s="24">
        <f t="shared" si="21"/>
        <v>0.15297626360033631</v>
      </c>
      <c r="N77" s="24">
        <f t="shared" si="22"/>
        <v>2</v>
      </c>
      <c r="O77" s="24">
        <f t="shared" si="23"/>
        <v>0.2000665764401211</v>
      </c>
    </row>
    <row r="78" spans="1:15" x14ac:dyDescent="0.25">
      <c r="A78" s="24">
        <f t="shared" si="14"/>
        <v>0.79999999999999793</v>
      </c>
      <c r="B78" s="24">
        <f t="shared" si="15"/>
        <v>0.28969155276148323</v>
      </c>
      <c r="C78">
        <f t="shared" si="16"/>
        <v>0</v>
      </c>
      <c r="D78" s="24">
        <f t="shared" si="17"/>
        <v>0.14836696378565756</v>
      </c>
      <c r="I78" s="24">
        <f t="shared" si="18"/>
        <v>-1.2000000000000099</v>
      </c>
      <c r="J78" s="13">
        <f t="shared" si="13"/>
        <v>0.19418605498321065</v>
      </c>
      <c r="K78" s="13">
        <f t="shared" si="19"/>
        <v>0.19312770184098746</v>
      </c>
      <c r="L78" s="13">
        <f t="shared" si="20"/>
        <v>1.2047693061901715E-2</v>
      </c>
      <c r="M78" s="24">
        <f t="shared" si="21"/>
        <v>0.14967921996065506</v>
      </c>
      <c r="N78" s="24">
        <f t="shared" si="22"/>
        <v>2</v>
      </c>
      <c r="O78" s="24">
        <f t="shared" si="23"/>
        <v>0.1984787464683741</v>
      </c>
    </row>
    <row r="79" spans="1:15" x14ac:dyDescent="0.25">
      <c r="A79" s="24">
        <f t="shared" si="14"/>
        <v>0.84999999999999798</v>
      </c>
      <c r="B79" s="24">
        <f t="shared" si="15"/>
        <v>0.27798488613099692</v>
      </c>
      <c r="C79">
        <f t="shared" si="16"/>
        <v>0</v>
      </c>
      <c r="D79" s="24">
        <f t="shared" si="17"/>
        <v>0.14506992014597631</v>
      </c>
      <c r="I79" s="24">
        <f t="shared" si="18"/>
        <v>-1.1500000000000099</v>
      </c>
      <c r="J79" s="13">
        <f t="shared" si="13"/>
        <v>0.20593626871997239</v>
      </c>
      <c r="K79" s="13">
        <f t="shared" si="19"/>
        <v>0.19823689378186737</v>
      </c>
      <c r="L79" s="13">
        <f t="shared" si="20"/>
        <v>1.3336080669904578E-2</v>
      </c>
      <c r="M79" s="24">
        <f t="shared" si="21"/>
        <v>0.14638217632097381</v>
      </c>
      <c r="N79" s="24">
        <f t="shared" si="22"/>
        <v>2</v>
      </c>
      <c r="O79" s="24">
        <f t="shared" si="23"/>
        <v>0.1968909164966271</v>
      </c>
    </row>
    <row r="80" spans="1:15" x14ac:dyDescent="0.25">
      <c r="A80" s="24">
        <f t="shared" si="14"/>
        <v>0.89999999999999802</v>
      </c>
      <c r="B80" s="24">
        <f t="shared" si="15"/>
        <v>0.26608524989875532</v>
      </c>
      <c r="C80">
        <f t="shared" si="16"/>
        <v>0</v>
      </c>
      <c r="D80" s="24">
        <f t="shared" si="17"/>
        <v>0.14177287650629505</v>
      </c>
      <c r="I80" s="24">
        <f t="shared" si="18"/>
        <v>-1.1000000000000099</v>
      </c>
      <c r="J80" s="13">
        <f t="shared" si="13"/>
        <v>0.21785217703254819</v>
      </c>
      <c r="K80" s="13">
        <f t="shared" si="19"/>
        <v>0.20325528464034379</v>
      </c>
      <c r="L80" s="13">
        <f t="shared" si="20"/>
        <v>1.473864851748935E-2</v>
      </c>
      <c r="M80" s="24">
        <f t="shared" si="21"/>
        <v>0.14308513268129255</v>
      </c>
      <c r="N80" s="24">
        <f t="shared" si="22"/>
        <v>2</v>
      </c>
      <c r="O80" s="24">
        <f t="shared" si="23"/>
        <v>0.1953030865248801</v>
      </c>
    </row>
    <row r="81" spans="1:15" x14ac:dyDescent="0.25">
      <c r="A81" s="24">
        <f t="shared" si="14"/>
        <v>0.94999999999999807</v>
      </c>
      <c r="B81" s="24">
        <f t="shared" si="15"/>
        <v>0.25405905646918947</v>
      </c>
      <c r="C81">
        <f t="shared" si="16"/>
        <v>0</v>
      </c>
      <c r="D81" s="24">
        <f t="shared" si="17"/>
        <v>0.1384758328666138</v>
      </c>
      <c r="I81" s="24">
        <f t="shared" si="18"/>
        <v>-1.0500000000000098</v>
      </c>
      <c r="J81" s="13">
        <f t="shared" si="13"/>
        <v>0.22988214068423066</v>
      </c>
      <c r="K81" s="13">
        <f t="shared" si="19"/>
        <v>0.20816928891117323</v>
      </c>
      <c r="L81" s="13">
        <f t="shared" si="20"/>
        <v>1.6262684590580376E-2</v>
      </c>
      <c r="M81" s="24">
        <f t="shared" si="21"/>
        <v>0.1397880890416113</v>
      </c>
      <c r="N81" s="24">
        <f t="shared" si="22"/>
        <v>2</v>
      </c>
      <c r="O81" s="24">
        <f t="shared" si="23"/>
        <v>0.1937152565531331</v>
      </c>
    </row>
    <row r="82" spans="1:15" x14ac:dyDescent="0.25">
      <c r="A82" s="24">
        <f t="shared" si="14"/>
        <v>0.99999999999999811</v>
      </c>
      <c r="B82" s="24">
        <f t="shared" si="15"/>
        <v>0.24197072451914381</v>
      </c>
      <c r="C82">
        <f t="shared" si="16"/>
        <v>0</v>
      </c>
      <c r="D82" s="24">
        <f t="shared" si="17"/>
        <v>0.13517878922693255</v>
      </c>
      <c r="I82" s="24">
        <f t="shared" si="18"/>
        <v>-1.0000000000000098</v>
      </c>
      <c r="J82" s="13">
        <f t="shared" si="13"/>
        <v>0.24197072451914101</v>
      </c>
      <c r="K82" s="13">
        <f t="shared" si="19"/>
        <v>0.21296533701490056</v>
      </c>
      <c r="L82" s="13">
        <f t="shared" si="20"/>
        <v>1.7915624235873978E-2</v>
      </c>
      <c r="M82" s="24">
        <f t="shared" si="21"/>
        <v>0.13649104540193005</v>
      </c>
      <c r="N82" s="24">
        <f t="shared" si="22"/>
        <v>2</v>
      </c>
      <c r="O82" s="24">
        <f t="shared" si="23"/>
        <v>0.1921274265813861</v>
      </c>
    </row>
    <row r="83" spans="1:15" x14ac:dyDescent="0.25">
      <c r="A83" s="24">
        <f t="shared" si="14"/>
        <v>1.049999999999998</v>
      </c>
      <c r="B83" s="24">
        <f t="shared" si="15"/>
        <v>0.22988214068423349</v>
      </c>
      <c r="C83">
        <f t="shared" si="16"/>
        <v>0</v>
      </c>
      <c r="D83" s="24">
        <f t="shared" si="17"/>
        <v>0.1318817455872513</v>
      </c>
      <c r="I83" s="24">
        <f t="shared" si="18"/>
        <v>-0.95000000000000973</v>
      </c>
      <c r="J83" s="13">
        <f t="shared" si="13"/>
        <v>0.25405905646918664</v>
      </c>
      <c r="K83" s="13">
        <f t="shared" si="19"/>
        <v>0.21762993666701641</v>
      </c>
      <c r="L83" s="13">
        <f t="shared" si="20"/>
        <v>1.9705015445105636E-2</v>
      </c>
      <c r="M83" s="24">
        <f t="shared" si="21"/>
        <v>0.1331940017622488</v>
      </c>
      <c r="N83" s="24">
        <f t="shared" si="22"/>
        <v>2</v>
      </c>
      <c r="O83" s="24">
        <f t="shared" si="23"/>
        <v>0.19053959660963909</v>
      </c>
    </row>
    <row r="84" spans="1:15" x14ac:dyDescent="0.25">
      <c r="A84" s="24">
        <f t="shared" si="14"/>
        <v>1.0999999999999981</v>
      </c>
      <c r="B84" s="24">
        <f t="shared" si="15"/>
        <v>0.21785217703255103</v>
      </c>
      <c r="C84">
        <f t="shared" si="16"/>
        <v>0</v>
      </c>
      <c r="D84" s="24">
        <f t="shared" si="17"/>
        <v>0.12858470194757005</v>
      </c>
      <c r="I84" s="24">
        <f t="shared" si="18"/>
        <v>-0.90000000000000968</v>
      </c>
      <c r="J84" s="13">
        <f t="shared" si="13"/>
        <v>0.26608524989875254</v>
      </c>
      <c r="K84" s="13">
        <f t="shared" si="19"/>
        <v>0.22214973526119888</v>
      </c>
      <c r="L84" s="13">
        <f t="shared" si="20"/>
        <v>2.1638479637505037E-2</v>
      </c>
      <c r="M84" s="24">
        <f t="shared" si="21"/>
        <v>0.12989695812256755</v>
      </c>
      <c r="N84" s="24">
        <f t="shared" si="22"/>
        <v>2</v>
      </c>
      <c r="O84" s="24">
        <f t="shared" si="23"/>
        <v>0.18895176663789209</v>
      </c>
    </row>
    <row r="85" spans="1:15" x14ac:dyDescent="0.25">
      <c r="A85" s="24">
        <f t="shared" si="14"/>
        <v>1.1499999999999981</v>
      </c>
      <c r="B85" s="24">
        <f t="shared" si="15"/>
        <v>0.20593626871997517</v>
      </c>
      <c r="C85">
        <f t="shared" si="16"/>
        <v>0</v>
      </c>
      <c r="D85" s="24">
        <f t="shared" si="17"/>
        <v>0.12528765830788879</v>
      </c>
      <c r="I85" s="24">
        <f t="shared" si="18"/>
        <v>-0.85000000000000964</v>
      </c>
      <c r="J85" s="13">
        <f t="shared" si="13"/>
        <v>0.2779848861309942</v>
      </c>
      <c r="K85" s="13">
        <f t="shared" si="19"/>
        <v>0.22651158286983789</v>
      </c>
      <c r="L85" s="13">
        <f t="shared" si="20"/>
        <v>2.3723667877872622E-2</v>
      </c>
      <c r="M85" s="24">
        <f t="shared" si="21"/>
        <v>0.12659991448288629</v>
      </c>
      <c r="N85" s="24">
        <f t="shared" si="22"/>
        <v>2</v>
      </c>
      <c r="O85" s="24">
        <f t="shared" si="23"/>
        <v>0.18736393666614509</v>
      </c>
    </row>
    <row r="86" spans="1:15" x14ac:dyDescent="0.25">
      <c r="A86" s="24">
        <f t="shared" si="14"/>
        <v>1.1999999999999982</v>
      </c>
      <c r="B86" s="24">
        <f t="shared" si="15"/>
        <v>0.19418605498321337</v>
      </c>
      <c r="C86">
        <f t="shared" si="16"/>
        <v>0</v>
      </c>
      <c r="D86" s="24">
        <f t="shared" si="17"/>
        <v>0.12199061466820753</v>
      </c>
      <c r="I86" s="24">
        <f t="shared" si="18"/>
        <v>-0.80000000000000959</v>
      </c>
      <c r="J86" s="13">
        <f t="shared" si="13"/>
        <v>0.28969155276148056</v>
      </c>
      <c r="K86" s="13">
        <f t="shared" si="19"/>
        <v>0.23070259545128113</v>
      </c>
      <c r="L86" s="13">
        <f t="shared" si="20"/>
        <v>2.5968212514957519E-2</v>
      </c>
      <c r="M86" s="24">
        <f t="shared" si="21"/>
        <v>0.12330287084320504</v>
      </c>
      <c r="N86" s="24">
        <f t="shared" si="22"/>
        <v>2</v>
      </c>
      <c r="O86" s="24">
        <f t="shared" si="23"/>
        <v>0.18577610669439809</v>
      </c>
    </row>
    <row r="87" spans="1:15" x14ac:dyDescent="0.25">
      <c r="A87" s="24">
        <f t="shared" si="14"/>
        <v>1.2499999999999982</v>
      </c>
      <c r="B87" s="24">
        <f t="shared" si="15"/>
        <v>0.18264908538902233</v>
      </c>
      <c r="C87">
        <f t="shared" si="16"/>
        <v>0</v>
      </c>
      <c r="D87" s="24">
        <f t="shared" si="17"/>
        <v>0.11869357102852626</v>
      </c>
      <c r="I87" s="24">
        <f t="shared" si="18"/>
        <v>-0.75000000000000955</v>
      </c>
      <c r="J87" s="13">
        <f t="shared" si="13"/>
        <v>0.30113743215480226</v>
      </c>
      <c r="K87" s="13">
        <f t="shared" si="19"/>
        <v>0.23471021784286558</v>
      </c>
      <c r="L87" s="13">
        <f t="shared" si="20"/>
        <v>2.8379674276984672E-2</v>
      </c>
      <c r="M87" s="24">
        <f t="shared" si="21"/>
        <v>0.12000582720352379</v>
      </c>
      <c r="N87" s="24">
        <f t="shared" si="22"/>
        <v>2</v>
      </c>
      <c r="O87" s="24">
        <f t="shared" si="23"/>
        <v>0.18418827672265109</v>
      </c>
    </row>
    <row r="88" spans="1:15" x14ac:dyDescent="0.25">
      <c r="A88" s="24">
        <f t="shared" si="14"/>
        <v>1.2999999999999983</v>
      </c>
      <c r="B88" s="24">
        <f t="shared" si="15"/>
        <v>0.17136859204780774</v>
      </c>
      <c r="C88">
        <f t="shared" si="16"/>
        <v>0</v>
      </c>
      <c r="D88" s="24">
        <f t="shared" si="17"/>
        <v>0.115396527388845</v>
      </c>
      <c r="I88" s="24">
        <f t="shared" si="18"/>
        <v>-0.7000000000000095</v>
      </c>
      <c r="J88" s="13">
        <f t="shared" si="13"/>
        <v>0.31225393336675916</v>
      </c>
      <c r="K88" s="13">
        <f t="shared" si="19"/>
        <v>0.23852228611197862</v>
      </c>
      <c r="L88" s="13">
        <f t="shared" si="20"/>
        <v>3.0965484917963977E-2</v>
      </c>
      <c r="M88" s="24">
        <f t="shared" si="21"/>
        <v>0.11670878356384251</v>
      </c>
      <c r="N88" s="24">
        <f t="shared" si="22"/>
        <v>2</v>
      </c>
      <c r="O88" s="24">
        <f t="shared" si="23"/>
        <v>0.18260044675090409</v>
      </c>
    </row>
    <row r="89" spans="1:15" x14ac:dyDescent="0.25">
      <c r="A89" s="24">
        <f t="shared" si="14"/>
        <v>1.3499999999999983</v>
      </c>
      <c r="B89" s="24">
        <f t="shared" si="15"/>
        <v>0.16038332734191996</v>
      </c>
      <c r="C89">
        <f t="shared" si="16"/>
        <v>0</v>
      </c>
      <c r="D89" s="24">
        <f t="shared" si="17"/>
        <v>0.11209948374916373</v>
      </c>
      <c r="I89" s="24">
        <f t="shared" si="18"/>
        <v>-0.65000000000000946</v>
      </c>
      <c r="J89" s="13">
        <f t="shared" si="13"/>
        <v>0.32297235966791232</v>
      </c>
      <c r="K89" s="13">
        <f t="shared" si="19"/>
        <v>0.242127088834278</v>
      </c>
      <c r="L89" s="13">
        <f t="shared" si="20"/>
        <v>3.3732885569415741E-2</v>
      </c>
      <c r="M89" s="24">
        <f t="shared" si="21"/>
        <v>0.11341173992416126</v>
      </c>
      <c r="N89" s="24">
        <f t="shared" si="22"/>
        <v>2</v>
      </c>
      <c r="O89" s="24">
        <f t="shared" si="23"/>
        <v>0.18101261677915709</v>
      </c>
    </row>
    <row r="90" spans="1:15" x14ac:dyDescent="0.25">
      <c r="A90" s="24">
        <f t="shared" si="14"/>
        <v>1.3999999999999984</v>
      </c>
      <c r="B90" s="24">
        <f t="shared" si="15"/>
        <v>0.14972746563574521</v>
      </c>
      <c r="C90">
        <f t="shared" si="16"/>
        <v>0</v>
      </c>
      <c r="D90" s="24">
        <f t="shared" si="17"/>
        <v>0.10880244010948247</v>
      </c>
      <c r="I90" s="24">
        <f t="shared" si="18"/>
        <v>-0.60000000000000941</v>
      </c>
      <c r="J90" s="13">
        <f t="shared" si="13"/>
        <v>0.33322460289179778</v>
      </c>
      <c r="K90" s="13">
        <f t="shared" si="19"/>
        <v>0.24551342686888158</v>
      </c>
      <c r="L90" s="13">
        <f t="shared" si="20"/>
        <v>3.6688861016843342E-2</v>
      </c>
      <c r="M90" s="24">
        <f t="shared" si="21"/>
        <v>0.11011469628447998</v>
      </c>
      <c r="N90" s="24">
        <f t="shared" si="22"/>
        <v>2</v>
      </c>
      <c r="O90" s="24">
        <f t="shared" si="23"/>
        <v>0.17942478680741009</v>
      </c>
    </row>
    <row r="91" spans="1:15" x14ac:dyDescent="0.25">
      <c r="A91" s="24">
        <f t="shared" si="14"/>
        <v>1.4499999999999984</v>
      </c>
      <c r="B91" s="24">
        <f t="shared" si="15"/>
        <v>0.13943056644536062</v>
      </c>
      <c r="C91">
        <f t="shared" si="16"/>
        <v>0</v>
      </c>
      <c r="D91" s="24">
        <f t="shared" si="17"/>
        <v>0.1055053964698012</v>
      </c>
      <c r="I91" s="24">
        <f t="shared" si="18"/>
        <v>-0.55000000000000937</v>
      </c>
      <c r="J91" s="13">
        <f t="shared" si="13"/>
        <v>0.34294385501938218</v>
      </c>
      <c r="K91" s="13">
        <f t="shared" si="19"/>
        <v>0.24867067120488512</v>
      </c>
      <c r="L91" s="13">
        <f t="shared" si="20"/>
        <v>3.9840070188056E-2</v>
      </c>
      <c r="M91" s="24">
        <f t="shared" si="21"/>
        <v>0.10681765264479873</v>
      </c>
      <c r="N91" s="24">
        <f t="shared" si="22"/>
        <v>2</v>
      </c>
      <c r="O91" s="24">
        <f t="shared" si="23"/>
        <v>0.17783695683566308</v>
      </c>
    </row>
    <row r="92" spans="1:15" x14ac:dyDescent="0.25">
      <c r="A92" s="24">
        <f t="shared" si="14"/>
        <v>1.4999999999999984</v>
      </c>
      <c r="B92" s="24">
        <f t="shared" si="15"/>
        <v>0.12951759566589202</v>
      </c>
      <c r="C92">
        <f t="shared" si="16"/>
        <v>0</v>
      </c>
      <c r="D92" s="24">
        <f t="shared" si="17"/>
        <v>0.10220835283011993</v>
      </c>
      <c r="I92" s="24">
        <f t="shared" si="18"/>
        <v>-0.50000000000000933</v>
      </c>
      <c r="J92" s="13">
        <f t="shared" si="13"/>
        <v>0.35206532676429786</v>
      </c>
      <c r="K92" s="13">
        <f t="shared" si="19"/>
        <v>0.25158881846199493</v>
      </c>
      <c r="L92" s="13">
        <f t="shared" si="20"/>
        <v>4.319277321054979E-2</v>
      </c>
      <c r="M92" s="24">
        <f t="shared" si="21"/>
        <v>0.10352060900511745</v>
      </c>
      <c r="N92" s="24">
        <f t="shared" si="22"/>
        <v>2</v>
      </c>
      <c r="O92" s="24">
        <f t="shared" si="23"/>
        <v>0.17624912686391608</v>
      </c>
    </row>
    <row r="93" spans="1:15" x14ac:dyDescent="0.25">
      <c r="A93" s="24">
        <f t="shared" si="14"/>
        <v>1.5499999999999985</v>
      </c>
      <c r="B93" s="24">
        <f t="shared" si="15"/>
        <v>0.12000900069698586</v>
      </c>
      <c r="C93">
        <f t="shared" si="16"/>
        <v>0</v>
      </c>
      <c r="D93" s="24">
        <f t="shared" si="17"/>
        <v>9.8911309190438668E-2</v>
      </c>
      <c r="I93" s="24">
        <f t="shared" si="18"/>
        <v>-0.45000000000000934</v>
      </c>
      <c r="J93" s="13">
        <f t="shared" si="13"/>
        <v>0.36052696246164645</v>
      </c>
      <c r="K93" s="13">
        <f t="shared" si="19"/>
        <v>0.25425854364034894</v>
      </c>
      <c r="L93" s="13">
        <f t="shared" si="20"/>
        <v>4.6752755466760491E-2</v>
      </c>
      <c r="M93" s="24">
        <f t="shared" si="21"/>
        <v>0.1002235653654362</v>
      </c>
      <c r="N93" s="24">
        <f t="shared" si="22"/>
        <v>2</v>
      </c>
      <c r="O93" s="24">
        <f t="shared" si="23"/>
        <v>0.17466129689216908</v>
      </c>
    </row>
    <row r="94" spans="1:15" x14ac:dyDescent="0.25">
      <c r="A94" s="24">
        <f t="shared" si="14"/>
        <v>1.5999999999999985</v>
      </c>
      <c r="B94" s="24">
        <f t="shared" si="15"/>
        <v>0.11092083467945583</v>
      </c>
      <c r="C94">
        <f t="shared" si="16"/>
        <v>0</v>
      </c>
      <c r="D94" s="24">
        <f t="shared" si="17"/>
        <v>9.5614265550757402E-2</v>
      </c>
      <c r="I94" s="24">
        <f t="shared" si="18"/>
        <v>-0.40000000000000935</v>
      </c>
      <c r="J94" s="13">
        <f t="shared" si="13"/>
        <v>0.36827014030332195</v>
      </c>
      <c r="K94" s="13">
        <f t="shared" si="19"/>
        <v>0.25667124973067557</v>
      </c>
      <c r="L94" s="13">
        <f t="shared" si="20"/>
        <v>5.0525249148158181E-2</v>
      </c>
      <c r="M94" s="24">
        <f t="shared" si="21"/>
        <v>9.6926521725754916E-2</v>
      </c>
      <c r="N94" s="24">
        <f t="shared" si="22"/>
        <v>2</v>
      </c>
      <c r="O94" s="24">
        <f t="shared" si="23"/>
        <v>0.17307346692042208</v>
      </c>
    </row>
    <row r="95" spans="1:15" x14ac:dyDescent="0.25">
      <c r="A95" s="24">
        <f t="shared" si="14"/>
        <v>1.6499999999999986</v>
      </c>
      <c r="B95" s="24">
        <f t="shared" si="15"/>
        <v>0.10226492456397825</v>
      </c>
      <c r="C95">
        <f t="shared" si="16"/>
        <v>0</v>
      </c>
      <c r="D95" s="24">
        <f t="shared" si="17"/>
        <v>9.2317221911076136E-2</v>
      </c>
      <c r="I95" s="24">
        <f t="shared" si="18"/>
        <v>-0.35000000000000936</v>
      </c>
      <c r="J95" s="13">
        <f t="shared" si="13"/>
        <v>0.3752403469169367</v>
      </c>
      <c r="K95" s="13">
        <f t="shared" si="19"/>
        <v>0.2588191138156975</v>
      </c>
      <c r="L95" s="13">
        <f t="shared" si="20"/>
        <v>5.4514852880834887E-2</v>
      </c>
      <c r="M95" s="24">
        <f t="shared" si="21"/>
        <v>9.3629478086073664E-2</v>
      </c>
      <c r="N95" s="24">
        <f t="shared" si="22"/>
        <v>2</v>
      </c>
      <c r="O95" s="24">
        <f t="shared" si="23"/>
        <v>0.17148563694867508</v>
      </c>
    </row>
    <row r="96" spans="1:15" x14ac:dyDescent="0.25">
      <c r="A96" s="24">
        <f t="shared" si="14"/>
        <v>1.6999999999999986</v>
      </c>
      <c r="B96" s="24">
        <f t="shared" si="15"/>
        <v>9.4049077376887155E-2</v>
      </c>
      <c r="C96">
        <f t="shared" si="16"/>
        <v>0</v>
      </c>
      <c r="D96" s="24">
        <f t="shared" si="17"/>
        <v>8.902017827139487E-2</v>
      </c>
      <c r="I96" s="24">
        <f t="shared" si="18"/>
        <v>-0.30000000000000937</v>
      </c>
      <c r="J96" s="13">
        <f t="shared" si="13"/>
        <v>0.38138781546052303</v>
      </c>
      <c r="K96" s="13">
        <f t="shared" si="19"/>
        <v>0.26069512931697025</v>
      </c>
      <c r="L96" s="13">
        <f t="shared" si="20"/>
        <v>5.8725450065324682E-2</v>
      </c>
      <c r="M96" s="24">
        <f t="shared" si="21"/>
        <v>9.0332434446392385E-2</v>
      </c>
      <c r="N96" s="24">
        <f t="shared" si="22"/>
        <v>2</v>
      </c>
      <c r="O96" s="24">
        <f t="shared" si="23"/>
        <v>0.16989780697692808</v>
      </c>
    </row>
    <row r="97" spans="1:15" x14ac:dyDescent="0.25">
      <c r="A97" s="24">
        <f t="shared" si="14"/>
        <v>1.7499999999999987</v>
      </c>
      <c r="B97" s="24">
        <f t="shared" si="15"/>
        <v>8.6277318826511712E-2</v>
      </c>
      <c r="C97">
        <f t="shared" si="16"/>
        <v>0</v>
      </c>
      <c r="D97" s="24">
        <f t="shared" si="17"/>
        <v>8.5723134631713604E-2</v>
      </c>
      <c r="I97" s="24">
        <f t="shared" si="18"/>
        <v>-0.25000000000000938</v>
      </c>
      <c r="J97" s="13">
        <f t="shared" si="13"/>
        <v>0.38666811680284829</v>
      </c>
      <c r="K97" s="13">
        <f t="shared" si="19"/>
        <v>0.26229314406795967</v>
      </c>
      <c r="L97" s="13">
        <f t="shared" si="20"/>
        <v>6.3160126640714492E-2</v>
      </c>
      <c r="M97" s="24">
        <f t="shared" si="21"/>
        <v>8.7035390806711133E-2</v>
      </c>
      <c r="N97" s="24">
        <f t="shared" si="22"/>
        <v>2</v>
      </c>
      <c r="O97" s="24">
        <f t="shared" si="23"/>
        <v>0.16830997700518108</v>
      </c>
    </row>
    <row r="98" spans="1:15" x14ac:dyDescent="0.25">
      <c r="A98" s="24">
        <f t="shared" si="14"/>
        <v>1.7999999999999987</v>
      </c>
      <c r="B98" s="24">
        <f t="shared" si="15"/>
        <v>7.8950158300894344E-2</v>
      </c>
      <c r="C98">
        <f t="shared" si="16"/>
        <v>0</v>
      </c>
      <c r="D98" s="24">
        <f t="shared" si="17"/>
        <v>8.2426090992032339E-2</v>
      </c>
      <c r="I98" s="24">
        <f t="shared" si="18"/>
        <v>-0.20000000000000939</v>
      </c>
      <c r="J98" s="13">
        <f t="shared" si="13"/>
        <v>0.39104269397545516</v>
      </c>
      <c r="K98" s="13">
        <f t="shared" si="19"/>
        <v>0.26360789392387823</v>
      </c>
      <c r="L98" s="13">
        <f t="shared" si="20"/>
        <v>6.7821089046416885E-2</v>
      </c>
      <c r="M98" s="24">
        <f t="shared" si="21"/>
        <v>8.3738347167029853E-2</v>
      </c>
      <c r="N98" s="24">
        <f t="shared" si="22"/>
        <v>2</v>
      </c>
      <c r="O98" s="24">
        <f t="shared" si="23"/>
        <v>0.16672214703343408</v>
      </c>
    </row>
    <row r="99" spans="1:15" x14ac:dyDescent="0.25">
      <c r="A99" s="24">
        <f t="shared" si="14"/>
        <v>1.8499999999999988</v>
      </c>
      <c r="B99" s="24">
        <f t="shared" si="15"/>
        <v>7.2064874336218165E-2</v>
      </c>
      <c r="C99">
        <f t="shared" si="16"/>
        <v>0</v>
      </c>
      <c r="D99" s="24">
        <f t="shared" si="17"/>
        <v>7.9129047352351073E-2</v>
      </c>
      <c r="I99" s="24">
        <f t="shared" si="18"/>
        <v>-0.1500000000000094</v>
      </c>
      <c r="J99" s="13">
        <f t="shared" si="13"/>
        <v>0.39447933090788834</v>
      </c>
      <c r="K99" s="13">
        <f t="shared" si="19"/>
        <v>0.26463503165134106</v>
      </c>
      <c r="L99" s="13">
        <f t="shared" si="20"/>
        <v>7.2709583213025383E-2</v>
      </c>
      <c r="M99" s="24">
        <f t="shared" si="21"/>
        <v>8.0441303527348601E-2</v>
      </c>
      <c r="N99" s="24">
        <f t="shared" si="22"/>
        <v>2</v>
      </c>
      <c r="O99" s="24">
        <f t="shared" si="23"/>
        <v>0.16513431706168707</v>
      </c>
    </row>
    <row r="100" spans="1:15" x14ac:dyDescent="0.25">
      <c r="A100" s="24">
        <f t="shared" si="14"/>
        <v>1.8999999999999988</v>
      </c>
      <c r="B100" s="24">
        <f t="shared" si="15"/>
        <v>6.5615814774676734E-2</v>
      </c>
      <c r="C100">
        <f t="shared" si="16"/>
        <v>0</v>
      </c>
      <c r="D100" s="24">
        <f t="shared" si="17"/>
        <v>7.5832003712669807E-2</v>
      </c>
      <c r="I100" s="24">
        <f t="shared" si="18"/>
        <v>-0.1000000000000094</v>
      </c>
      <c r="J100" s="13">
        <f t="shared" si="13"/>
        <v>0.39695254747701142</v>
      </c>
      <c r="K100" s="13">
        <f t="shared" si="19"/>
        <v>0.26537115087596808</v>
      </c>
      <c r="L100" s="13">
        <f t="shared" si="20"/>
        <v>7.7825815465173018E-2</v>
      </c>
      <c r="M100" s="24">
        <f t="shared" si="21"/>
        <v>7.7144259887667321E-2</v>
      </c>
      <c r="N100" s="24">
        <f t="shared" si="22"/>
        <v>2</v>
      </c>
      <c r="O100" s="24">
        <f t="shared" si="23"/>
        <v>0.16354648708994007</v>
      </c>
    </row>
    <row r="101" spans="1:15" x14ac:dyDescent="0.25">
      <c r="A101" s="24">
        <f t="shared" si="14"/>
        <v>1.9499999999999988</v>
      </c>
      <c r="B101" s="24">
        <f t="shared" si="15"/>
        <v>5.9594706068816207E-2</v>
      </c>
      <c r="C101">
        <f t="shared" si="16"/>
        <v>0</v>
      </c>
      <c r="D101" s="24">
        <f t="shared" si="17"/>
        <v>7.2534960072988541E-2</v>
      </c>
      <c r="I101" s="24">
        <f t="shared" si="18"/>
        <v>-5.0000000000009398E-2</v>
      </c>
      <c r="J101" s="13">
        <f t="shared" si="13"/>
        <v>0.39844391409476382</v>
      </c>
      <c r="K101" s="13">
        <f t="shared" si="19"/>
        <v>0.26581380490331796</v>
      </c>
      <c r="L101" s="13">
        <f t="shared" si="20"/>
        <v>8.3168876263010297E-2</v>
      </c>
      <c r="M101" s="24">
        <f t="shared" si="21"/>
        <v>7.3847216247986069E-2</v>
      </c>
      <c r="N101" s="24">
        <f t="shared" si="22"/>
        <v>2</v>
      </c>
      <c r="O101" s="24">
        <f t="shared" si="23"/>
        <v>0.16195865711819307</v>
      </c>
    </row>
    <row r="102" spans="1:15" x14ac:dyDescent="0.25">
      <c r="A102" s="24">
        <f t="shared" si="14"/>
        <v>1.9999999999999989</v>
      </c>
      <c r="B102" s="24">
        <f t="shared" si="15"/>
        <v>5.3990966513188167E-2</v>
      </c>
      <c r="C102">
        <f t="shared" si="16"/>
        <v>0</v>
      </c>
      <c r="D102" s="24">
        <f t="shared" si="17"/>
        <v>6.9237916433307276E-2</v>
      </c>
      <c r="I102" s="24">
        <f t="shared" si="18"/>
        <v>-9.3952623458903872E-15</v>
      </c>
      <c r="J102" s="13">
        <f t="shared" si="13"/>
        <v>0.3989422804014327</v>
      </c>
      <c r="K102" s="13">
        <f t="shared" si="19"/>
        <v>0.26596152026762176</v>
      </c>
      <c r="L102" s="13">
        <f t="shared" si="20"/>
        <v>8.873666774356341E-2</v>
      </c>
      <c r="M102" s="24">
        <f t="shared" si="21"/>
        <v>7.055017260830479E-2</v>
      </c>
      <c r="N102" s="24">
        <f t="shared" si="22"/>
        <v>2</v>
      </c>
      <c r="O102" s="24">
        <f t="shared" si="23"/>
        <v>0.16037082714644607</v>
      </c>
    </row>
    <row r="103" spans="1:15" x14ac:dyDescent="0.25">
      <c r="A103" s="24">
        <f t="shared" si="14"/>
        <v>2.0499999999999989</v>
      </c>
      <c r="B103" s="24">
        <f t="shared" si="15"/>
        <v>4.8792018579182875E-2</v>
      </c>
      <c r="C103">
        <f t="shared" si="16"/>
        <v>0</v>
      </c>
      <c r="D103" s="24">
        <f t="shared" si="17"/>
        <v>6.594087279362601E-2</v>
      </c>
      <c r="I103" s="24">
        <f t="shared" si="18"/>
        <v>4.9999999999990608E-2</v>
      </c>
      <c r="J103" s="13">
        <f t="shared" si="13"/>
        <v>0.39844391409476421</v>
      </c>
      <c r="K103" s="13">
        <f t="shared" si="19"/>
        <v>0.26581380490331807</v>
      </c>
      <c r="L103" s="13">
        <f t="shared" si="20"/>
        <v>9.4525836047664694E-2</v>
      </c>
      <c r="M103" s="24">
        <f t="shared" si="21"/>
        <v>6.7253128968623538E-2</v>
      </c>
      <c r="N103" s="24">
        <f t="shared" si="22"/>
        <v>2</v>
      </c>
      <c r="O103" s="24">
        <f t="shared" si="23"/>
        <v>0.15878299717469907</v>
      </c>
    </row>
    <row r="104" spans="1:15" x14ac:dyDescent="0.25">
      <c r="A104" s="24">
        <f t="shared" si="14"/>
        <v>2.0999999999999988</v>
      </c>
      <c r="B104" s="24">
        <f t="shared" si="15"/>
        <v>4.3983595980427309E-2</v>
      </c>
      <c r="C104">
        <f t="shared" si="16"/>
        <v>0</v>
      </c>
      <c r="D104" s="24">
        <f t="shared" si="17"/>
        <v>6.2643829153944744E-2</v>
      </c>
      <c r="I104" s="24">
        <f t="shared" si="18"/>
        <v>9.999999999999061E-2</v>
      </c>
      <c r="J104" s="13">
        <f t="shared" si="13"/>
        <v>0.39695254747701214</v>
      </c>
      <c r="K104" s="13">
        <f t="shared" si="19"/>
        <v>0.2653711508759683</v>
      </c>
      <c r="L104" s="13">
        <f t="shared" si="20"/>
        <v>0.10053170943126934</v>
      </c>
      <c r="M104" s="24">
        <f t="shared" si="21"/>
        <v>6.3956085328942258E-2</v>
      </c>
      <c r="N104" s="24">
        <f t="shared" si="22"/>
        <v>2</v>
      </c>
      <c r="O104" s="24">
        <f t="shared" si="23"/>
        <v>0.15719516720295207</v>
      </c>
    </row>
    <row r="105" spans="1:15" x14ac:dyDescent="0.25">
      <c r="A105" s="24">
        <f t="shared" si="14"/>
        <v>2.1499999999999986</v>
      </c>
      <c r="B105" s="24">
        <f t="shared" si="15"/>
        <v>3.9550041589370331E-2</v>
      </c>
      <c r="C105">
        <f t="shared" si="16"/>
        <v>0</v>
      </c>
      <c r="D105" s="24">
        <f t="shared" si="17"/>
        <v>5.9346785514263485E-2</v>
      </c>
      <c r="I105" s="24">
        <f t="shared" si="18"/>
        <v>0.14999999999999061</v>
      </c>
      <c r="J105" s="13">
        <f t="shared" si="13"/>
        <v>0.39447933090788945</v>
      </c>
      <c r="K105" s="13">
        <f t="shared" si="19"/>
        <v>0.26463503165134139</v>
      </c>
      <c r="L105" s="13">
        <f t="shared" si="20"/>
        <v>0.10674824316080067</v>
      </c>
      <c r="M105" s="24">
        <f t="shared" si="21"/>
        <v>6.0659041689260999E-2</v>
      </c>
      <c r="N105" s="24">
        <f t="shared" si="22"/>
        <v>2</v>
      </c>
      <c r="O105" s="24">
        <f t="shared" si="23"/>
        <v>0.15560733723120507</v>
      </c>
    </row>
    <row r="106" spans="1:15" x14ac:dyDescent="0.25">
      <c r="A106" s="24">
        <f t="shared" si="14"/>
        <v>2.1999999999999984</v>
      </c>
      <c r="B106" s="24">
        <f t="shared" si="15"/>
        <v>3.547459284623157E-2</v>
      </c>
      <c r="C106">
        <f t="shared" si="16"/>
        <v>0</v>
      </c>
      <c r="D106" s="24">
        <f t="shared" si="17"/>
        <v>5.6049741874582226E-2</v>
      </c>
      <c r="I106" s="24">
        <f t="shared" si="18"/>
        <v>0.19999999999999063</v>
      </c>
      <c r="J106" s="13">
        <f t="shared" si="13"/>
        <v>0.39104269397545666</v>
      </c>
      <c r="K106" s="13">
        <f t="shared" si="19"/>
        <v>0.26360789392387868</v>
      </c>
      <c r="L106" s="13">
        <f t="shared" si="20"/>
        <v>0.11316797217986981</v>
      </c>
      <c r="M106" s="24">
        <f t="shared" si="21"/>
        <v>5.736199804957974E-2</v>
      </c>
      <c r="N106" s="24">
        <f t="shared" si="22"/>
        <v>2</v>
      </c>
      <c r="O106" s="24">
        <f t="shared" si="23"/>
        <v>0.15401950725945807</v>
      </c>
    </row>
    <row r="107" spans="1:15" x14ac:dyDescent="0.25">
      <c r="A107" s="24">
        <f t="shared" si="14"/>
        <v>2.2499999999999982</v>
      </c>
      <c r="B107" s="24">
        <f t="shared" si="15"/>
        <v>3.173965183566755E-2</v>
      </c>
      <c r="C107">
        <f t="shared" si="16"/>
        <v>0</v>
      </c>
      <c r="D107" s="24">
        <f t="shared" si="17"/>
        <v>5.2752698234900967E-2</v>
      </c>
      <c r="I107" s="24">
        <f t="shared" si="18"/>
        <v>0.24999999999999062</v>
      </c>
      <c r="J107" s="13">
        <f t="shared" si="13"/>
        <v>0.38666811680285013</v>
      </c>
      <c r="K107" s="13">
        <f t="shared" si="19"/>
        <v>0.26229314406796023</v>
      </c>
      <c r="L107" s="13">
        <f t="shared" si="20"/>
        <v>0.11978197250859465</v>
      </c>
      <c r="M107" s="24">
        <f t="shared" si="21"/>
        <v>5.4064954409898482E-2</v>
      </c>
      <c r="N107" s="24">
        <f t="shared" si="22"/>
        <v>2</v>
      </c>
      <c r="O107" s="24">
        <f t="shared" si="23"/>
        <v>0.15243167728771106</v>
      </c>
    </row>
    <row r="108" spans="1:15" x14ac:dyDescent="0.25">
      <c r="A108" s="24">
        <f t="shared" si="14"/>
        <v>2.299999999999998</v>
      </c>
      <c r="B108" s="24">
        <f t="shared" si="15"/>
        <v>2.8327037741601297E-2</v>
      </c>
      <c r="C108">
        <f t="shared" si="16"/>
        <v>0</v>
      </c>
      <c r="D108" s="24">
        <f t="shared" si="17"/>
        <v>4.9455654595219709E-2</v>
      </c>
      <c r="I108" s="24">
        <f t="shared" si="18"/>
        <v>0.29999999999999061</v>
      </c>
      <c r="J108" s="13">
        <f t="shared" si="13"/>
        <v>0.38138781546052519</v>
      </c>
      <c r="K108" s="13">
        <f t="shared" si="19"/>
        <v>0.26069512931697092</v>
      </c>
      <c r="L108" s="13">
        <f t="shared" si="20"/>
        <v>0.12657983229630512</v>
      </c>
      <c r="M108" s="24">
        <f t="shared" si="21"/>
        <v>5.0767910770217223E-2</v>
      </c>
      <c r="N108" s="24">
        <f t="shared" si="22"/>
        <v>2</v>
      </c>
      <c r="O108" s="24">
        <f t="shared" si="23"/>
        <v>0.15084384731596406</v>
      </c>
    </row>
    <row r="109" spans="1:15" x14ac:dyDescent="0.25">
      <c r="A109" s="24">
        <f t="shared" si="14"/>
        <v>2.3499999999999979</v>
      </c>
      <c r="B109" s="24">
        <f t="shared" si="15"/>
        <v>2.5218219915194514E-2</v>
      </c>
      <c r="C109">
        <f t="shared" si="16"/>
        <v>0</v>
      </c>
      <c r="D109" s="24">
        <f t="shared" si="17"/>
        <v>4.615861095553845E-2</v>
      </c>
      <c r="I109" s="24">
        <f t="shared" si="18"/>
        <v>0.3499999999999906</v>
      </c>
      <c r="J109" s="13">
        <f t="shared" si="13"/>
        <v>0.37524034691693914</v>
      </c>
      <c r="K109" s="13">
        <f t="shared" si="19"/>
        <v>0.25881911381569828</v>
      </c>
      <c r="L109" s="13">
        <f t="shared" si="20"/>
        <v>0.13354963339336973</v>
      </c>
      <c r="M109" s="24">
        <f t="shared" si="21"/>
        <v>4.7470867130535964E-2</v>
      </c>
      <c r="N109" s="24">
        <f t="shared" si="22"/>
        <v>2</v>
      </c>
      <c r="O109" s="24">
        <f t="shared" si="23"/>
        <v>0.14925601734421706</v>
      </c>
    </row>
    <row r="110" spans="1:15" x14ac:dyDescent="0.25">
      <c r="A110" s="24">
        <f t="shared" si="14"/>
        <v>2.3999999999999977</v>
      </c>
      <c r="B110" s="24">
        <f t="shared" si="15"/>
        <v>2.2394530294843017E-2</v>
      </c>
      <c r="C110">
        <f t="shared" si="16"/>
        <v>0</v>
      </c>
      <c r="D110" s="24">
        <f t="shared" si="17"/>
        <v>4.2861567315857191E-2</v>
      </c>
      <c r="I110" s="24">
        <f t="shared" si="18"/>
        <v>0.39999999999999059</v>
      </c>
      <c r="J110" s="13">
        <f t="shared" si="13"/>
        <v>0.36827014030332472</v>
      </c>
      <c r="K110" s="13">
        <f t="shared" si="19"/>
        <v>0.2566712497306764</v>
      </c>
      <c r="L110" s="13">
        <f t="shared" si="20"/>
        <v>0.14067794423812852</v>
      </c>
      <c r="M110" s="24">
        <f t="shared" si="21"/>
        <v>4.4173823490854705E-2</v>
      </c>
      <c r="N110" s="24">
        <f t="shared" si="22"/>
        <v>2</v>
      </c>
      <c r="O110" s="24">
        <f t="shared" si="23"/>
        <v>0.14766818737247006</v>
      </c>
    </row>
    <row r="111" spans="1:15" x14ac:dyDescent="0.25">
      <c r="A111" s="24">
        <f t="shared" si="14"/>
        <v>2.4499999999999975</v>
      </c>
      <c r="B111" s="24">
        <f t="shared" si="15"/>
        <v>1.9837354391795441E-2</v>
      </c>
      <c r="C111">
        <f t="shared" si="16"/>
        <v>0</v>
      </c>
      <c r="D111" s="24">
        <f t="shared" si="17"/>
        <v>3.9564523676175932E-2</v>
      </c>
      <c r="I111" s="24">
        <f t="shared" si="18"/>
        <v>0.44999999999999057</v>
      </c>
      <c r="J111" s="13">
        <f t="shared" si="13"/>
        <v>0.3605269624616495</v>
      </c>
      <c r="K111" s="13">
        <f t="shared" si="19"/>
        <v>0.25425854364034989</v>
      </c>
      <c r="L111" s="13">
        <f t="shared" si="20"/>
        <v>0.14794982477064286</v>
      </c>
      <c r="M111" s="24">
        <f t="shared" si="21"/>
        <v>4.0876779851173446E-2</v>
      </c>
      <c r="N111" s="24">
        <f t="shared" si="22"/>
        <v>2</v>
      </c>
      <c r="O111" s="24">
        <f t="shared" si="23"/>
        <v>0.14608035740072306</v>
      </c>
    </row>
    <row r="112" spans="1:15" x14ac:dyDescent="0.25">
      <c r="A112" s="24">
        <f t="shared" si="14"/>
        <v>2.4999999999999973</v>
      </c>
      <c r="B112" s="24">
        <f t="shared" si="15"/>
        <v>1.7528300493568655E-2</v>
      </c>
      <c r="C112">
        <f t="shared" si="16"/>
        <v>0</v>
      </c>
      <c r="D112" s="24">
        <f t="shared" si="17"/>
        <v>3.6267480036494673E-2</v>
      </c>
      <c r="I112" s="24">
        <f t="shared" si="18"/>
        <v>0.49999999999999056</v>
      </c>
      <c r="J112" s="13">
        <f t="shared" si="13"/>
        <v>0.35206532676430113</v>
      </c>
      <c r="K112" s="13">
        <f t="shared" si="19"/>
        <v>0.25158881846199599</v>
      </c>
      <c r="L112" s="13">
        <f t="shared" si="20"/>
        <v>0.15534884398656895</v>
      </c>
      <c r="M112" s="24">
        <f t="shared" si="21"/>
        <v>3.7579736211492187E-2</v>
      </c>
      <c r="N112" s="24">
        <f t="shared" si="22"/>
        <v>2</v>
      </c>
      <c r="O112" s="24">
        <f t="shared" si="23"/>
        <v>0.14449252742897606</v>
      </c>
    </row>
    <row r="113" spans="1:15" x14ac:dyDescent="0.25">
      <c r="A113" s="24">
        <f t="shared" si="14"/>
        <v>2.5499999999999972</v>
      </c>
      <c r="B113" s="24">
        <f t="shared" si="15"/>
        <v>1.5449347134395285E-2</v>
      </c>
      <c r="C113">
        <f t="shared" si="16"/>
        <v>0</v>
      </c>
      <c r="D113" s="24">
        <f t="shared" si="17"/>
        <v>3.2970436396813414E-2</v>
      </c>
      <c r="I113" s="24">
        <f t="shared" si="18"/>
        <v>0.54999999999999061</v>
      </c>
      <c r="J113" s="13">
        <f t="shared" si="13"/>
        <v>0.34294385501938568</v>
      </c>
      <c r="K113" s="13">
        <f t="shared" si="19"/>
        <v>0.24867067120488628</v>
      </c>
      <c r="L113" s="13">
        <f t="shared" si="20"/>
        <v>0.16285711063260611</v>
      </c>
      <c r="M113" s="24">
        <f t="shared" si="21"/>
        <v>3.4282692571810928E-2</v>
      </c>
      <c r="N113" s="24">
        <f t="shared" si="22"/>
        <v>2</v>
      </c>
      <c r="O113" s="24">
        <f t="shared" si="23"/>
        <v>0.14290469745722906</v>
      </c>
    </row>
    <row r="114" spans="1:15" x14ac:dyDescent="0.25">
      <c r="A114" s="24">
        <f t="shared" si="14"/>
        <v>2.599999999999997</v>
      </c>
      <c r="B114" s="24">
        <f t="shared" si="15"/>
        <v>1.3582969233685722E-2</v>
      </c>
      <c r="C114">
        <f t="shared" si="16"/>
        <v>0</v>
      </c>
      <c r="D114" s="24">
        <f t="shared" si="17"/>
        <v>2.9673392757132152E-2</v>
      </c>
      <c r="I114" s="24">
        <f t="shared" si="18"/>
        <v>0.59999999999999065</v>
      </c>
      <c r="J114" s="13">
        <f t="shared" si="13"/>
        <v>0.3332246028918015</v>
      </c>
      <c r="K114" s="13">
        <f t="shared" si="19"/>
        <v>0.24551342686888281</v>
      </c>
      <c r="L114" s="13">
        <f t="shared" si="20"/>
        <v>0.1704553174205729</v>
      </c>
      <c r="M114" s="24">
        <f t="shared" si="21"/>
        <v>3.098564893212967E-2</v>
      </c>
      <c r="N114" s="24">
        <f t="shared" si="22"/>
        <v>2</v>
      </c>
      <c r="O114" s="24">
        <f t="shared" si="23"/>
        <v>0.14131686748548206</v>
      </c>
    </row>
    <row r="115" spans="1:15" x14ac:dyDescent="0.25">
      <c r="A115" s="24">
        <f t="shared" si="14"/>
        <v>2.6499999999999968</v>
      </c>
      <c r="B115" s="24">
        <f t="shared" si="15"/>
        <v>1.191224360760528E-2</v>
      </c>
      <c r="C115">
        <f t="shared" si="16"/>
        <v>0</v>
      </c>
      <c r="D115" s="24">
        <f t="shared" si="17"/>
        <v>2.637634911745089E-2</v>
      </c>
      <c r="I115" s="24">
        <f t="shared" si="18"/>
        <v>0.6499999999999907</v>
      </c>
      <c r="J115" s="13">
        <f t="shared" si="13"/>
        <v>0.32297235966791626</v>
      </c>
      <c r="K115" s="13">
        <f t="shared" si="19"/>
        <v>0.24212708883427933</v>
      </c>
      <c r="L115" s="13">
        <f t="shared" si="20"/>
        <v>0.17812279900140743</v>
      </c>
      <c r="M115" s="24">
        <f t="shared" si="21"/>
        <v>2.7688605292448407E-2</v>
      </c>
      <c r="N115" s="24">
        <f t="shared" si="22"/>
        <v>2</v>
      </c>
      <c r="O115" s="24">
        <f t="shared" si="23"/>
        <v>0.13972903751373505</v>
      </c>
    </row>
    <row r="116" spans="1:15" x14ac:dyDescent="0.25">
      <c r="A116" s="24">
        <f t="shared" si="14"/>
        <v>2.6999999999999966</v>
      </c>
      <c r="B116" s="24">
        <f t="shared" si="15"/>
        <v>1.0420934814422692E-2</v>
      </c>
      <c r="C116">
        <f t="shared" si="16"/>
        <v>0</v>
      </c>
      <c r="D116" s="24">
        <f t="shared" si="17"/>
        <v>2.3079305477769627E-2</v>
      </c>
      <c r="I116" s="24">
        <f t="shared" si="18"/>
        <v>0.69999999999999074</v>
      </c>
      <c r="J116" s="13">
        <f t="shared" si="13"/>
        <v>0.31225393336676333</v>
      </c>
      <c r="K116" s="13">
        <f t="shared" si="19"/>
        <v>0.23852228611197998</v>
      </c>
      <c r="L116" s="13">
        <f t="shared" si="20"/>
        <v>0.18583760379469152</v>
      </c>
      <c r="M116" s="24">
        <f t="shared" si="21"/>
        <v>2.4391561652767145E-2</v>
      </c>
      <c r="N116" s="24">
        <f t="shared" si="22"/>
        <v>2</v>
      </c>
      <c r="O116" s="24">
        <f t="shared" si="23"/>
        <v>0.13814120754198805</v>
      </c>
    </row>
    <row r="117" spans="1:15" x14ac:dyDescent="0.25">
      <c r="A117" s="24">
        <f t="shared" si="14"/>
        <v>2.7499999999999964</v>
      </c>
      <c r="B117" s="24">
        <f t="shared" si="15"/>
        <v>9.0935625015911431E-3</v>
      </c>
      <c r="C117">
        <f t="shared" si="16"/>
        <v>0</v>
      </c>
      <c r="D117" s="24">
        <f t="shared" si="17"/>
        <v>1.9782261838088365E-2</v>
      </c>
      <c r="I117" s="24">
        <f t="shared" si="18"/>
        <v>0.74999999999999079</v>
      </c>
      <c r="J117" s="13">
        <f t="shared" si="13"/>
        <v>0.30113743215480648</v>
      </c>
      <c r="K117" s="13">
        <f t="shared" si="19"/>
        <v>0.23471021784286705</v>
      </c>
      <c r="L117" s="13">
        <f t="shared" si="20"/>
        <v>0.19357657961531324</v>
      </c>
      <c r="M117" s="24">
        <f t="shared" si="21"/>
        <v>2.1094518013085883E-2</v>
      </c>
      <c r="N117" s="24">
        <f t="shared" si="22"/>
        <v>2</v>
      </c>
      <c r="O117" s="24">
        <f t="shared" si="23"/>
        <v>0.13655337757024105</v>
      </c>
    </row>
    <row r="118" spans="1:15" x14ac:dyDescent="0.25">
      <c r="A118" s="24">
        <f t="shared" si="14"/>
        <v>2.7999999999999963</v>
      </c>
      <c r="B118" s="24">
        <f t="shared" si="15"/>
        <v>7.9154515829800449E-3</v>
      </c>
      <c r="C118">
        <f t="shared" si="16"/>
        <v>0</v>
      </c>
      <c r="D118" s="24">
        <f t="shared" si="17"/>
        <v>1.6485218198407103E-2</v>
      </c>
      <c r="I118" s="24">
        <f t="shared" si="18"/>
        <v>0.79999999999999083</v>
      </c>
      <c r="J118" s="13">
        <f t="shared" si="13"/>
        <v>0.28969155276148489</v>
      </c>
      <c r="K118" s="13">
        <f t="shared" si="19"/>
        <v>0.23070259545128269</v>
      </c>
      <c r="L118" s="13">
        <f t="shared" si="20"/>
        <v>0.20131547287849227</v>
      </c>
      <c r="M118" s="24">
        <f t="shared" si="21"/>
        <v>1.779747437340462E-2</v>
      </c>
      <c r="N118" s="24">
        <f t="shared" si="22"/>
        <v>2</v>
      </c>
      <c r="O118" s="24">
        <f t="shared" si="23"/>
        <v>0.13496554759849405</v>
      </c>
    </row>
    <row r="119" spans="1:15" x14ac:dyDescent="0.25">
      <c r="A119" s="24">
        <f t="shared" si="14"/>
        <v>2.8499999999999961</v>
      </c>
      <c r="B119" s="24">
        <f t="shared" si="15"/>
        <v>6.872766690614051E-3</v>
      </c>
      <c r="C119">
        <f t="shared" si="16"/>
        <v>0</v>
      </c>
      <c r="D119" s="24">
        <f t="shared" si="17"/>
        <v>1.318817455872584E-2</v>
      </c>
      <c r="I119" s="24">
        <f t="shared" si="18"/>
        <v>0.84999999999999087</v>
      </c>
      <c r="J119" s="13">
        <f t="shared" si="13"/>
        <v>0.27798488613099859</v>
      </c>
      <c r="K119" s="13">
        <f t="shared" si="19"/>
        <v>0.22651158286983947</v>
      </c>
      <c r="L119" s="13">
        <f t="shared" si="20"/>
        <v>0.20902904099964112</v>
      </c>
      <c r="M119" s="24">
        <f t="shared" si="21"/>
        <v>1.4500430733723358E-2</v>
      </c>
      <c r="N119" s="24">
        <f t="shared" si="22"/>
        <v>2</v>
      </c>
      <c r="O119" s="24">
        <f t="shared" si="23"/>
        <v>0.13337771762674705</v>
      </c>
    </row>
    <row r="120" spans="1:15" x14ac:dyDescent="0.25">
      <c r="A120" s="24">
        <f t="shared" si="14"/>
        <v>2.8999999999999959</v>
      </c>
      <c r="B120" s="24">
        <f t="shared" si="15"/>
        <v>5.9525324197759223E-3</v>
      </c>
      <c r="C120">
        <f t="shared" si="16"/>
        <v>0</v>
      </c>
      <c r="D120" s="24">
        <f t="shared" si="17"/>
        <v>9.891130919044578E-3</v>
      </c>
      <c r="I120" s="24">
        <f t="shared" si="18"/>
        <v>0.89999999999999092</v>
      </c>
      <c r="J120" s="13">
        <f t="shared" si="13"/>
        <v>0.26608524989875698</v>
      </c>
      <c r="K120" s="13">
        <f t="shared" si="19"/>
        <v>0.22214973526120058</v>
      </c>
      <c r="L120" s="13">
        <f t="shared" si="20"/>
        <v>0.216691177438669</v>
      </c>
      <c r="M120" s="24">
        <f t="shared" si="21"/>
        <v>1.1203387094042096E-2</v>
      </c>
      <c r="N120" s="24">
        <f t="shared" si="22"/>
        <v>2</v>
      </c>
      <c r="O120" s="24">
        <f t="shared" si="23"/>
        <v>0.13178988765500005</v>
      </c>
    </row>
    <row r="121" spans="1:15" x14ac:dyDescent="0.25">
      <c r="A121" s="24">
        <f t="shared" si="14"/>
        <v>2.9499999999999957</v>
      </c>
      <c r="B121" s="24">
        <f t="shared" si="15"/>
        <v>5.1426409230540026E-3</v>
      </c>
      <c r="C121">
        <f t="shared" si="16"/>
        <v>0</v>
      </c>
      <c r="D121" s="24">
        <f t="shared" si="17"/>
        <v>6.5940872793633157E-3</v>
      </c>
      <c r="I121" s="24">
        <f t="shared" si="18"/>
        <v>0.94999999999999096</v>
      </c>
      <c r="J121" s="13">
        <f t="shared" si="13"/>
        <v>0.25405905646919119</v>
      </c>
      <c r="K121" s="13">
        <f t="shared" si="19"/>
        <v>0.21762993666701813</v>
      </c>
      <c r="L121" s="13">
        <f t="shared" si="20"/>
        <v>0.22427504867169509</v>
      </c>
      <c r="M121" s="24">
        <f t="shared" si="21"/>
        <v>7.9063434543608334E-3</v>
      </c>
      <c r="N121" s="24">
        <f t="shared" si="22"/>
        <v>2</v>
      </c>
      <c r="O121" s="24">
        <f t="shared" si="23"/>
        <v>0.13020205768325305</v>
      </c>
    </row>
    <row r="122" spans="1:15" x14ac:dyDescent="0.25">
      <c r="A122" s="24">
        <f t="shared" si="14"/>
        <v>2.9999999999999956</v>
      </c>
      <c r="B122" s="24">
        <f t="shared" si="15"/>
        <v>4.4318484119380665E-3</v>
      </c>
      <c r="C122">
        <f t="shared" si="16"/>
        <v>0</v>
      </c>
      <c r="D122" s="24">
        <f t="shared" si="17"/>
        <v>3.2970436396820538E-3</v>
      </c>
      <c r="I122" s="24">
        <f t="shared" si="18"/>
        <v>0.99999999999999101</v>
      </c>
      <c r="J122" s="13">
        <f t="shared" si="13"/>
        <v>0.24197072451914553</v>
      </c>
      <c r="K122" s="13">
        <f t="shared" si="19"/>
        <v>0.21296533701490236</v>
      </c>
      <c r="L122" s="13">
        <f t="shared" si="20"/>
        <v>0.23175324220918486</v>
      </c>
      <c r="M122" s="24">
        <f t="shared" si="21"/>
        <v>4.6092998146795711E-3</v>
      </c>
      <c r="N122" s="24">
        <f t="shared" si="22"/>
        <v>2</v>
      </c>
      <c r="O122" s="24">
        <f t="shared" si="23"/>
        <v>0.12861422771150605</v>
      </c>
    </row>
    <row r="123" spans="1:15" x14ac:dyDescent="0.25">
      <c r="A123" s="24"/>
      <c r="B123" s="24"/>
      <c r="I123" s="24">
        <f t="shared" si="18"/>
        <v>1.0499999999999909</v>
      </c>
      <c r="J123" s="13">
        <f t="shared" si="13"/>
        <v>0.22988214068423521</v>
      </c>
      <c r="K123" s="13">
        <f t="shared" si="19"/>
        <v>0.20816928891117509</v>
      </c>
      <c r="L123" s="13">
        <f t="shared" si="20"/>
        <v>0.2390979246207609</v>
      </c>
      <c r="M123" s="24">
        <f t="shared" si="21"/>
        <v>1.3122561749983092E-3</v>
      </c>
      <c r="N123" s="24">
        <f t="shared" si="22"/>
        <v>2</v>
      </c>
      <c r="O123" s="24">
        <f t="shared" si="23"/>
        <v>0.12702639773975904</v>
      </c>
    </row>
    <row r="124" spans="1:15" x14ac:dyDescent="0.25">
      <c r="A124" s="24"/>
      <c r="B124" s="24"/>
      <c r="I124" s="24">
        <f t="shared" si="18"/>
        <v>1.099999999999991</v>
      </c>
      <c r="J124" s="13">
        <f t="shared" si="13"/>
        <v>0.21785217703255272</v>
      </c>
      <c r="K124" s="13">
        <f t="shared" si="19"/>
        <v>0.20325528464034567</v>
      </c>
      <c r="L124" s="13">
        <f t="shared" si="20"/>
        <v>0.24628100837588104</v>
      </c>
      <c r="M124" s="24">
        <f t="shared" si="21"/>
        <v>-1.9847874646837446E-3</v>
      </c>
      <c r="N124" s="24">
        <f t="shared" si="22"/>
        <v>2</v>
      </c>
      <c r="O124" s="24">
        <f t="shared" si="23"/>
        <v>0.12543856776801204</v>
      </c>
    </row>
    <row r="125" spans="1:15" x14ac:dyDescent="0.25">
      <c r="A125" s="24"/>
      <c r="B125" s="24"/>
      <c r="I125" s="24">
        <f t="shared" si="18"/>
        <v>1.149999999999991</v>
      </c>
      <c r="J125" s="13">
        <f t="shared" si="13"/>
        <v>0.20593626871997686</v>
      </c>
      <c r="K125" s="13">
        <f t="shared" si="19"/>
        <v>0.19823689378186929</v>
      </c>
      <c r="L125" s="13">
        <f t="shared" si="20"/>
        <v>0.25327432616871298</v>
      </c>
      <c r="M125" s="24">
        <f t="shared" si="21"/>
        <v>-1.9847874646837446E-3</v>
      </c>
      <c r="N125" s="24">
        <f t="shared" si="22"/>
        <v>2</v>
      </c>
      <c r="O125" s="24">
        <f t="shared" si="23"/>
        <v>0.12385073779626504</v>
      </c>
    </row>
    <row r="126" spans="1:15" x14ac:dyDescent="0.25">
      <c r="A126" s="24"/>
      <c r="B126" s="24"/>
      <c r="I126" s="24">
        <f t="shared" si="18"/>
        <v>1.1999999999999911</v>
      </c>
      <c r="J126" s="13">
        <f t="shared" si="13"/>
        <v>0.19418605498321503</v>
      </c>
      <c r="K126" s="13">
        <f t="shared" si="19"/>
        <v>0.19312770184098943</v>
      </c>
      <c r="L126" s="13">
        <f t="shared" si="20"/>
        <v>0.26004981126726451</v>
      </c>
      <c r="M126" s="24">
        <f t="shared" si="21"/>
        <v>-1.9847874646837446E-3</v>
      </c>
      <c r="N126" s="24">
        <f t="shared" si="22"/>
        <v>2</v>
      </c>
      <c r="O126" s="24">
        <f t="shared" si="23"/>
        <v>0.12226290782451804</v>
      </c>
    </row>
    <row r="127" spans="1:15" x14ac:dyDescent="0.25">
      <c r="A127" s="24"/>
      <c r="B127" s="24"/>
      <c r="I127" s="24">
        <f t="shared" si="18"/>
        <v>1.2499999999999911</v>
      </c>
      <c r="J127" s="13">
        <f t="shared" si="13"/>
        <v>0.18264908538902394</v>
      </c>
      <c r="K127" s="13">
        <f t="shared" si="19"/>
        <v>0.18794125027353598</v>
      </c>
      <c r="L127" s="13">
        <f t="shared" si="20"/>
        <v>0.26657968231343859</v>
      </c>
      <c r="M127" s="24">
        <f t="shared" si="21"/>
        <v>-1.9847874646837446E-3</v>
      </c>
      <c r="N127" s="24">
        <f t="shared" si="22"/>
        <v>2</v>
      </c>
      <c r="O127" s="24">
        <f t="shared" si="23"/>
        <v>0.12067507785277104</v>
      </c>
    </row>
    <row r="128" spans="1:15" x14ac:dyDescent="0.25">
      <c r="A128" s="24"/>
      <c r="B128" s="24"/>
      <c r="I128" s="24">
        <f t="shared" si="18"/>
        <v>1.2999999999999912</v>
      </c>
      <c r="J128" s="13">
        <f t="shared" si="13"/>
        <v>0.17136859204780933</v>
      </c>
      <c r="K128" s="13">
        <f t="shared" si="19"/>
        <v>0.18269097826468655</v>
      </c>
      <c r="L128" s="13">
        <f t="shared" si="20"/>
        <v>0.27283663090428101</v>
      </c>
      <c r="M128" s="24">
        <f t="shared" si="21"/>
        <v>-1.9847874646837446E-3</v>
      </c>
      <c r="N128" s="24">
        <f t="shared" si="22"/>
        <v>2</v>
      </c>
      <c r="O128" s="24">
        <f t="shared" si="23"/>
        <v>0.11908724788102404</v>
      </c>
    </row>
    <row r="129" spans="1:15" x14ac:dyDescent="0.25">
      <c r="A129" s="24"/>
      <c r="B129" s="24"/>
      <c r="I129" s="24">
        <f t="shared" si="18"/>
        <v>1.3499999999999912</v>
      </c>
      <c r="J129" s="13">
        <f t="shared" si="13"/>
        <v>0.16038332734192148</v>
      </c>
      <c r="K129" s="13">
        <f t="shared" si="19"/>
        <v>0.17739016659917081</v>
      </c>
      <c r="L129" s="13">
        <f t="shared" si="20"/>
        <v>0.27879401020717859</v>
      </c>
      <c r="M129" s="24">
        <f t="shared" si="21"/>
        <v>-1.9847874646837446E-3</v>
      </c>
      <c r="N129" s="24">
        <f t="shared" si="22"/>
        <v>2</v>
      </c>
      <c r="O129" s="24">
        <f t="shared" si="23"/>
        <v>0.11749941790927704</v>
      </c>
    </row>
    <row r="130" spans="1:15" x14ac:dyDescent="0.25">
      <c r="A130" s="24"/>
      <c r="B130" s="24"/>
      <c r="I130" s="24">
        <f t="shared" si="18"/>
        <v>1.3999999999999913</v>
      </c>
      <c r="J130" s="13">
        <f t="shared" si="13"/>
        <v>0.14972746563574668</v>
      </c>
      <c r="K130" s="13">
        <f t="shared" si="19"/>
        <v>0.17205188393549273</v>
      </c>
      <c r="L130" s="13">
        <f t="shared" si="20"/>
        <v>0.28442602280479679</v>
      </c>
      <c r="M130" s="24">
        <f t="shared" si="21"/>
        <v>-1.9847874646837446E-3</v>
      </c>
      <c r="N130" s="24">
        <f t="shared" si="22"/>
        <v>2</v>
      </c>
      <c r="O130" s="24">
        <f t="shared" si="23"/>
        <v>0.11591158793753004</v>
      </c>
    </row>
    <row r="131" spans="1:15" x14ac:dyDescent="0.25">
      <c r="A131" s="24"/>
      <c r="B131" s="24"/>
      <c r="I131" s="24">
        <f t="shared" si="18"/>
        <v>1.4499999999999913</v>
      </c>
      <c r="J131" s="13">
        <f t="shared" ref="J131:J194" si="24">_xlfn.NORM.DIST(I131,0,1,FALSE)</f>
        <v>0.13943056644536203</v>
      </c>
      <c r="K131" s="13">
        <f t="shared" si="19"/>
        <v>0.16668893576977326</v>
      </c>
      <c r="L131" s="13">
        <f t="shared" si="20"/>
        <v>0.28970790593047291</v>
      </c>
      <c r="M131" s="24">
        <f t="shared" si="21"/>
        <v>-1.9847874646837446E-3</v>
      </c>
      <c r="N131" s="24">
        <f t="shared" si="22"/>
        <v>2</v>
      </c>
      <c r="O131" s="24">
        <f t="shared" si="23"/>
        <v>0.11432375796578303</v>
      </c>
    </row>
    <row r="132" spans="1:15" x14ac:dyDescent="0.25">
      <c r="A132" s="24"/>
      <c r="B132" s="24"/>
      <c r="I132" s="24">
        <f>I131+0.05</f>
        <v>1.4999999999999913</v>
      </c>
      <c r="J132" s="13">
        <f t="shared" si="24"/>
        <v>0.12951759566589341</v>
      </c>
      <c r="K132" s="13">
        <f t="shared" ref="K132:K195" si="25">_xlfn.NORM.DIST(I132,0,1.5,FALSE)</f>
        <v>0.16131381634609651</v>
      </c>
      <c r="L132" s="13">
        <f t="shared" ref="L132:L195" si="26">_xlfn.NORM.DIST(I132,2,1.25,FALSE)</f>
        <v>0.29461611224265782</v>
      </c>
      <c r="M132" s="24">
        <f t="shared" ref="M132:M195" si="27">D131-($D$2/COUNTA($I$2:$I$202))</f>
        <v>-1.9847874646837446E-3</v>
      </c>
      <c r="N132" s="24">
        <f t="shared" ref="N132:N195" si="28">N131</f>
        <v>2</v>
      </c>
      <c r="O132" s="24">
        <f t="shared" ref="O132:O195" si="29">O131-($O$2/COUNTA($I$2:$I$202))</f>
        <v>0.11273592799403603</v>
      </c>
    </row>
    <row r="133" spans="1:15" x14ac:dyDescent="0.25">
      <c r="A133" s="24"/>
      <c r="B133" s="24"/>
      <c r="I133" s="24">
        <f t="shared" ref="I133:I151" si="30">I132+0.05</f>
        <v>1.5499999999999914</v>
      </c>
      <c r="J133" s="13">
        <f t="shared" si="24"/>
        <v>0.12000900069698722</v>
      </c>
      <c r="K133" s="13">
        <f t="shared" si="25"/>
        <v>0.15593866374010956</v>
      </c>
      <c r="L133" s="13">
        <f t="shared" si="26"/>
        <v>0.29912848429850197</v>
      </c>
      <c r="M133" s="24">
        <f t="shared" si="27"/>
        <v>-1.9847874646837446E-3</v>
      </c>
      <c r="N133" s="24">
        <f t="shared" si="28"/>
        <v>2</v>
      </c>
      <c r="O133" s="24">
        <f t="shared" si="29"/>
        <v>0.11114809802228903</v>
      </c>
    </row>
    <row r="134" spans="1:15" x14ac:dyDescent="0.25">
      <c r="A134" s="24"/>
      <c r="B134" s="24"/>
      <c r="I134" s="24">
        <f t="shared" si="30"/>
        <v>1.5999999999999914</v>
      </c>
      <c r="J134" s="13">
        <f t="shared" si="24"/>
        <v>0.1109208346794571</v>
      </c>
      <c r="K134" s="13">
        <f t="shared" si="25"/>
        <v>0.15057521831141726</v>
      </c>
      <c r="L134" s="13">
        <f t="shared" si="26"/>
        <v>0.30322442092216068</v>
      </c>
      <c r="M134" s="24">
        <f t="shared" si="27"/>
        <v>-1.9847874646837446E-3</v>
      </c>
      <c r="N134" s="24">
        <f t="shared" si="28"/>
        <v>2</v>
      </c>
      <c r="O134" s="24">
        <f t="shared" si="29"/>
        <v>0.10956026805054203</v>
      </c>
    </row>
    <row r="135" spans="1:15" x14ac:dyDescent="0.25">
      <c r="A135" s="24"/>
      <c r="B135" s="24"/>
      <c r="I135" s="24">
        <f t="shared" si="30"/>
        <v>1.6499999999999915</v>
      </c>
      <c r="J135" s="13">
        <f t="shared" si="24"/>
        <v>0.10226492456397945</v>
      </c>
      <c r="K135" s="13">
        <f t="shared" si="25"/>
        <v>0.14523478468836792</v>
      </c>
      <c r="L135" s="13">
        <f t="shared" si="26"/>
        <v>0.30688503372278225</v>
      </c>
      <c r="M135" s="24">
        <f t="shared" si="27"/>
        <v>-1.9847874646837446E-3</v>
      </c>
      <c r="N135" s="24">
        <f t="shared" si="28"/>
        <v>2</v>
      </c>
      <c r="O135" s="24">
        <f t="shared" si="29"/>
        <v>0.10797243807879503</v>
      </c>
    </row>
    <row r="136" spans="1:15" x14ac:dyDescent="0.25">
      <c r="A136" s="24"/>
      <c r="B136" s="24"/>
      <c r="I136" s="24">
        <f t="shared" si="30"/>
        <v>1.6999999999999915</v>
      </c>
      <c r="J136" s="13">
        <f t="shared" si="24"/>
        <v>9.4049077376888279E-2</v>
      </c>
      <c r="K136" s="13">
        <f t="shared" si="25"/>
        <v>0.13992819741648369</v>
      </c>
      <c r="L136" s="13">
        <f t="shared" si="26"/>
        <v>0.3100932921000108</v>
      </c>
      <c r="M136" s="24">
        <f t="shared" si="27"/>
        <v>-1.9847874646837446E-3</v>
      </c>
      <c r="N136" s="24">
        <f t="shared" si="28"/>
        <v>2</v>
      </c>
      <c r="O136" s="24">
        <f t="shared" si="29"/>
        <v>0.10638460810704803</v>
      </c>
    </row>
    <row r="137" spans="1:15" x14ac:dyDescent="0.25">
      <c r="A137" s="24"/>
      <c r="B137" s="24"/>
      <c r="I137" s="24">
        <f t="shared" si="30"/>
        <v>1.7499999999999916</v>
      </c>
      <c r="J137" s="13">
        <f t="shared" si="24"/>
        <v>8.6277318826512781E-2</v>
      </c>
      <c r="K137" s="13">
        <f t="shared" si="25"/>
        <v>0.13466579036937348</v>
      </c>
      <c r="L137" s="13">
        <f t="shared" si="26"/>
        <v>0.31283415518036428</v>
      </c>
      <c r="M137" s="24">
        <f t="shared" si="27"/>
        <v>-1.9847874646837446E-3</v>
      </c>
      <c r="N137" s="24">
        <f t="shared" si="28"/>
        <v>2</v>
      </c>
      <c r="O137" s="24">
        <f t="shared" si="29"/>
        <v>0.10479677813530103</v>
      </c>
    </row>
    <row r="138" spans="1:15" x14ac:dyDescent="0.25">
      <c r="A138" s="24"/>
      <c r="B138" s="24"/>
      <c r="I138" s="24">
        <f t="shared" si="30"/>
        <v>1.7999999999999916</v>
      </c>
      <c r="J138" s="13">
        <f t="shared" si="24"/>
        <v>7.8950158300895357E-2</v>
      </c>
      <c r="K138" s="13">
        <f t="shared" si="25"/>
        <v>0.1294573699888095</v>
      </c>
      <c r="L138" s="13">
        <f t="shared" si="26"/>
        <v>0.31509468925483236</v>
      </c>
      <c r="M138" s="24">
        <f t="shared" si="27"/>
        <v>-1.9847874646837446E-3</v>
      </c>
      <c r="N138" s="24">
        <f t="shared" si="28"/>
        <v>2</v>
      </c>
      <c r="O138" s="24">
        <f t="shared" si="29"/>
        <v>0.10320894816355403</v>
      </c>
    </row>
    <row r="139" spans="1:15" x14ac:dyDescent="0.25">
      <c r="A139" s="24"/>
      <c r="B139" s="24"/>
      <c r="I139" s="24">
        <f t="shared" si="30"/>
        <v>1.8499999999999917</v>
      </c>
      <c r="J139" s="13">
        <f t="shared" si="24"/>
        <v>7.2064874336219109E-2</v>
      </c>
      <c r="K139" s="13">
        <f t="shared" si="25"/>
        <v>0.12431219238904469</v>
      </c>
      <c r="L139" s="13">
        <f t="shared" si="26"/>
        <v>0.31686416943492463</v>
      </c>
      <c r="M139" s="24">
        <f t="shared" si="27"/>
        <v>-1.9847874646837446E-3</v>
      </c>
      <c r="N139" s="24">
        <f t="shared" si="28"/>
        <v>2</v>
      </c>
      <c r="O139" s="24">
        <f t="shared" si="29"/>
        <v>0.10162111819180702</v>
      </c>
    </row>
    <row r="140" spans="1:15" x14ac:dyDescent="0.25">
      <c r="A140" s="24"/>
      <c r="B140" s="24"/>
      <c r="I140" s="24">
        <f t="shared" si="30"/>
        <v>1.8999999999999917</v>
      </c>
      <c r="J140" s="13">
        <f t="shared" si="24"/>
        <v>6.5615814774677636E-2</v>
      </c>
      <c r="K140" s="13">
        <f t="shared" si="25"/>
        <v>0.11923894432969455</v>
      </c>
      <c r="L140" s="13">
        <f t="shared" si="26"/>
        <v>0.31813416440928699</v>
      </c>
      <c r="M140" s="24">
        <f t="shared" si="27"/>
        <v>-1.9847874646837446E-3</v>
      </c>
      <c r="N140" s="24">
        <f t="shared" si="28"/>
        <v>2</v>
      </c>
      <c r="O140" s="24">
        <f t="shared" si="29"/>
        <v>0.10003328822006002</v>
      </c>
    </row>
    <row r="141" spans="1:15" x14ac:dyDescent="0.25">
      <c r="I141" s="24">
        <f t="shared" si="30"/>
        <v>1.9499999999999917</v>
      </c>
      <c r="J141" s="13">
        <f t="shared" si="24"/>
        <v>5.9594706068817026E-2</v>
      </c>
      <c r="K141" s="13">
        <f t="shared" si="25"/>
        <v>0.11424572803187238</v>
      </c>
      <c r="L141" s="13">
        <f t="shared" si="26"/>
        <v>0.31889860336368392</v>
      </c>
      <c r="M141" s="24">
        <f t="shared" si="27"/>
        <v>-1.9847874646837446E-3</v>
      </c>
      <c r="N141" s="24">
        <f t="shared" si="28"/>
        <v>2</v>
      </c>
      <c r="O141" s="24">
        <f t="shared" si="29"/>
        <v>9.8445458248313022E-2</v>
      </c>
    </row>
    <row r="142" spans="1:15" x14ac:dyDescent="0.25">
      <c r="I142" s="24">
        <f t="shared" si="30"/>
        <v>1.9999999999999918</v>
      </c>
      <c r="J142" s="13">
        <f t="shared" si="24"/>
        <v>5.3990966513188944E-2</v>
      </c>
      <c r="K142" s="13">
        <f t="shared" si="25"/>
        <v>0.10934004978399654</v>
      </c>
      <c r="L142" s="13">
        <f t="shared" si="26"/>
        <v>0.3191538243211462</v>
      </c>
      <c r="M142" s="24">
        <f t="shared" si="27"/>
        <v>-1.9847874646837446E-3</v>
      </c>
      <c r="N142" s="24">
        <f t="shared" si="28"/>
        <v>2</v>
      </c>
      <c r="O142" s="24">
        <f t="shared" si="29"/>
        <v>9.6857628276566021E-2</v>
      </c>
    </row>
    <row r="143" spans="1:15" x14ac:dyDescent="0.25">
      <c r="I143" s="24">
        <f t="shared" si="30"/>
        <v>2.0499999999999918</v>
      </c>
      <c r="J143" s="13">
        <f t="shared" si="24"/>
        <v>4.8792018579183569E-2</v>
      </c>
      <c r="K143" s="13">
        <f t="shared" si="25"/>
        <v>0.10452881225700651</v>
      </c>
      <c r="L143" s="13">
        <f t="shared" si="26"/>
        <v>0.31889860336368409</v>
      </c>
      <c r="M143" s="24">
        <f t="shared" si="27"/>
        <v>-1.9847874646837446E-3</v>
      </c>
      <c r="N143" s="24">
        <f t="shared" si="28"/>
        <v>2</v>
      </c>
      <c r="O143" s="24">
        <f t="shared" si="29"/>
        <v>9.526979830481902E-2</v>
      </c>
    </row>
    <row r="144" spans="1:15" x14ac:dyDescent="0.25">
      <c r="I144" s="24">
        <f t="shared" si="30"/>
        <v>2.0999999999999917</v>
      </c>
      <c r="J144" s="13">
        <f t="shared" si="24"/>
        <v>4.3983595980427975E-2</v>
      </c>
      <c r="K144" s="13">
        <f t="shared" si="25"/>
        <v>9.9818310423830686E-2</v>
      </c>
      <c r="L144" s="13">
        <f t="shared" si="26"/>
        <v>0.31813416440928727</v>
      </c>
      <c r="M144" s="24">
        <f t="shared" si="27"/>
        <v>-1.9847874646837446E-3</v>
      </c>
      <c r="N144" s="24">
        <f t="shared" si="28"/>
        <v>2</v>
      </c>
      <c r="O144" s="24">
        <f t="shared" si="29"/>
        <v>9.3681968333072019E-2</v>
      </c>
    </row>
    <row r="145" spans="9:15" x14ac:dyDescent="0.25">
      <c r="I145" s="24">
        <f t="shared" si="30"/>
        <v>2.1499999999999915</v>
      </c>
      <c r="J145" s="13">
        <f t="shared" si="24"/>
        <v>3.9550041589370949E-2</v>
      </c>
      <c r="K145" s="13">
        <f t="shared" si="25"/>
        <v>9.5214230955007653E-2</v>
      </c>
      <c r="L145" s="13">
        <f t="shared" si="26"/>
        <v>0.31686416943492512</v>
      </c>
      <c r="M145" s="24">
        <f t="shared" si="27"/>
        <v>-1.9847874646837446E-3</v>
      </c>
      <c r="N145" s="24">
        <f t="shared" si="28"/>
        <v>2</v>
      </c>
      <c r="O145" s="24">
        <f t="shared" si="29"/>
        <v>9.2094138361325018E-2</v>
      </c>
    </row>
    <row r="146" spans="9:15" x14ac:dyDescent="0.25">
      <c r="I146" s="24">
        <f t="shared" si="30"/>
        <v>2.1999999999999913</v>
      </c>
      <c r="J146" s="13">
        <f t="shared" si="24"/>
        <v>3.5474592846232118E-2</v>
      </c>
      <c r="K146" s="13">
        <f t="shared" si="25"/>
        <v>9.0721654941519486E-2</v>
      </c>
      <c r="L146" s="13">
        <f t="shared" si="26"/>
        <v>0.31509468925483303</v>
      </c>
      <c r="M146" s="24">
        <f t="shared" si="27"/>
        <v>-1.9847874646837446E-3</v>
      </c>
      <c r="N146" s="24">
        <f t="shared" si="28"/>
        <v>2</v>
      </c>
      <c r="O146" s="24">
        <f t="shared" si="29"/>
        <v>9.0506308389578016E-2</v>
      </c>
    </row>
    <row r="147" spans="9:15" x14ac:dyDescent="0.25">
      <c r="I147" s="24">
        <f t="shared" si="30"/>
        <v>2.2499999999999911</v>
      </c>
      <c r="J147" s="13">
        <f t="shared" si="24"/>
        <v>3.1739651835668049E-2</v>
      </c>
      <c r="K147" s="13">
        <f t="shared" si="25"/>
        <v>8.6345063777261935E-2</v>
      </c>
      <c r="L147" s="13">
        <f t="shared" si="26"/>
        <v>0.31283415518036517</v>
      </c>
      <c r="M147" s="24">
        <f t="shared" si="27"/>
        <v>-1.9847874646837446E-3</v>
      </c>
      <c r="N147" s="24">
        <f t="shared" si="28"/>
        <v>2</v>
      </c>
      <c r="O147" s="24">
        <f t="shared" si="29"/>
        <v>8.8918478417831015E-2</v>
      </c>
    </row>
    <row r="148" spans="9:15" x14ac:dyDescent="0.25">
      <c r="I148" s="24">
        <f t="shared" si="30"/>
        <v>2.2999999999999909</v>
      </c>
      <c r="J148" s="13">
        <f t="shared" si="24"/>
        <v>2.8327037741601762E-2</v>
      </c>
      <c r="K148" s="13">
        <f t="shared" si="25"/>
        <v>8.2088348017233817E-2</v>
      </c>
      <c r="L148" s="13">
        <f t="shared" si="26"/>
        <v>0.31009329210001185</v>
      </c>
      <c r="M148" s="24">
        <f t="shared" si="27"/>
        <v>-1.9847874646837446E-3</v>
      </c>
      <c r="N148" s="24">
        <f t="shared" si="28"/>
        <v>2</v>
      </c>
      <c r="O148" s="24">
        <f t="shared" si="29"/>
        <v>8.7330648446084014E-2</v>
      </c>
    </row>
    <row r="149" spans="9:15" x14ac:dyDescent="0.25">
      <c r="I149" s="24">
        <f t="shared" si="30"/>
        <v>2.3499999999999908</v>
      </c>
      <c r="J149" s="13">
        <f t="shared" si="24"/>
        <v>2.5218219915194941E-2</v>
      </c>
      <c r="K149" s="13">
        <f t="shared" si="25"/>
        <v>7.7954819013534432E-2</v>
      </c>
      <c r="L149" s="13">
        <f t="shared" si="26"/>
        <v>0.30688503372278347</v>
      </c>
      <c r="M149" s="24">
        <f t="shared" si="27"/>
        <v>-1.9847874646837446E-3</v>
      </c>
      <c r="N149" s="24">
        <f t="shared" si="28"/>
        <v>2</v>
      </c>
      <c r="O149" s="24">
        <f t="shared" si="29"/>
        <v>8.5742818474337013E-2</v>
      </c>
    </row>
    <row r="150" spans="9:15" x14ac:dyDescent="0.25">
      <c r="I150" s="24">
        <f t="shared" si="30"/>
        <v>2.3999999999999906</v>
      </c>
      <c r="J150" s="13">
        <f t="shared" si="24"/>
        <v>2.2394530294843409E-2</v>
      </c>
      <c r="K150" s="13">
        <f t="shared" si="25"/>
        <v>7.3947223119637806E-2</v>
      </c>
      <c r="L150" s="13">
        <f t="shared" si="26"/>
        <v>0.30322442092216206</v>
      </c>
      <c r="M150" s="24">
        <f t="shared" si="27"/>
        <v>-1.9847874646837446E-3</v>
      </c>
      <c r="N150" s="24">
        <f t="shared" si="28"/>
        <v>2</v>
      </c>
      <c r="O150" s="24">
        <f t="shared" si="29"/>
        <v>8.4154988502590011E-2</v>
      </c>
    </row>
    <row r="151" spans="9:15" x14ac:dyDescent="0.25">
      <c r="I151" s="24">
        <f t="shared" si="30"/>
        <v>2.4499999999999904</v>
      </c>
      <c r="J151" s="13">
        <f t="shared" si="24"/>
        <v>1.9837354391795788E-2</v>
      </c>
      <c r="K151" s="13">
        <f t="shared" si="25"/>
        <v>7.0067758244167527E-2</v>
      </c>
      <c r="L151" s="13">
        <f t="shared" si="26"/>
        <v>0.29912848429850353</v>
      </c>
      <c r="M151" s="24">
        <f t="shared" si="27"/>
        <v>-1.9847874646837446E-3</v>
      </c>
      <c r="N151" s="24">
        <f t="shared" si="28"/>
        <v>2</v>
      </c>
      <c r="O151" s="24">
        <f t="shared" si="29"/>
        <v>8.256715853084301E-2</v>
      </c>
    </row>
    <row r="152" spans="9:15" x14ac:dyDescent="0.25">
      <c r="I152" s="24">
        <f>I151+0.05</f>
        <v>2.4999999999999902</v>
      </c>
      <c r="J152" s="13">
        <f t="shared" si="24"/>
        <v>1.7528300493568967E-2</v>
      </c>
      <c r="K152" s="13">
        <f t="shared" si="25"/>
        <v>6.631809252849985E-2</v>
      </c>
      <c r="L152" s="13">
        <f t="shared" si="26"/>
        <v>0.29461611224265954</v>
      </c>
      <c r="M152" s="24">
        <f t="shared" si="27"/>
        <v>-1.9847874646837446E-3</v>
      </c>
      <c r="N152" s="24">
        <f t="shared" si="28"/>
        <v>2</v>
      </c>
      <c r="O152" s="24">
        <f t="shared" si="29"/>
        <v>8.0979328559096009E-2</v>
      </c>
    </row>
    <row r="153" spans="9:15" x14ac:dyDescent="0.25">
      <c r="I153" s="24">
        <f t="shared" ref="I153:I170" si="31">I152+0.05</f>
        <v>2.5499999999999901</v>
      </c>
      <c r="J153" s="13">
        <f t="shared" si="24"/>
        <v>1.5449347134395566E-2</v>
      </c>
      <c r="K153" s="13">
        <f t="shared" si="25"/>
        <v>6.269938491792533E-2</v>
      </c>
      <c r="L153" s="13">
        <f t="shared" si="26"/>
        <v>0.2897079059304748</v>
      </c>
      <c r="M153" s="24">
        <f t="shared" si="27"/>
        <v>-1.9847874646837446E-3</v>
      </c>
      <c r="N153" s="24">
        <f t="shared" si="28"/>
        <v>2</v>
      </c>
      <c r="O153" s="24">
        <f t="shared" si="29"/>
        <v>7.9391498587349008E-2</v>
      </c>
    </row>
    <row r="154" spans="9:15" x14ac:dyDescent="0.25">
      <c r="I154" s="24">
        <f t="shared" si="31"/>
        <v>2.5999999999999899</v>
      </c>
      <c r="J154" s="13">
        <f t="shared" si="24"/>
        <v>1.3582969233685977E-2</v>
      </c>
      <c r="K154" s="13">
        <f t="shared" si="25"/>
        <v>5.9212307393728611E-2</v>
      </c>
      <c r="L154" s="13">
        <f t="shared" si="26"/>
        <v>0.28442602280479878</v>
      </c>
      <c r="M154" s="24">
        <f t="shared" si="27"/>
        <v>-1.9847874646837446E-3</v>
      </c>
      <c r="N154" s="24">
        <f t="shared" si="28"/>
        <v>2</v>
      </c>
      <c r="O154" s="24">
        <f t="shared" si="29"/>
        <v>7.7803668615602006E-2</v>
      </c>
    </row>
    <row r="155" spans="9:15" x14ac:dyDescent="0.25">
      <c r="I155" s="24">
        <f t="shared" si="31"/>
        <v>2.6499999999999897</v>
      </c>
      <c r="J155" s="13">
        <f t="shared" si="24"/>
        <v>1.1912243607605502E-2</v>
      </c>
      <c r="K155" s="13">
        <f t="shared" si="25"/>
        <v>5.5857068633310511E-2</v>
      </c>
      <c r="L155" s="13">
        <f t="shared" si="26"/>
        <v>0.27879401020718081</v>
      </c>
      <c r="M155" s="24">
        <f t="shared" si="27"/>
        <v>-1.9847874646837446E-3</v>
      </c>
      <c r="N155" s="24">
        <f t="shared" si="28"/>
        <v>2</v>
      </c>
      <c r="O155" s="24">
        <f t="shared" si="29"/>
        <v>7.6215838643855005E-2</v>
      </c>
    </row>
    <row r="156" spans="9:15" x14ac:dyDescent="0.25">
      <c r="I156" s="24">
        <f t="shared" si="31"/>
        <v>2.6999999999999895</v>
      </c>
      <c r="J156" s="13">
        <f t="shared" si="24"/>
        <v>1.0420934814422892E-2</v>
      </c>
      <c r="K156" s="13">
        <f t="shared" si="25"/>
        <v>5.2633438867263439E-2</v>
      </c>
      <c r="L156" s="13">
        <f t="shared" si="26"/>
        <v>0.27283663090428334</v>
      </c>
      <c r="M156" s="24">
        <f t="shared" si="27"/>
        <v>-1.9847874646837446E-3</v>
      </c>
      <c r="N156" s="24">
        <f t="shared" si="28"/>
        <v>2</v>
      </c>
      <c r="O156" s="24">
        <f t="shared" si="29"/>
        <v>7.4628008672108004E-2</v>
      </c>
    </row>
    <row r="157" spans="9:15" x14ac:dyDescent="0.25">
      <c r="I157" s="24">
        <f t="shared" si="31"/>
        <v>2.7499999999999893</v>
      </c>
      <c r="J157" s="13">
        <f t="shared" si="24"/>
        <v>9.09356250159132E-3</v>
      </c>
      <c r="K157" s="13">
        <f t="shared" si="25"/>
        <v>4.9540775705996035E-2</v>
      </c>
      <c r="L157" s="13">
        <f t="shared" si="26"/>
        <v>0.26657968231344109</v>
      </c>
      <c r="M157" s="24">
        <f t="shared" si="27"/>
        <v>-1.9847874646837446E-3</v>
      </c>
      <c r="N157" s="24">
        <f t="shared" si="28"/>
        <v>2</v>
      </c>
      <c r="O157" s="24">
        <f t="shared" si="29"/>
        <v>7.3040178700361003E-2</v>
      </c>
    </row>
    <row r="158" spans="9:15" x14ac:dyDescent="0.25">
      <c r="I158" s="24">
        <f t="shared" si="31"/>
        <v>2.7999999999999892</v>
      </c>
      <c r="J158" s="13">
        <f t="shared" si="24"/>
        <v>7.9154515829802027E-3</v>
      </c>
      <c r="K158" s="13">
        <f t="shared" si="25"/>
        <v>4.6578050713944094E-2</v>
      </c>
      <c r="L158" s="13">
        <f t="shared" si="26"/>
        <v>0.26004981126726717</v>
      </c>
      <c r="M158" s="24">
        <f t="shared" si="27"/>
        <v>-1.9847874646837446E-3</v>
      </c>
      <c r="N158" s="24">
        <f t="shared" si="28"/>
        <v>2</v>
      </c>
      <c r="O158" s="24">
        <f t="shared" si="29"/>
        <v>7.1452348728614001E-2</v>
      </c>
    </row>
    <row r="159" spans="9:15" x14ac:dyDescent="0.25">
      <c r="I159" s="24">
        <f t="shared" si="31"/>
        <v>2.849999999999989</v>
      </c>
      <c r="J159" s="13">
        <f t="shared" si="24"/>
        <v>6.8727666906141906E-3</v>
      </c>
      <c r="K159" s="13">
        <f t="shared" si="25"/>
        <v>4.3743876516451681E-2</v>
      </c>
      <c r="L159" s="13">
        <f t="shared" si="26"/>
        <v>0.25327432616871581</v>
      </c>
      <c r="M159" s="24">
        <f t="shared" si="27"/>
        <v>-1.9847874646837446E-3</v>
      </c>
      <c r="N159" s="24">
        <f t="shared" si="28"/>
        <v>2</v>
      </c>
      <c r="O159" s="24">
        <f t="shared" si="29"/>
        <v>6.9864518756867E-2</v>
      </c>
    </row>
    <row r="160" spans="9:15" x14ac:dyDescent="0.25">
      <c r="I160" s="24">
        <f t="shared" si="31"/>
        <v>2.8999999999999888</v>
      </c>
      <c r="J160" s="13">
        <f t="shared" si="24"/>
        <v>5.9525324197760498E-3</v>
      </c>
      <c r="K160" s="13">
        <f t="shared" si="25"/>
        <v>4.1036534232898776E-2</v>
      </c>
      <c r="L160" s="13">
        <f t="shared" si="26"/>
        <v>0.24628100837588393</v>
      </c>
      <c r="M160" s="24">
        <f t="shared" si="27"/>
        <v>-1.9847874646837446E-3</v>
      </c>
      <c r="N160" s="24">
        <f t="shared" si="28"/>
        <v>2</v>
      </c>
      <c r="O160" s="24">
        <f t="shared" si="29"/>
        <v>6.8276688785119999E-2</v>
      </c>
    </row>
    <row r="161" spans="9:15" x14ac:dyDescent="0.25">
      <c r="I161" s="24">
        <f t="shared" si="31"/>
        <v>2.9499999999999886</v>
      </c>
      <c r="J161" s="13">
        <f t="shared" si="24"/>
        <v>5.1426409230541118E-3</v>
      </c>
      <c r="K161" s="13">
        <f t="shared" si="25"/>
        <v>3.8454001039422446E-2</v>
      </c>
      <c r="L161" s="13">
        <f t="shared" si="26"/>
        <v>0.23909792462076387</v>
      </c>
      <c r="M161" s="24">
        <f t="shared" si="27"/>
        <v>-1.9847874646837446E-3</v>
      </c>
      <c r="N161" s="24">
        <f t="shared" si="28"/>
        <v>2</v>
      </c>
      <c r="O161" s="24">
        <f t="shared" si="29"/>
        <v>6.6688858813372998E-2</v>
      </c>
    </row>
    <row r="162" spans="9:15" x14ac:dyDescent="0.25">
      <c r="I162" s="24">
        <f t="shared" si="31"/>
        <v>2.9999999999999885</v>
      </c>
      <c r="J162" s="13">
        <f t="shared" si="24"/>
        <v>4.4318484119381611E-3</v>
      </c>
      <c r="K162" s="13">
        <f t="shared" si="25"/>
        <v>3.5993977675459261E-2</v>
      </c>
      <c r="L162" s="13">
        <f t="shared" si="26"/>
        <v>0.23175324220918792</v>
      </c>
      <c r="M162" s="24">
        <f t="shared" si="27"/>
        <v>-1.9847874646837446E-3</v>
      </c>
      <c r="N162" s="24">
        <f t="shared" si="28"/>
        <v>2</v>
      </c>
      <c r="O162" s="24">
        <f t="shared" si="29"/>
        <v>6.5101028841625996E-2</v>
      </c>
    </row>
    <row r="163" spans="9:15" x14ac:dyDescent="0.25">
      <c r="I163" s="24">
        <f t="shared" si="31"/>
        <v>3.0499999999999883</v>
      </c>
      <c r="J163" s="13">
        <f t="shared" si="24"/>
        <v>3.8097620982219418E-3</v>
      </c>
      <c r="K163" s="13">
        <f t="shared" si="25"/>
        <v>3.3653915720152319E-2</v>
      </c>
      <c r="L163" s="13">
        <f t="shared" si="26"/>
        <v>0.2242750486716982</v>
      </c>
      <c r="M163" s="24">
        <f t="shared" si="27"/>
        <v>-1.9847874646837446E-3</v>
      </c>
      <c r="N163" s="24">
        <f t="shared" si="28"/>
        <v>2</v>
      </c>
      <c r="O163" s="24">
        <f t="shared" si="29"/>
        <v>6.3513198869878995E-2</v>
      </c>
    </row>
    <row r="164" spans="9:15" x14ac:dyDescent="0.25">
      <c r="I164" s="24">
        <f t="shared" si="31"/>
        <v>3.0999999999999881</v>
      </c>
      <c r="J164" s="13">
        <f t="shared" si="24"/>
        <v>3.2668190562000401E-3</v>
      </c>
      <c r="K164" s="13">
        <f t="shared" si="25"/>
        <v>3.1431044477248225E-2</v>
      </c>
      <c r="L164" s="13">
        <f t="shared" si="26"/>
        <v>0.21669117743867225</v>
      </c>
      <c r="M164" s="24">
        <f t="shared" si="27"/>
        <v>-1.9847874646837446E-3</v>
      </c>
      <c r="N164" s="24">
        <f t="shared" si="28"/>
        <v>2</v>
      </c>
      <c r="O164" s="24">
        <f t="shared" si="29"/>
        <v>6.1925368898132001E-2</v>
      </c>
    </row>
    <row r="165" spans="9:15" x14ac:dyDescent="0.25">
      <c r="I165" s="24">
        <f t="shared" si="31"/>
        <v>3.1499999999999879</v>
      </c>
      <c r="J165" s="13">
        <f t="shared" si="24"/>
        <v>2.7942584148795539E-3</v>
      </c>
      <c r="K165" s="13">
        <f t="shared" si="25"/>
        <v>2.9322397320285288E-2</v>
      </c>
      <c r="L165" s="13">
        <f t="shared" si="26"/>
        <v>0.20902904099964434</v>
      </c>
      <c r="M165" s="24">
        <f t="shared" si="27"/>
        <v>-1.9847874646837446E-3</v>
      </c>
      <c r="N165" s="24">
        <f t="shared" si="28"/>
        <v>2</v>
      </c>
      <c r="O165" s="24">
        <f t="shared" si="29"/>
        <v>6.0337538926385006E-2</v>
      </c>
    </row>
    <row r="166" spans="9:15" x14ac:dyDescent="0.25">
      <c r="I166" s="24">
        <f t="shared" si="31"/>
        <v>3.1999999999999877</v>
      </c>
      <c r="J166" s="13">
        <f t="shared" si="24"/>
        <v>2.3840882014649354E-3</v>
      </c>
      <c r="K166" s="13">
        <f t="shared" si="25"/>
        <v>2.732483736348194E-2</v>
      </c>
      <c r="L166" s="13">
        <f t="shared" si="26"/>
        <v>0.2013154728784956</v>
      </c>
      <c r="M166" s="24">
        <f t="shared" si="27"/>
        <v>-1.9847874646837446E-3</v>
      </c>
      <c r="N166" s="24">
        <f t="shared" si="28"/>
        <v>2</v>
      </c>
      <c r="O166" s="24">
        <f t="shared" si="29"/>
        <v>5.8749708954638012E-2</v>
      </c>
    </row>
    <row r="167" spans="9:15" x14ac:dyDescent="0.25">
      <c r="I167" s="24">
        <f t="shared" si="31"/>
        <v>3.2499999999999876</v>
      </c>
      <c r="J167" s="13">
        <f t="shared" si="24"/>
        <v>2.0290480572998509E-3</v>
      </c>
      <c r="K167" s="13">
        <f t="shared" si="25"/>
        <v>2.5435082337612425E-2</v>
      </c>
      <c r="L167" s="13">
        <f t="shared" si="26"/>
        <v>0.19357657961531663</v>
      </c>
      <c r="M167" s="24">
        <f t="shared" si="27"/>
        <v>-1.9847874646837446E-3</v>
      </c>
      <c r="N167" s="24">
        <f t="shared" si="28"/>
        <v>2</v>
      </c>
      <c r="O167" s="24">
        <f t="shared" si="29"/>
        <v>5.7161878982891018E-2</v>
      </c>
    </row>
    <row r="168" spans="9:15" x14ac:dyDescent="0.25">
      <c r="I168" s="24">
        <f t="shared" si="31"/>
        <v>3.2999999999999874</v>
      </c>
      <c r="J168" s="13">
        <f t="shared" si="24"/>
        <v>1.7225689390537517E-3</v>
      </c>
      <c r="K168" s="13">
        <f t="shared" si="25"/>
        <v>2.3649728564154721E-2</v>
      </c>
      <c r="L168" s="13">
        <f t="shared" si="26"/>
        <v>0.18583760379469494</v>
      </c>
      <c r="M168" s="24">
        <f t="shared" si="27"/>
        <v>-1.9847874646837446E-3</v>
      </c>
      <c r="N168" s="24">
        <f t="shared" si="28"/>
        <v>2</v>
      </c>
      <c r="O168" s="24">
        <f t="shared" si="29"/>
        <v>5.5574049011144024E-2</v>
      </c>
    </row>
    <row r="169" spans="9:15" x14ac:dyDescent="0.25">
      <c r="I169" s="24">
        <f t="shared" si="31"/>
        <v>3.3499999999999872</v>
      </c>
      <c r="J169" s="13">
        <f t="shared" si="24"/>
        <v>1.4587308046668081E-3</v>
      </c>
      <c r="K169" s="13">
        <f t="shared" si="25"/>
        <v>2.1965273934969935E-2</v>
      </c>
      <c r="L169" s="13">
        <f t="shared" si="26"/>
        <v>0.17812279900141087</v>
      </c>
      <c r="M169" s="24">
        <f t="shared" si="27"/>
        <v>-1.9847874646837446E-3</v>
      </c>
      <c r="N169" s="24">
        <f t="shared" si="28"/>
        <v>2</v>
      </c>
      <c r="O169" s="24">
        <f t="shared" si="29"/>
        <v>5.3986219039397029E-2</v>
      </c>
    </row>
    <row r="170" spans="9:15" x14ac:dyDescent="0.25">
      <c r="I170" s="24">
        <f t="shared" si="31"/>
        <v>3.399999999999987</v>
      </c>
      <c r="J170" s="13">
        <f t="shared" si="24"/>
        <v>1.2322191684730735E-3</v>
      </c>
      <c r="K170" s="13">
        <f t="shared" si="25"/>
        <v>2.0378139818590713E-2</v>
      </c>
      <c r="L170" s="13">
        <f t="shared" si="26"/>
        <v>0.17045531742057629</v>
      </c>
      <c r="M170" s="24">
        <f t="shared" si="27"/>
        <v>-1.9847874646837446E-3</v>
      </c>
      <c r="N170" s="24">
        <f t="shared" si="28"/>
        <v>2</v>
      </c>
      <c r="O170" s="24">
        <f t="shared" si="29"/>
        <v>5.2398389067650035E-2</v>
      </c>
    </row>
    <row r="171" spans="9:15" x14ac:dyDescent="0.25">
      <c r="I171" s="24">
        <f>I170+0.05</f>
        <v>3.4499999999999869</v>
      </c>
      <c r="J171" s="13">
        <f t="shared" si="24"/>
        <v>1.0382812956614583E-3</v>
      </c>
      <c r="K171" s="13">
        <f t="shared" si="25"/>
        <v>1.8884691827734494E-2</v>
      </c>
      <c r="L171" s="13">
        <f t="shared" si="26"/>
        <v>0.16285711063260952</v>
      </c>
      <c r="M171" s="24">
        <f t="shared" si="27"/>
        <v>-1.9847874646837446E-3</v>
      </c>
      <c r="N171" s="24">
        <f t="shared" si="28"/>
        <v>2</v>
      </c>
      <c r="O171" s="24">
        <f t="shared" si="29"/>
        <v>5.0810559095903041E-2</v>
      </c>
    </row>
    <row r="172" spans="9:15" x14ac:dyDescent="0.25">
      <c r="I172" s="24">
        <f t="shared" ref="I172:I186" si="32">I171+0.05</f>
        <v>3.4999999999999867</v>
      </c>
      <c r="J172" s="13">
        <f t="shared" si="24"/>
        <v>8.7268269504580038E-4</v>
      </c>
      <c r="K172" s="13">
        <f t="shared" si="25"/>
        <v>1.7481259395806685E-2</v>
      </c>
      <c r="L172" s="13">
        <f t="shared" si="26"/>
        <v>0.15534884398657234</v>
      </c>
      <c r="M172" s="24">
        <f t="shared" si="27"/>
        <v>-1.9847874646837446E-3</v>
      </c>
      <c r="N172" s="24">
        <f t="shared" si="28"/>
        <v>2</v>
      </c>
      <c r="O172" s="24">
        <f t="shared" si="29"/>
        <v>4.9222729124156046E-2</v>
      </c>
    </row>
    <row r="173" spans="9:15" x14ac:dyDescent="0.25">
      <c r="I173" s="24">
        <f t="shared" si="32"/>
        <v>3.5499999999999865</v>
      </c>
      <c r="J173" s="13">
        <f t="shared" si="24"/>
        <v>7.3166446283034526E-4</v>
      </c>
      <c r="K173" s="13">
        <f t="shared" si="25"/>
        <v>1.6164154122818578E-2</v>
      </c>
      <c r="L173" s="13">
        <f t="shared" si="26"/>
        <v>0.14794982477064625</v>
      </c>
      <c r="M173" s="24">
        <f t="shared" si="27"/>
        <v>-1.9847874646837446E-3</v>
      </c>
      <c r="N173" s="24">
        <f t="shared" si="28"/>
        <v>2</v>
      </c>
      <c r="O173" s="24">
        <f t="shared" si="29"/>
        <v>4.7634899152409052E-2</v>
      </c>
    </row>
    <row r="174" spans="9:15" x14ac:dyDescent="0.25">
      <c r="I174" s="24">
        <f t="shared" si="32"/>
        <v>3.5999999999999863</v>
      </c>
      <c r="J174" s="13">
        <f t="shared" si="24"/>
        <v>6.1190193011380237E-4</v>
      </c>
      <c r="K174" s="13">
        <f t="shared" si="25"/>
        <v>1.4929686863228918E-2</v>
      </c>
      <c r="L174" s="13">
        <f t="shared" si="26"/>
        <v>0.14067794423813185</v>
      </c>
      <c r="M174" s="24">
        <f t="shared" si="27"/>
        <v>-1.9847874646837446E-3</v>
      </c>
      <c r="N174" s="24">
        <f t="shared" si="28"/>
        <v>2</v>
      </c>
      <c r="O174" s="24">
        <f t="shared" si="29"/>
        <v>4.6047069180662058E-2</v>
      </c>
    </row>
    <row r="175" spans="9:15" x14ac:dyDescent="0.25">
      <c r="I175" s="24">
        <f t="shared" si="32"/>
        <v>3.6499999999999861</v>
      </c>
      <c r="J175" s="13">
        <f t="shared" si="24"/>
        <v>5.104649743442114E-4</v>
      </c>
      <c r="K175" s="13">
        <f t="shared" si="25"/>
        <v>1.3774183539652447E-2</v>
      </c>
      <c r="L175" s="13">
        <f t="shared" si="26"/>
        <v>0.133549633393373</v>
      </c>
      <c r="M175" s="24">
        <f t="shared" si="27"/>
        <v>-1.9847874646837446E-3</v>
      </c>
      <c r="N175" s="24">
        <f t="shared" si="28"/>
        <v>2</v>
      </c>
      <c r="O175" s="24">
        <f t="shared" si="29"/>
        <v>4.4459239208915063E-2</v>
      </c>
    </row>
    <row r="176" spans="9:15" x14ac:dyDescent="0.25">
      <c r="I176" s="24">
        <f t="shared" si="32"/>
        <v>3.699999999999986</v>
      </c>
      <c r="J176" s="13">
        <f t="shared" si="24"/>
        <v>4.2478027055077366E-4</v>
      </c>
      <c r="K176" s="13">
        <f t="shared" si="25"/>
        <v>1.2693999677100469E-2</v>
      </c>
      <c r="L176" s="13">
        <f t="shared" si="26"/>
        <v>0.12657983229630837</v>
      </c>
      <c r="M176" s="24">
        <f t="shared" si="27"/>
        <v>-1.9847874646837446E-3</v>
      </c>
      <c r="N176" s="24">
        <f t="shared" si="28"/>
        <v>2</v>
      </c>
      <c r="O176" s="24">
        <f t="shared" si="29"/>
        <v>4.2871409237168069E-2</v>
      </c>
    </row>
    <row r="177" spans="9:15" x14ac:dyDescent="0.25">
      <c r="I177" s="24">
        <f t="shared" si="32"/>
        <v>3.7499999999999858</v>
      </c>
      <c r="J177" s="13">
        <f t="shared" si="24"/>
        <v>3.5259568236746422E-4</v>
      </c>
      <c r="K177" s="13">
        <f t="shared" si="25"/>
        <v>1.1685533662379295E-2</v>
      </c>
      <c r="L177" s="13">
        <f t="shared" si="26"/>
        <v>0.11978197250859782</v>
      </c>
      <c r="M177" s="24">
        <f t="shared" si="27"/>
        <v>-1.9847874646837446E-3</v>
      </c>
      <c r="N177" s="24">
        <f t="shared" si="28"/>
        <v>2</v>
      </c>
      <c r="O177" s="24">
        <f t="shared" si="29"/>
        <v>4.1283579265421075E-2</v>
      </c>
    </row>
    <row r="178" spans="9:15" x14ac:dyDescent="0.25">
      <c r="I178" s="24">
        <f t="shared" si="32"/>
        <v>3.7999999999999856</v>
      </c>
      <c r="J178" s="13">
        <f t="shared" si="24"/>
        <v>2.9194692579147605E-4</v>
      </c>
      <c r="K178" s="13">
        <f t="shared" si="25"/>
        <v>1.0745238742432914E-2</v>
      </c>
      <c r="L178" s="13">
        <f t="shared" si="26"/>
        <v>0.11316797217987293</v>
      </c>
      <c r="M178" s="24">
        <f t="shared" si="27"/>
        <v>-1.9847874646837446E-3</v>
      </c>
      <c r="N178" s="24">
        <f t="shared" si="28"/>
        <v>2</v>
      </c>
      <c r="O178" s="24">
        <f t="shared" si="29"/>
        <v>3.9695749293674081E-2</v>
      </c>
    </row>
    <row r="179" spans="9:15" x14ac:dyDescent="0.25">
      <c r="I179" s="24">
        <f t="shared" si="32"/>
        <v>3.8499999999999854</v>
      </c>
      <c r="J179" s="13">
        <f t="shared" si="24"/>
        <v>2.4112658022600695E-4</v>
      </c>
      <c r="K179" s="13">
        <f t="shared" si="25"/>
        <v>9.8696337837511066E-3</v>
      </c>
      <c r="L179" s="13">
        <f t="shared" si="26"/>
        <v>0.10674824316080368</v>
      </c>
      <c r="M179" s="24">
        <f t="shared" si="27"/>
        <v>-1.9847874646837446E-3</v>
      </c>
      <c r="N179" s="24">
        <f t="shared" si="28"/>
        <v>2</v>
      </c>
      <c r="O179" s="24">
        <f t="shared" si="29"/>
        <v>3.8107919321927086E-2</v>
      </c>
    </row>
    <row r="180" spans="9:15" x14ac:dyDescent="0.25">
      <c r="I180" s="24">
        <f t="shared" si="32"/>
        <v>3.8999999999999853</v>
      </c>
      <c r="J180" s="13">
        <f t="shared" si="24"/>
        <v>1.9865547139278399E-4</v>
      </c>
      <c r="K180" s="13">
        <f t="shared" si="25"/>
        <v>9.0553128224573048E-3</v>
      </c>
      <c r="L180" s="13">
        <f t="shared" si="26"/>
        <v>0.10053170943127231</v>
      </c>
      <c r="M180" s="24">
        <f t="shared" si="27"/>
        <v>-1.9847874646837446E-3</v>
      </c>
      <c r="N180" s="24">
        <f t="shared" si="28"/>
        <v>2</v>
      </c>
      <c r="O180" s="24">
        <f t="shared" si="29"/>
        <v>3.6520089350180092E-2</v>
      </c>
    </row>
    <row r="181" spans="9:15" x14ac:dyDescent="0.25">
      <c r="I181" s="24">
        <f t="shared" si="32"/>
        <v>3.9499999999999851</v>
      </c>
      <c r="J181" s="13">
        <f t="shared" si="24"/>
        <v>1.6325640876625172E-4</v>
      </c>
      <c r="K181" s="13">
        <f t="shared" si="25"/>
        <v>8.2989534413363507E-3</v>
      </c>
      <c r="L181" s="13">
        <f t="shared" si="26"/>
        <v>9.4525836047667594E-2</v>
      </c>
      <c r="M181" s="24">
        <f t="shared" si="27"/>
        <v>-1.9847874646837446E-3</v>
      </c>
      <c r="N181" s="24">
        <f t="shared" si="28"/>
        <v>2</v>
      </c>
      <c r="O181" s="24">
        <f t="shared" si="29"/>
        <v>3.4932259378433098E-2</v>
      </c>
    </row>
    <row r="182" spans="9:15" x14ac:dyDescent="0.25">
      <c r="I182" s="24">
        <f t="shared" si="32"/>
        <v>3.9999999999999849</v>
      </c>
      <c r="J182" s="13">
        <f t="shared" si="24"/>
        <v>1.3383022576489344E-4</v>
      </c>
      <c r="K182" s="13">
        <f t="shared" si="25"/>
        <v>7.5973240158651615E-3</v>
      </c>
      <c r="L182" s="13">
        <f t="shared" si="26"/>
        <v>8.8736667743566172E-2</v>
      </c>
      <c r="M182" s="24">
        <f t="shared" si="27"/>
        <v>-1.9847874646837446E-3</v>
      </c>
      <c r="N182" s="24">
        <f t="shared" si="28"/>
        <v>2</v>
      </c>
      <c r="O182" s="24">
        <f t="shared" si="29"/>
        <v>3.3344429406686103E-2</v>
      </c>
    </row>
    <row r="183" spans="9:15" x14ac:dyDescent="0.25">
      <c r="I183" s="24">
        <f t="shared" si="32"/>
        <v>4.0499999999999847</v>
      </c>
      <c r="J183" s="13">
        <f t="shared" si="24"/>
        <v>1.0943404343980734E-4</v>
      </c>
      <c r="K183" s="13">
        <f t="shared" si="25"/>
        <v>6.9472898762819183E-3</v>
      </c>
      <c r="L183" s="13">
        <f t="shared" si="26"/>
        <v>8.3168876263013031E-2</v>
      </c>
      <c r="M183" s="24">
        <f t="shared" si="27"/>
        <v>-1.9847874646837446E-3</v>
      </c>
      <c r="N183" s="24">
        <f t="shared" si="28"/>
        <v>2</v>
      </c>
      <c r="O183" s="24">
        <f t="shared" si="29"/>
        <v>3.1756599434939109E-2</v>
      </c>
    </row>
    <row r="184" spans="9:15" x14ac:dyDescent="0.25">
      <c r="I184" s="24">
        <f t="shared" si="32"/>
        <v>4.0999999999999845</v>
      </c>
      <c r="J184" s="13">
        <f t="shared" si="24"/>
        <v>8.9261657177138471E-5</v>
      </c>
      <c r="K184" s="13">
        <f t="shared" si="25"/>
        <v>6.3458184368916353E-3</v>
      </c>
      <c r="L184" s="13">
        <f t="shared" si="26"/>
        <v>7.7825815465175613E-2</v>
      </c>
      <c r="M184" s="24">
        <f t="shared" si="27"/>
        <v>-1.9847874646837446E-3</v>
      </c>
      <c r="N184" s="24">
        <f t="shared" si="28"/>
        <v>2</v>
      </c>
      <c r="O184" s="24">
        <f t="shared" si="29"/>
        <v>3.0168769463192115E-2</v>
      </c>
    </row>
    <row r="185" spans="9:15" x14ac:dyDescent="0.25">
      <c r="I185" s="24">
        <f t="shared" si="32"/>
        <v>4.1499999999999844</v>
      </c>
      <c r="J185" s="13">
        <f t="shared" si="24"/>
        <v>7.2625930302257243E-5</v>
      </c>
      <c r="K185" s="13">
        <f t="shared" si="25"/>
        <v>5.7899833471860979E-3</v>
      </c>
      <c r="L185" s="13">
        <f t="shared" si="26"/>
        <v>7.2709583213027854E-2</v>
      </c>
      <c r="M185" s="24">
        <f t="shared" si="27"/>
        <v>-1.9847874646837446E-3</v>
      </c>
      <c r="N185" s="24">
        <f t="shared" si="28"/>
        <v>2</v>
      </c>
      <c r="O185" s="24">
        <f t="shared" si="29"/>
        <v>2.858093949144512E-2</v>
      </c>
    </row>
    <row r="186" spans="9:15" x14ac:dyDescent="0.25">
      <c r="I186" s="24">
        <f t="shared" si="32"/>
        <v>4.1999999999999842</v>
      </c>
      <c r="J186" s="13">
        <f t="shared" si="24"/>
        <v>5.8943067756543833E-5</v>
      </c>
      <c r="K186" s="13">
        <f t="shared" si="25"/>
        <v>5.2769677219867946E-3</v>
      </c>
      <c r="L186" s="13">
        <f t="shared" si="26"/>
        <v>6.7821089046419286E-2</v>
      </c>
      <c r="M186" s="24">
        <f t="shared" si="27"/>
        <v>-1.9847874646837446E-3</v>
      </c>
      <c r="N186" s="24">
        <f t="shared" si="28"/>
        <v>2</v>
      </c>
      <c r="O186" s="24">
        <f t="shared" si="29"/>
        <v>2.6993109519698126E-2</v>
      </c>
    </row>
    <row r="187" spans="9:15" x14ac:dyDescent="0.25">
      <c r="I187" s="24">
        <f>I186+0.05</f>
        <v>4.249999999999984</v>
      </c>
      <c r="J187" s="13">
        <f t="shared" si="24"/>
        <v>4.771863654120817E-5</v>
      </c>
      <c r="K187" s="13">
        <f t="shared" si="25"/>
        <v>4.8040665097396273E-3</v>
      </c>
      <c r="L187" s="13">
        <f t="shared" si="26"/>
        <v>6.3160126640716782E-2</v>
      </c>
      <c r="M187" s="24">
        <f t="shared" si="27"/>
        <v>-1.9847874646837446E-3</v>
      </c>
      <c r="N187" s="24">
        <f t="shared" si="28"/>
        <v>2</v>
      </c>
      <c r="O187" s="24">
        <f t="shared" si="29"/>
        <v>2.5405279547951132E-2</v>
      </c>
    </row>
    <row r="188" spans="9:15" x14ac:dyDescent="0.25">
      <c r="I188" s="24">
        <f t="shared" ref="I188:I194" si="33">I187+0.05</f>
        <v>4.2999999999999838</v>
      </c>
      <c r="J188" s="13">
        <f t="shared" si="24"/>
        <v>3.8535196742089799E-5</v>
      </c>
      <c r="K188" s="13">
        <f t="shared" si="25"/>
        <v>4.3686880593424796E-3</v>
      </c>
      <c r="L188" s="13">
        <f t="shared" si="26"/>
        <v>5.8725450065326916E-2</v>
      </c>
      <c r="M188" s="24">
        <f t="shared" si="27"/>
        <v>-1.9847874646837446E-3</v>
      </c>
      <c r="N188" s="24">
        <f t="shared" si="28"/>
        <v>2</v>
      </c>
      <c r="O188" s="24">
        <f t="shared" si="29"/>
        <v>2.3817449576204137E-2</v>
      </c>
    </row>
    <row r="189" spans="9:15" x14ac:dyDescent="0.25">
      <c r="I189" s="24">
        <f t="shared" si="33"/>
        <v>4.3499999999999837</v>
      </c>
      <c r="J189" s="13">
        <f t="shared" si="24"/>
        <v>3.1041407057852421E-5</v>
      </c>
      <c r="K189" s="13">
        <f t="shared" si="25"/>
        <v>3.9683549465173587E-3</v>
      </c>
      <c r="L189" s="13">
        <f t="shared" si="26"/>
        <v>5.4514852880836982E-2</v>
      </c>
      <c r="M189" s="24">
        <f t="shared" si="27"/>
        <v>-1.9847874646837446E-3</v>
      </c>
      <c r="N189" s="24">
        <f t="shared" si="28"/>
        <v>2</v>
      </c>
      <c r="O189" s="24">
        <f t="shared" si="29"/>
        <v>2.2229619604457143E-2</v>
      </c>
    </row>
    <row r="190" spans="9:15" x14ac:dyDescent="0.25">
      <c r="I190" s="24">
        <f t="shared" si="33"/>
        <v>4.3999999999999835</v>
      </c>
      <c r="J190" s="13">
        <f t="shared" si="24"/>
        <v>2.4942471290055395E-5</v>
      </c>
      <c r="K190" s="13">
        <f t="shared" si="25"/>
        <v>3.6007041207963657E-3</v>
      </c>
      <c r="L190" s="13">
        <f t="shared" si="26"/>
        <v>5.0525249148160201E-2</v>
      </c>
      <c r="M190" s="24">
        <f t="shared" si="27"/>
        <v>-1.9847874646837446E-3</v>
      </c>
      <c r="N190" s="24">
        <f t="shared" si="28"/>
        <v>2</v>
      </c>
      <c r="O190" s="24">
        <f t="shared" si="29"/>
        <v>2.0641789632710149E-2</v>
      </c>
    </row>
    <row r="191" spans="9:15" x14ac:dyDescent="0.25">
      <c r="I191" s="24">
        <f t="shared" si="33"/>
        <v>4.4499999999999833</v>
      </c>
      <c r="J191" s="13">
        <f t="shared" si="24"/>
        <v>1.9991796706924282E-5</v>
      </c>
      <c r="K191" s="13">
        <f t="shared" si="25"/>
        <v>3.2634864337260615E-3</v>
      </c>
      <c r="L191" s="13">
        <f t="shared" si="26"/>
        <v>4.6752755466762393E-2</v>
      </c>
      <c r="M191" s="24">
        <f t="shared" si="27"/>
        <v>-1.9847874646837446E-3</v>
      </c>
      <c r="N191" s="24">
        <f t="shared" si="28"/>
        <v>2</v>
      </c>
      <c r="O191" s="24">
        <f t="shared" si="29"/>
        <v>1.9053959660963155E-2</v>
      </c>
    </row>
    <row r="192" spans="9:15" x14ac:dyDescent="0.25">
      <c r="I192" s="24">
        <f t="shared" si="33"/>
        <v>4.4999999999999831</v>
      </c>
      <c r="J192" s="13">
        <f t="shared" si="24"/>
        <v>1.5983741106906694E-5</v>
      </c>
      <c r="K192" s="13">
        <f t="shared" si="25"/>
        <v>2.9545656079587711E-3</v>
      </c>
      <c r="L192" s="13">
        <f t="shared" si="26"/>
        <v>4.3192773210551615E-2</v>
      </c>
      <c r="M192" s="24">
        <f t="shared" si="27"/>
        <v>-1.9847874646837446E-3</v>
      </c>
      <c r="N192" s="24">
        <f t="shared" si="28"/>
        <v>2</v>
      </c>
      <c r="O192" s="24">
        <f t="shared" si="29"/>
        <v>1.746612968921616E-2</v>
      </c>
    </row>
    <row r="193" spans="9:15" x14ac:dyDescent="0.25">
      <c r="I193" s="24">
        <f t="shared" si="33"/>
        <v>4.5499999999999829</v>
      </c>
      <c r="J193" s="13">
        <f t="shared" si="24"/>
        <v>1.274733238183444E-5</v>
      </c>
      <c r="K193" s="13">
        <f t="shared" si="25"/>
        <v>2.6719167055443203E-3</v>
      </c>
      <c r="L193" s="13">
        <f t="shared" si="26"/>
        <v>3.9840070188057734E-2</v>
      </c>
      <c r="M193" s="24">
        <f t="shared" si="27"/>
        <v>-1.9847874646837446E-3</v>
      </c>
      <c r="N193" s="24">
        <f t="shared" si="28"/>
        <v>2</v>
      </c>
      <c r="O193" s="24">
        <f t="shared" si="29"/>
        <v>1.5878299717469166E-2</v>
      </c>
    </row>
    <row r="194" spans="9:15" x14ac:dyDescent="0.25">
      <c r="I194" s="24">
        <f t="shared" si="33"/>
        <v>4.5999999999999828</v>
      </c>
      <c r="J194" s="13">
        <f t="shared" si="24"/>
        <v>1.0140852065487553E-5</v>
      </c>
      <c r="K194" s="13">
        <f t="shared" si="25"/>
        <v>2.4136241520129435E-3</v>
      </c>
      <c r="L194" s="13">
        <f t="shared" si="26"/>
        <v>3.6688861016844966E-2</v>
      </c>
      <c r="M194" s="24">
        <f t="shared" si="27"/>
        <v>-1.9847874646837446E-3</v>
      </c>
      <c r="N194" s="24">
        <f t="shared" si="28"/>
        <v>2</v>
      </c>
      <c r="O194" s="24">
        <f t="shared" si="29"/>
        <v>1.429046974572217E-2</v>
      </c>
    </row>
    <row r="195" spans="9:15" x14ac:dyDescent="0.25">
      <c r="I195" s="24">
        <f>I194+0.05</f>
        <v>4.6499999999999826</v>
      </c>
      <c r="J195" s="13">
        <f t="shared" ref="J195:J202" si="34">_xlfn.NORM.DIST(I195,0,1,FALSE)</f>
        <v>8.0471824564929508E-6</v>
      </c>
      <c r="K195" s="13">
        <f t="shared" si="25"/>
        <v>2.177879370800025E-3</v>
      </c>
      <c r="L195" s="13">
        <f t="shared" si="26"/>
        <v>3.3732885569417267E-2</v>
      </c>
      <c r="M195" s="24">
        <f t="shared" si="27"/>
        <v>-1.9847874646837446E-3</v>
      </c>
      <c r="N195" s="24">
        <f t="shared" si="28"/>
        <v>2</v>
      </c>
      <c r="O195" s="24">
        <f t="shared" si="29"/>
        <v>1.2702639773975174E-2</v>
      </c>
    </row>
    <row r="196" spans="9:15" x14ac:dyDescent="0.25">
      <c r="I196" s="24">
        <f t="shared" ref="I196:I201" si="35">I195+0.05</f>
        <v>4.6999999999999824</v>
      </c>
      <c r="J196" s="13">
        <f t="shared" si="34"/>
        <v>6.3698251788676227E-6</v>
      </c>
      <c r="K196" s="13">
        <f t="shared" ref="K196:K202" si="36">_xlfn.NORM.DIST(I196,0,1.5,FALSE)</f>
        <v>1.9629780802556443E-3</v>
      </c>
      <c r="L196" s="13">
        <f t="shared" ref="L196:L202" si="37">_xlfn.NORM.DIST(I196,2,1.25,FALSE)</f>
        <v>3.0965484917965438E-2</v>
      </c>
      <c r="M196" s="24">
        <f t="shared" ref="M196:M202" si="38">D195-($D$2/COUNTA($I$2:$I$202))</f>
        <v>-1.9847874646837446E-3</v>
      </c>
      <c r="N196" s="24">
        <f t="shared" ref="N196:N202" si="39">N195</f>
        <v>2</v>
      </c>
      <c r="O196" s="24">
        <f t="shared" ref="O196:O202" si="40">O195-($O$2/COUNTA($I$2:$I$202))</f>
        <v>1.1114809802228178E-2</v>
      </c>
    </row>
    <row r="197" spans="9:15" x14ac:dyDescent="0.25">
      <c r="I197" s="24">
        <f t="shared" si="35"/>
        <v>4.7499999999999822</v>
      </c>
      <c r="J197" s="13">
        <f t="shared" si="34"/>
        <v>5.0295072885928748E-6</v>
      </c>
      <c r="K197" s="13">
        <f t="shared" si="36"/>
        <v>1.7673173029534677E-3</v>
      </c>
      <c r="L197" s="13">
        <f t="shared" si="37"/>
        <v>2.8379674276986021E-2</v>
      </c>
      <c r="M197" s="24">
        <f t="shared" si="38"/>
        <v>-1.9847874646837446E-3</v>
      </c>
      <c r="N197" s="24">
        <f t="shared" si="39"/>
        <v>2</v>
      </c>
      <c r="O197" s="24">
        <f t="shared" si="40"/>
        <v>9.5269798304811817E-3</v>
      </c>
    </row>
    <row r="198" spans="9:15" x14ac:dyDescent="0.25">
      <c r="I198" s="24">
        <f t="shared" si="35"/>
        <v>4.7999999999999821</v>
      </c>
      <c r="J198" s="13">
        <f t="shared" si="34"/>
        <v>3.9612990910324133E-6</v>
      </c>
      <c r="K198" s="13">
        <f t="shared" si="36"/>
        <v>1.5893921343099555E-3</v>
      </c>
      <c r="L198" s="13">
        <f t="shared" si="37"/>
        <v>2.5968212514958806E-2</v>
      </c>
      <c r="M198" s="24">
        <f t="shared" si="38"/>
        <v>-1.9847874646837446E-3</v>
      </c>
      <c r="N198" s="24">
        <f t="shared" si="39"/>
        <v>2</v>
      </c>
      <c r="O198" s="24">
        <f t="shared" si="40"/>
        <v>7.9391498587341857E-3</v>
      </c>
    </row>
    <row r="199" spans="9:15" x14ac:dyDescent="0.25">
      <c r="I199" s="24">
        <f t="shared" si="35"/>
        <v>4.8499999999999819</v>
      </c>
      <c r="J199" s="13">
        <f t="shared" si="34"/>
        <v>3.1121755791492155E-6</v>
      </c>
      <c r="K199" s="13">
        <f t="shared" si="36"/>
        <v>1.4277923146885664E-3</v>
      </c>
      <c r="L199" s="13">
        <f t="shared" si="37"/>
        <v>2.3723667877873791E-2</v>
      </c>
      <c r="M199" s="24">
        <f t="shared" si="38"/>
        <v>-1.9847874646837446E-3</v>
      </c>
      <c r="N199" s="24">
        <f t="shared" si="39"/>
        <v>2</v>
      </c>
      <c r="O199" s="24">
        <f t="shared" si="40"/>
        <v>6.3513198869871897E-3</v>
      </c>
    </row>
    <row r="200" spans="9:15" x14ac:dyDescent="0.25">
      <c r="I200" s="24">
        <f t="shared" si="35"/>
        <v>4.8999999999999817</v>
      </c>
      <c r="J200" s="13">
        <f t="shared" si="34"/>
        <v>2.4389607458935775E-6</v>
      </c>
      <c r="K200" s="13">
        <f t="shared" si="36"/>
        <v>1.2811986462347225E-3</v>
      </c>
      <c r="L200" s="13">
        <f t="shared" si="37"/>
        <v>2.1638479637506172E-2</v>
      </c>
      <c r="M200" s="24">
        <f t="shared" si="38"/>
        <v>-1.9847874646837446E-3</v>
      </c>
      <c r="N200" s="24">
        <f t="shared" si="39"/>
        <v>2</v>
      </c>
      <c r="O200" s="24">
        <f t="shared" si="40"/>
        <v>4.7634899152401936E-3</v>
      </c>
    </row>
    <row r="201" spans="9:15" x14ac:dyDescent="0.25">
      <c r="I201" s="24">
        <f t="shared" si="35"/>
        <v>4.9499999999999815</v>
      </c>
      <c r="J201" s="13">
        <f t="shared" si="34"/>
        <v>1.9066009031229872E-6</v>
      </c>
      <c r="K201" s="13">
        <f t="shared" si="36"/>
        <v>1.1483792927025E-3</v>
      </c>
      <c r="L201" s="13">
        <f t="shared" si="37"/>
        <v>1.970501544510669E-2</v>
      </c>
      <c r="M201" s="24">
        <f t="shared" si="38"/>
        <v>-1.9847874646837446E-3</v>
      </c>
      <c r="N201" s="24">
        <f t="shared" si="39"/>
        <v>2</v>
      </c>
      <c r="O201" s="24">
        <f t="shared" si="40"/>
        <v>3.1756599434931976E-3</v>
      </c>
    </row>
    <row r="202" spans="9:15" x14ac:dyDescent="0.25">
      <c r="I202" s="24">
        <f>I201+0.05</f>
        <v>4.9999999999999813</v>
      </c>
      <c r="J202" s="13">
        <f t="shared" si="34"/>
        <v>1.4867195147344351E-6</v>
      </c>
      <c r="K202" s="13">
        <f t="shared" si="36"/>
        <v>1.0281859975274465E-3</v>
      </c>
      <c r="L202" s="13">
        <f t="shared" si="37"/>
        <v>1.791562423587495E-2</v>
      </c>
      <c r="M202" s="24">
        <f t="shared" si="38"/>
        <v>-1.9847874646837446E-3</v>
      </c>
      <c r="N202" s="24">
        <f t="shared" si="39"/>
        <v>2</v>
      </c>
      <c r="O202" s="24">
        <f t="shared" si="40"/>
        <v>1.5878299717462015E-3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C62C-CAD0-4AC5-992A-828FF223684C}">
  <sheetPr>
    <tabColor rgb="FF00447C"/>
  </sheetPr>
  <dimension ref="B4:K10"/>
  <sheetViews>
    <sheetView showGridLines="0" workbookViewId="0">
      <selection activeCell="I8" sqref="I8:I9"/>
    </sheetView>
  </sheetViews>
  <sheetFormatPr defaultColWidth="9.140625" defaultRowHeight="15.75" x14ac:dyDescent="0.25"/>
  <cols>
    <col min="1" max="2" width="9.140625" style="26"/>
    <col min="3" max="3" width="6.85546875" style="27" bestFit="1" customWidth="1"/>
    <col min="4" max="5" width="18.7109375" style="26" customWidth="1"/>
    <col min="6" max="8" width="9.140625" style="26"/>
    <col min="9" max="9" width="6.85546875" style="27" bestFit="1" customWidth="1"/>
    <col min="10" max="11" width="18.7109375" style="26" customWidth="1"/>
    <col min="12" max="16384" width="9.140625" style="26"/>
  </cols>
  <sheetData>
    <row r="4" spans="2:11" x14ac:dyDescent="0.25">
      <c r="D4" s="42" t="s">
        <v>22</v>
      </c>
      <c r="E4" s="42"/>
      <c r="J4" s="42" t="s">
        <v>48</v>
      </c>
      <c r="K4" s="42"/>
    </row>
    <row r="5" spans="2:11" x14ac:dyDescent="0.25">
      <c r="D5" s="26" t="str">
        <f>"True"</f>
        <v>True</v>
      </c>
      <c r="E5" s="26" t="str">
        <f>"False"</f>
        <v>False</v>
      </c>
      <c r="J5" s="26" t="s">
        <v>50</v>
      </c>
      <c r="K5" s="26" t="s">
        <v>51</v>
      </c>
    </row>
    <row r="6" spans="2:11" ht="30" customHeight="1" x14ac:dyDescent="0.25">
      <c r="B6" s="43" t="s">
        <v>24</v>
      </c>
      <c r="C6" s="36" t="s">
        <v>25</v>
      </c>
      <c r="D6" s="28" t="s">
        <v>27</v>
      </c>
      <c r="E6" s="34" t="s">
        <v>29</v>
      </c>
      <c r="H6" s="43" t="s">
        <v>49</v>
      </c>
      <c r="I6" s="36" t="s">
        <v>25</v>
      </c>
      <c r="J6" s="28" t="s">
        <v>27</v>
      </c>
      <c r="K6" s="34" t="s">
        <v>29</v>
      </c>
    </row>
    <row r="7" spans="2:11" ht="30" customHeight="1" x14ac:dyDescent="0.25">
      <c r="B7" s="43"/>
      <c r="C7" s="37" t="s">
        <v>26</v>
      </c>
      <c r="D7" s="29" t="s">
        <v>41</v>
      </c>
      <c r="E7" s="35" t="s">
        <v>30</v>
      </c>
      <c r="H7" s="43"/>
      <c r="I7" s="37" t="s">
        <v>26</v>
      </c>
      <c r="J7" s="29" t="s">
        <v>41</v>
      </c>
      <c r="K7" s="35" t="s">
        <v>30</v>
      </c>
    </row>
    <row r="8" spans="2:11" ht="30" customHeight="1" x14ac:dyDescent="0.25">
      <c r="B8" s="43"/>
      <c r="C8" s="45" t="s">
        <v>23</v>
      </c>
      <c r="D8" s="32" t="s">
        <v>31</v>
      </c>
      <c r="E8" s="30" t="s">
        <v>27</v>
      </c>
      <c r="H8" s="43"/>
      <c r="I8" s="44" t="s">
        <v>51</v>
      </c>
      <c r="J8" s="32" t="s">
        <v>31</v>
      </c>
      <c r="K8" s="30" t="s">
        <v>27</v>
      </c>
    </row>
    <row r="9" spans="2:11" ht="30" customHeight="1" x14ac:dyDescent="0.25">
      <c r="B9" s="43"/>
      <c r="C9" s="45"/>
      <c r="D9" s="33" t="s">
        <v>32</v>
      </c>
      <c r="E9" s="31" t="s">
        <v>28</v>
      </c>
      <c r="H9" s="43"/>
      <c r="I9" s="44"/>
      <c r="J9" s="33" t="s">
        <v>32</v>
      </c>
      <c r="K9" s="31" t="s">
        <v>28</v>
      </c>
    </row>
    <row r="10" spans="2:11" ht="15.75" customHeight="1" x14ac:dyDescent="0.25">
      <c r="D10" s="25"/>
      <c r="E10" s="25"/>
      <c r="J10" s="41"/>
      <c r="K10" s="41"/>
    </row>
  </sheetData>
  <mergeCells count="6">
    <mergeCell ref="B6:B9"/>
    <mergeCell ref="J4:K4"/>
    <mergeCell ref="H6:H9"/>
    <mergeCell ref="I8:I9"/>
    <mergeCell ref="D4:E4"/>
    <mergeCell ref="C8:C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C564-618F-4AC5-9732-FD456EAD0946}">
  <sheetPr>
    <tabColor rgb="FF00447C"/>
  </sheetPr>
  <dimension ref="A1:AA504"/>
  <sheetViews>
    <sheetView showGridLines="0" topLeftCell="L3" workbookViewId="0">
      <selection activeCell="T403" sqref="T403"/>
    </sheetView>
  </sheetViews>
  <sheetFormatPr defaultColWidth="9.140625" defaultRowHeight="15" x14ac:dyDescent="0.25"/>
  <cols>
    <col min="1" max="16384" width="9.140625" style="38"/>
  </cols>
  <sheetData>
    <row r="1" spans="1:27" x14ac:dyDescent="0.25">
      <c r="A1" s="38" t="s">
        <v>52</v>
      </c>
      <c r="T1" s="38" t="s">
        <v>53</v>
      </c>
    </row>
    <row r="2" spans="1:27" x14ac:dyDescent="0.25">
      <c r="A2" s="38" t="s">
        <v>33</v>
      </c>
      <c r="B2" s="38" t="s">
        <v>34</v>
      </c>
      <c r="C2" s="38" t="s">
        <v>35</v>
      </c>
      <c r="D2" s="38" t="s">
        <v>37</v>
      </c>
      <c r="E2" s="38" t="s">
        <v>36</v>
      </c>
      <c r="F2" s="38" t="s">
        <v>38</v>
      </c>
      <c r="G2" s="38" t="s">
        <v>39</v>
      </c>
      <c r="H2" s="38" t="s">
        <v>40</v>
      </c>
      <c r="J2" s="38" t="s">
        <v>33</v>
      </c>
      <c r="K2" s="38" t="s">
        <v>42</v>
      </c>
      <c r="L2" s="38" t="s">
        <v>43</v>
      </c>
      <c r="M2" s="38" t="s">
        <v>44</v>
      </c>
      <c r="N2" s="38" t="s">
        <v>45</v>
      </c>
      <c r="O2" s="38" t="s">
        <v>46</v>
      </c>
      <c r="Q2" s="38" t="s">
        <v>47</v>
      </c>
      <c r="T2" s="38" t="s">
        <v>33</v>
      </c>
      <c r="U2" s="38" t="s">
        <v>54</v>
      </c>
      <c r="V2" s="38" t="s">
        <v>55</v>
      </c>
      <c r="W2" s="38" t="s">
        <v>56</v>
      </c>
      <c r="X2" s="38" t="s">
        <v>57</v>
      </c>
      <c r="Y2" s="38" t="s">
        <v>58</v>
      </c>
      <c r="Z2" s="38" t="s">
        <v>59</v>
      </c>
      <c r="AA2" s="38" t="s">
        <v>60</v>
      </c>
    </row>
    <row r="3" spans="1:27" x14ac:dyDescent="0.25">
      <c r="A3" s="39">
        <v>-3</v>
      </c>
      <c r="B3" s="40">
        <f>_xlfn.NORM.DIST(A3,0,1,FALSE)</f>
        <v>4.4318484119380075E-3</v>
      </c>
      <c r="C3" s="38">
        <v>-2</v>
      </c>
      <c r="D3" s="40">
        <f>B23</f>
        <v>5.3990966513187674E-2</v>
      </c>
      <c r="E3" s="38">
        <v>2</v>
      </c>
      <c r="F3" s="40">
        <f>D3</f>
        <v>5.3990966513187674E-2</v>
      </c>
      <c r="G3" s="38">
        <v>0</v>
      </c>
      <c r="H3" s="40">
        <f>B63</f>
        <v>0.3989422804014327</v>
      </c>
      <c r="J3" s="39">
        <v>-4</v>
      </c>
      <c r="K3" s="40">
        <f>_xlfn.NORM.DIST(J3,0,1,FALSE)</f>
        <v>1.3383022576488537E-4</v>
      </c>
      <c r="L3" s="40">
        <f>_xlfn.T.DIST(J3,1,FALSE)</f>
        <v>1.8724110951987685E-2</v>
      </c>
      <c r="M3" s="40">
        <f>_xlfn.T.DIST(J3,5,FALSE)</f>
        <v>5.1237270519179116E-3</v>
      </c>
      <c r="N3" s="40">
        <f>_xlfn.T.DIST(J3,10,FALSE)</f>
        <v>2.0310339110412167E-3</v>
      </c>
      <c r="O3" s="40">
        <f>_xlfn.T.DIST(J3,20,FALSE)</f>
        <v>8.2247430013313949E-4</v>
      </c>
      <c r="P3" s="40">
        <v>0</v>
      </c>
      <c r="Q3" s="40">
        <f>MAX(K3:K163)</f>
        <v>0.3989422804014327</v>
      </c>
      <c r="T3" s="47">
        <v>0</v>
      </c>
      <c r="U3" s="47" t="e">
        <f>_xlfn.F.DIST(T3,1,1,FALSE)</f>
        <v>#NUM!</v>
      </c>
      <c r="V3" s="47">
        <f>_xlfn.F.DIST(T3,2,1,FALSE)</f>
        <v>1</v>
      </c>
      <c r="W3" s="47" t="e">
        <f>_xlfn.F.DIST(T3,1,2,FALSE)</f>
        <v>#NUM!</v>
      </c>
      <c r="X3" s="47">
        <f>_xlfn.F.DIST(T3,4,2,FALSE)</f>
        <v>0</v>
      </c>
      <c r="Y3" s="47">
        <f>_xlfn.F.DIST(T3,2,4,FALSE)</f>
        <v>1</v>
      </c>
      <c r="Z3" s="47">
        <f>_xlfn.F.DIST(T3,10,10,FALSE)</f>
        <v>0</v>
      </c>
      <c r="AA3" s="47">
        <f>_xlfn.F.DIST(T3,100,100,FALSE)</f>
        <v>0</v>
      </c>
    </row>
    <row r="4" spans="1:27" x14ac:dyDescent="0.25">
      <c r="A4" s="39">
        <f>A3+0.05</f>
        <v>-2.95</v>
      </c>
      <c r="B4" s="40">
        <f t="shared" ref="B4:B67" si="0">_xlfn.NORM.DIST(A4,0,1,FALSE)</f>
        <v>5.1426409230539392E-3</v>
      </c>
      <c r="C4" s="38">
        <f>C3</f>
        <v>-2</v>
      </c>
      <c r="D4" s="40">
        <f>D3-($D$3/COUNTA($A$3:$A$123))</f>
        <v>5.3544760178367942E-2</v>
      </c>
      <c r="E4" s="38">
        <f>E3</f>
        <v>2</v>
      </c>
      <c r="F4" s="40">
        <f>D4</f>
        <v>5.3544760178367942E-2</v>
      </c>
      <c r="G4" s="38">
        <f t="shared" ref="G4:G35" si="1">G3</f>
        <v>0</v>
      </c>
      <c r="H4" s="13">
        <f>H3-($H$3/COUNTA($A$3:$A$123))</f>
        <v>0.39564523676175145</v>
      </c>
      <c r="J4" s="39">
        <f>J3+0.05</f>
        <v>-3.95</v>
      </c>
      <c r="K4" s="40">
        <f t="shared" ref="K4:K67" si="2">_xlfn.NORM.DIST(J4,0,1,FALSE)</f>
        <v>1.6325640876624199E-4</v>
      </c>
      <c r="L4" s="40">
        <f t="shared" ref="L4:L67" si="3">_xlfn.T.DIST(J4,1,FALSE)</f>
        <v>1.9172406937737731E-2</v>
      </c>
      <c r="M4" s="40">
        <f t="shared" ref="M4:M67" si="4">_xlfn.T.DIST(J4,5,FALSE)</f>
        <v>5.4260538805927672E-3</v>
      </c>
      <c r="N4" s="40">
        <f t="shared" ref="N4:N67" si="5">_xlfn.T.DIST(J4,10,FALSE)</f>
        <v>2.2106374701704045E-3</v>
      </c>
      <c r="O4" s="40">
        <f t="shared" ref="O4:O67" si="6">_xlfn.T.DIST(J4,20,FALSE)</f>
        <v>9.2417325431204563E-4</v>
      </c>
      <c r="P4" s="40">
        <v>0</v>
      </c>
      <c r="Q4" s="13">
        <f>Q3-($Q$3/COUNTA($J$3:$J$163))</f>
        <v>0.39646437803869089</v>
      </c>
      <c r="T4" s="47">
        <f>T3+0.01</f>
        <v>0.01</v>
      </c>
      <c r="U4" s="47">
        <f t="shared" ref="U4:U67" si="7">_xlfn.F.DIST(T4,1,1,FALSE)</f>
        <v>3.1515830315226818</v>
      </c>
      <c r="V4" s="47">
        <f t="shared" ref="V4:V67" si="8">_xlfn.F.DIST(T4,2,1,FALSE)</f>
        <v>0.97073288527124968</v>
      </c>
      <c r="W4" s="47">
        <f t="shared" ref="W4:W67" si="9">_xlfn.F.DIST(T4,1,2,FALSE)</f>
        <v>3.5091821684507383</v>
      </c>
      <c r="X4" s="47">
        <f t="shared" ref="X4:X67" si="10">_xlfn.F.DIST(T4,4,2,FALSE)</f>
        <v>7.5385786763763618E-2</v>
      </c>
      <c r="Y4" s="47">
        <f t="shared" ref="Y4:Y67" si="11">_xlfn.F.DIST(T4,2,4,FALSE)</f>
        <v>0.9851487593098105</v>
      </c>
      <c r="Z4" s="47">
        <f t="shared" ref="Z4:Z67" si="12">_xlfn.F.DIST(T4,10,10,FALSE)</f>
        <v>5.7033078145658001E-6</v>
      </c>
      <c r="AA4" s="47">
        <f t="shared" ref="AA4:AA67" si="13">_xlfn.F.DIST(T4,100,100,FALSE)</f>
        <v>9.3251653263639263E-69</v>
      </c>
    </row>
    <row r="5" spans="1:27" x14ac:dyDescent="0.25">
      <c r="A5" s="39">
        <f t="shared" ref="A5:A68" si="14">A4+0.05</f>
        <v>-2.9000000000000004</v>
      </c>
      <c r="B5" s="40">
        <f t="shared" si="0"/>
        <v>5.9525324197758486E-3</v>
      </c>
      <c r="C5" s="38">
        <f t="shared" ref="C5:C68" si="15">C4</f>
        <v>-2</v>
      </c>
      <c r="D5" s="40">
        <f t="shared" ref="D5:D68" si="16">D4-($D$3/COUNTA($A$3:$A$123))</f>
        <v>5.309855384354821E-2</v>
      </c>
      <c r="E5" s="38">
        <f t="shared" ref="E5:E68" si="17">E4</f>
        <v>2</v>
      </c>
      <c r="F5" s="40">
        <f t="shared" ref="F5:F68" si="18">D5</f>
        <v>5.309855384354821E-2</v>
      </c>
      <c r="G5" s="38">
        <f t="shared" si="1"/>
        <v>0</v>
      </c>
      <c r="H5" s="13">
        <f t="shared" ref="H5:H68" si="19">H4-($H$3/COUNTA($A$3:$A$123))</f>
        <v>0.3923481931220702</v>
      </c>
      <c r="J5" s="39">
        <f t="shared" ref="J5:J68" si="20">J4+0.05</f>
        <v>-3.9000000000000004</v>
      </c>
      <c r="K5" s="40">
        <f t="shared" si="2"/>
        <v>1.9865547139277237E-4</v>
      </c>
      <c r="L5" s="40">
        <f t="shared" si="3"/>
        <v>1.9636637025526874E-2</v>
      </c>
      <c r="M5" s="40">
        <f t="shared" si="4"/>
        <v>5.7483728547693949E-3</v>
      </c>
      <c r="N5" s="40">
        <f t="shared" si="5"/>
        <v>2.4066888019954871E-3</v>
      </c>
      <c r="O5" s="40">
        <f t="shared" si="6"/>
        <v>1.0382581078690024E-3</v>
      </c>
      <c r="P5" s="40">
        <v>0</v>
      </c>
      <c r="Q5" s="13">
        <f t="shared" ref="Q5:Q68" si="21">Q4-($Q$3/COUNTA($J$3:$J$163))</f>
        <v>0.39398647567594908</v>
      </c>
      <c r="T5" s="47">
        <f t="shared" ref="T5:T68" si="22">T4+0.01</f>
        <v>0.02</v>
      </c>
      <c r="U5" s="47">
        <f t="shared" si="7"/>
        <v>2.2066576376399669</v>
      </c>
      <c r="V5" s="47">
        <f t="shared" si="8"/>
        <v>0.9428660343181926</v>
      </c>
      <c r="W5" s="47">
        <f t="shared" si="9"/>
        <v>2.4629633421039339</v>
      </c>
      <c r="X5" s="47">
        <f t="shared" si="10"/>
        <v>0.14223941738734641</v>
      </c>
      <c r="Y5" s="47">
        <f t="shared" si="11"/>
        <v>0.97059014792764464</v>
      </c>
      <c r="Z5" s="47">
        <f t="shared" si="12"/>
        <v>8.2691108627415844E-5</v>
      </c>
      <c r="AA5" s="47">
        <f t="shared" si="13"/>
        <v>1.9599569387331484E-54</v>
      </c>
    </row>
    <row r="6" spans="1:27" x14ac:dyDescent="0.25">
      <c r="A6" s="39">
        <f t="shared" si="14"/>
        <v>-2.8500000000000005</v>
      </c>
      <c r="B6" s="40">
        <f t="shared" si="0"/>
        <v>6.8727666906139651E-3</v>
      </c>
      <c r="C6" s="38">
        <f t="shared" si="15"/>
        <v>-2</v>
      </c>
      <c r="D6" s="40">
        <f t="shared" si="16"/>
        <v>5.2652347508728478E-2</v>
      </c>
      <c r="E6" s="38">
        <f t="shared" si="17"/>
        <v>2</v>
      </c>
      <c r="F6" s="40">
        <f t="shared" si="18"/>
        <v>5.2652347508728478E-2</v>
      </c>
      <c r="G6" s="38">
        <f t="shared" si="1"/>
        <v>0</v>
      </c>
      <c r="H6" s="13">
        <f t="shared" si="19"/>
        <v>0.38905114948238895</v>
      </c>
      <c r="J6" s="39">
        <f t="shared" si="20"/>
        <v>-3.8500000000000005</v>
      </c>
      <c r="K6" s="40">
        <f t="shared" si="2"/>
        <v>2.4112658022599302E-4</v>
      </c>
      <c r="L6" s="40">
        <f t="shared" si="3"/>
        <v>2.0117546922660174E-2</v>
      </c>
      <c r="M6" s="40">
        <f t="shared" si="4"/>
        <v>6.0921219856233102E-3</v>
      </c>
      <c r="N6" s="40">
        <f t="shared" si="5"/>
        <v>2.6207176401144543E-3</v>
      </c>
      <c r="O6" s="40">
        <f t="shared" si="6"/>
        <v>1.166189563166861E-3</v>
      </c>
      <c r="P6" s="40">
        <v>0</v>
      </c>
      <c r="Q6" s="13">
        <f t="shared" si="21"/>
        <v>0.39150857331320726</v>
      </c>
      <c r="T6" s="47">
        <f t="shared" si="22"/>
        <v>0.03</v>
      </c>
      <c r="U6" s="47">
        <f t="shared" si="7"/>
        <v>1.7842359075138912</v>
      </c>
      <c r="V6" s="47">
        <f t="shared" si="8"/>
        <v>0.91630741731817389</v>
      </c>
      <c r="W6" s="47">
        <f t="shared" si="9"/>
        <v>1.9961598484559306</v>
      </c>
      <c r="X6" s="47">
        <f t="shared" si="10"/>
        <v>0.20150862792775245</v>
      </c>
      <c r="Y6" s="47">
        <f t="shared" si="11"/>
        <v>0.95631699374102486</v>
      </c>
      <c r="Z6" s="47">
        <f t="shared" si="12"/>
        <v>3.797111247717986E-4</v>
      </c>
      <c r="AA6" s="47">
        <f t="shared" si="13"/>
        <v>3.1406021899708394E-46</v>
      </c>
    </row>
    <row r="7" spans="1:27" x14ac:dyDescent="0.25">
      <c r="A7" s="39">
        <f t="shared" si="14"/>
        <v>-2.8000000000000007</v>
      </c>
      <c r="B7" s="40">
        <f t="shared" si="0"/>
        <v>7.915451582979946E-3</v>
      </c>
      <c r="C7" s="38">
        <f t="shared" si="15"/>
        <v>-2</v>
      </c>
      <c r="D7" s="40">
        <f t="shared" si="16"/>
        <v>5.2206141173908746E-2</v>
      </c>
      <c r="E7" s="38">
        <f t="shared" si="17"/>
        <v>2</v>
      </c>
      <c r="F7" s="40">
        <f t="shared" si="18"/>
        <v>5.2206141173908746E-2</v>
      </c>
      <c r="G7" s="38">
        <f t="shared" si="1"/>
        <v>0</v>
      </c>
      <c r="H7" s="13">
        <f t="shared" si="19"/>
        <v>0.3857541058427077</v>
      </c>
      <c r="J7" s="39">
        <f t="shared" si="20"/>
        <v>-3.8000000000000007</v>
      </c>
      <c r="K7" s="40">
        <f t="shared" si="2"/>
        <v>2.9194692579145951E-4</v>
      </c>
      <c r="L7" s="40">
        <f t="shared" si="3"/>
        <v>2.0615925270970892E-2</v>
      </c>
      <c r="M7" s="40">
        <f t="shared" si="4"/>
        <v>6.4588483643698352E-3</v>
      </c>
      <c r="N7" s="40">
        <f t="shared" si="5"/>
        <v>2.8543943946096029E-3</v>
      </c>
      <c r="O7" s="40">
        <f t="shared" si="6"/>
        <v>1.3095907391567755E-3</v>
      </c>
      <c r="P7" s="40">
        <v>0</v>
      </c>
      <c r="Q7" s="13">
        <f t="shared" si="21"/>
        <v>0.38903067095046545</v>
      </c>
      <c r="T7" s="47">
        <f t="shared" si="22"/>
        <v>0.04</v>
      </c>
      <c r="U7" s="47">
        <f t="shared" si="7"/>
        <v>1.5303359912682255</v>
      </c>
      <c r="V7" s="47">
        <f t="shared" si="8"/>
        <v>0.89097263763831147</v>
      </c>
      <c r="W7" s="47">
        <f t="shared" si="9"/>
        <v>1.7160295147402083</v>
      </c>
      <c r="X7" s="47">
        <f t="shared" si="10"/>
        <v>0.25402631712645452</v>
      </c>
      <c r="Y7" s="47">
        <f t="shared" si="11"/>
        <v>0.94232233454704473</v>
      </c>
      <c r="Z7" s="47">
        <f t="shared" si="12"/>
        <v>1.0895498914822489E-3</v>
      </c>
      <c r="AA7" s="47">
        <f t="shared" si="13"/>
        <v>1.5827035031843414E-40</v>
      </c>
    </row>
    <row r="8" spans="1:27" x14ac:dyDescent="0.25">
      <c r="A8" s="39">
        <f t="shared" si="14"/>
        <v>-2.7500000000000009</v>
      </c>
      <c r="B8" s="40">
        <f t="shared" si="0"/>
        <v>9.0935625015910286E-3</v>
      </c>
      <c r="C8" s="38">
        <f t="shared" si="15"/>
        <v>-2</v>
      </c>
      <c r="D8" s="40">
        <f t="shared" si="16"/>
        <v>5.1759934839089014E-2</v>
      </c>
      <c r="E8" s="38">
        <f t="shared" si="17"/>
        <v>2</v>
      </c>
      <c r="F8" s="40">
        <f t="shared" si="18"/>
        <v>5.1759934839089014E-2</v>
      </c>
      <c r="G8" s="38">
        <f t="shared" si="1"/>
        <v>0</v>
      </c>
      <c r="H8" s="13">
        <f t="shared" si="19"/>
        <v>0.38245706220302644</v>
      </c>
      <c r="J8" s="39">
        <f t="shared" si="20"/>
        <v>-3.7500000000000009</v>
      </c>
      <c r="K8" s="40">
        <f t="shared" si="2"/>
        <v>3.5259568236744416E-4</v>
      </c>
      <c r="L8" s="40">
        <f t="shared" si="3"/>
        <v>2.1132606551620949E-2</v>
      </c>
      <c r="M8" s="40">
        <f t="shared" si="4"/>
        <v>6.85021654461358E-3</v>
      </c>
      <c r="N8" s="40">
        <f t="shared" si="5"/>
        <v>3.1095423842434412E-3</v>
      </c>
      <c r="O8" s="40">
        <f t="shared" si="6"/>
        <v>1.4702633736244192E-3</v>
      </c>
      <c r="P8" s="40">
        <v>0</v>
      </c>
      <c r="Q8" s="13">
        <f t="shared" si="21"/>
        <v>0.38655276858772364</v>
      </c>
      <c r="T8" s="47">
        <f t="shared" si="22"/>
        <v>0.05</v>
      </c>
      <c r="U8" s="47">
        <f t="shared" si="7"/>
        <v>1.3557381779374809</v>
      </c>
      <c r="V8" s="47">
        <f t="shared" si="8"/>
        <v>0.86678417204144775</v>
      </c>
      <c r="W8" s="47">
        <f t="shared" si="9"/>
        <v>1.5236464574498154</v>
      </c>
      <c r="X8" s="47">
        <f t="shared" si="10"/>
        <v>0.3005259203606313</v>
      </c>
      <c r="Y8" s="47">
        <f t="shared" si="11"/>
        <v>0.92859941091974896</v>
      </c>
      <c r="Z8" s="47">
        <f t="shared" si="12"/>
        <v>2.4172834358167413E-3</v>
      </c>
      <c r="AA8" s="47">
        <f t="shared" si="13"/>
        <v>3.4071733011343354E-36</v>
      </c>
    </row>
    <row r="9" spans="1:27" x14ac:dyDescent="0.25">
      <c r="A9" s="39">
        <f t="shared" si="14"/>
        <v>-2.7000000000000011</v>
      </c>
      <c r="B9" s="40">
        <f t="shared" si="0"/>
        <v>1.0420934814422567E-2</v>
      </c>
      <c r="C9" s="38">
        <f t="shared" si="15"/>
        <v>-2</v>
      </c>
      <c r="D9" s="40">
        <f t="shared" si="16"/>
        <v>5.1313728504269282E-2</v>
      </c>
      <c r="E9" s="38">
        <f t="shared" si="17"/>
        <v>2</v>
      </c>
      <c r="F9" s="40">
        <f t="shared" si="18"/>
        <v>5.1313728504269282E-2</v>
      </c>
      <c r="G9" s="38">
        <f t="shared" si="1"/>
        <v>0</v>
      </c>
      <c r="H9" s="13">
        <f t="shared" si="19"/>
        <v>0.37916001856334519</v>
      </c>
      <c r="J9" s="39">
        <f t="shared" si="20"/>
        <v>-3.7000000000000011</v>
      </c>
      <c r="K9" s="40">
        <f t="shared" si="2"/>
        <v>4.2478027055074997E-4</v>
      </c>
      <c r="L9" s="40">
        <f t="shared" si="3"/>
        <v>2.1668474212647414E-2</v>
      </c>
      <c r="M9" s="40">
        <f t="shared" si="4"/>
        <v>7.268017532569386E-3</v>
      </c>
      <c r="N9" s="40">
        <f t="shared" si="5"/>
        <v>3.3881509779623955E-3</v>
      </c>
      <c r="O9" s="40">
        <f t="shared" si="6"/>
        <v>1.6502053059587816E-3</v>
      </c>
      <c r="P9" s="40">
        <v>0</v>
      </c>
      <c r="Q9" s="13">
        <f t="shared" si="21"/>
        <v>0.38407486622498183</v>
      </c>
      <c r="T9" s="47">
        <f t="shared" si="22"/>
        <v>6.0000000000000005E-2</v>
      </c>
      <c r="U9" s="47">
        <f t="shared" si="7"/>
        <v>1.2259383667196169</v>
      </c>
      <c r="V9" s="47">
        <f t="shared" si="8"/>
        <v>0.84367069868131073</v>
      </c>
      <c r="W9" s="47">
        <f t="shared" si="9"/>
        <v>1.3807769999722674</v>
      </c>
      <c r="X9" s="47">
        <f t="shared" si="10"/>
        <v>0.34165451895043741</v>
      </c>
      <c r="Y9" s="47">
        <f t="shared" si="11"/>
        <v>0.9151416593531595</v>
      </c>
      <c r="Z9" s="47">
        <f t="shared" si="12"/>
        <v>4.5591816745565589E-3</v>
      </c>
      <c r="AA9" s="47">
        <f t="shared" si="13"/>
        <v>1.0014255341649494E-32</v>
      </c>
    </row>
    <row r="10" spans="1:27" x14ac:dyDescent="0.25">
      <c r="A10" s="39">
        <f t="shared" si="14"/>
        <v>-2.6500000000000012</v>
      </c>
      <c r="B10" s="40">
        <f t="shared" si="0"/>
        <v>1.1912243607605141E-2</v>
      </c>
      <c r="C10" s="38">
        <f t="shared" si="15"/>
        <v>-2</v>
      </c>
      <c r="D10" s="40">
        <f t="shared" si="16"/>
        <v>5.086752216944955E-2</v>
      </c>
      <c r="E10" s="38">
        <f t="shared" si="17"/>
        <v>2</v>
      </c>
      <c r="F10" s="40">
        <f t="shared" si="18"/>
        <v>5.086752216944955E-2</v>
      </c>
      <c r="G10" s="38">
        <f t="shared" si="1"/>
        <v>0</v>
      </c>
      <c r="H10" s="13">
        <f t="shared" si="19"/>
        <v>0.37586297492366394</v>
      </c>
      <c r="J10" s="39">
        <f t="shared" si="20"/>
        <v>-3.6500000000000012</v>
      </c>
      <c r="K10" s="40">
        <f t="shared" si="2"/>
        <v>5.1046497434418332E-4</v>
      </c>
      <c r="L10" s="40">
        <f t="shared" si="3"/>
        <v>2.2224464037967569E-2</v>
      </c>
      <c r="M10" s="40">
        <f t="shared" si="4"/>
        <v>7.7141784190927366E-3</v>
      </c>
      <c r="N10" s="40">
        <f t="shared" si="5"/>
        <v>3.6923896833498189E-3</v>
      </c>
      <c r="O10" s="40">
        <f t="shared" si="6"/>
        <v>1.8516292805752885E-3</v>
      </c>
      <c r="P10" s="40">
        <v>0</v>
      </c>
      <c r="Q10" s="13">
        <f t="shared" si="21"/>
        <v>0.38159696386224001</v>
      </c>
      <c r="T10" s="47">
        <f t="shared" si="22"/>
        <v>7.0000000000000007E-2</v>
      </c>
      <c r="U10" s="47">
        <f t="shared" si="7"/>
        <v>1.1243909194867627</v>
      </c>
      <c r="V10" s="47">
        <f t="shared" si="8"/>
        <v>0.82156650138745102</v>
      </c>
      <c r="W10" s="47">
        <f t="shared" si="9"/>
        <v>1.2690988828326903</v>
      </c>
      <c r="X10" s="47">
        <f t="shared" si="10"/>
        <v>0.37798404907312938</v>
      </c>
      <c r="Y10" s="47">
        <f t="shared" si="11"/>
        <v>0.90194270566802226</v>
      </c>
      <c r="Z10" s="47">
        <f t="shared" si="12"/>
        <v>7.6894438976173891E-3</v>
      </c>
      <c r="AA10" s="47">
        <f t="shared" si="13"/>
        <v>7.4682717202065118E-30</v>
      </c>
    </row>
    <row r="11" spans="1:27" x14ac:dyDescent="0.25">
      <c r="A11" s="39">
        <f t="shared" si="14"/>
        <v>-2.6000000000000014</v>
      </c>
      <c r="B11" s="40">
        <f t="shared" si="0"/>
        <v>1.3582969233685566E-2</v>
      </c>
      <c r="C11" s="38">
        <f t="shared" si="15"/>
        <v>-2</v>
      </c>
      <c r="D11" s="40">
        <f t="shared" si="16"/>
        <v>5.0421315834629818E-2</v>
      </c>
      <c r="E11" s="38">
        <f t="shared" si="17"/>
        <v>2</v>
      </c>
      <c r="F11" s="40">
        <f t="shared" si="18"/>
        <v>5.0421315834629818E-2</v>
      </c>
      <c r="G11" s="38">
        <f t="shared" si="1"/>
        <v>0</v>
      </c>
      <c r="H11" s="13">
        <f t="shared" si="19"/>
        <v>0.37256593128398269</v>
      </c>
      <c r="J11" s="39">
        <f t="shared" si="20"/>
        <v>-3.6000000000000014</v>
      </c>
      <c r="K11" s="40">
        <f t="shared" si="2"/>
        <v>6.1190193011376919E-4</v>
      </c>
      <c r="L11" s="40">
        <f t="shared" si="3"/>
        <v>2.2801567778208486E-2</v>
      </c>
      <c r="M11" s="40">
        <f t="shared" si="4"/>
        <v>8.1907726871290453E-3</v>
      </c>
      <c r="N11" s="40">
        <f t="shared" si="5"/>
        <v>4.024623215029461E-3</v>
      </c>
      <c r="O11" s="40">
        <f t="shared" si="6"/>
        <v>2.0769830997114992E-3</v>
      </c>
      <c r="P11" s="40">
        <v>0</v>
      </c>
      <c r="Q11" s="13">
        <f t="shared" si="21"/>
        <v>0.3791190614994982</v>
      </c>
      <c r="T11" s="47">
        <f t="shared" si="22"/>
        <v>0.08</v>
      </c>
      <c r="U11" s="47">
        <f t="shared" si="7"/>
        <v>1.0420327733299843</v>
      </c>
      <c r="V11" s="47">
        <f t="shared" si="8"/>
        <v>0.80041094041832705</v>
      </c>
      <c r="W11" s="47">
        <f t="shared" si="9"/>
        <v>1.1785825428977403</v>
      </c>
      <c r="X11" s="47">
        <f t="shared" si="10"/>
        <v>0.41002091106646454</v>
      </c>
      <c r="Y11" s="47">
        <f t="shared" si="11"/>
        <v>0.88899635867091487</v>
      </c>
      <c r="Z11" s="47">
        <f t="shared" si="12"/>
        <v>1.1952615321327652E-2</v>
      </c>
      <c r="AA11" s="47">
        <f t="shared" si="13"/>
        <v>2.0456330530977269E-27</v>
      </c>
    </row>
    <row r="12" spans="1:27" x14ac:dyDescent="0.25">
      <c r="A12" s="39">
        <f t="shared" si="14"/>
        <v>-2.5500000000000016</v>
      </c>
      <c r="B12" s="40">
        <f t="shared" si="0"/>
        <v>1.5449347134395107E-2</v>
      </c>
      <c r="C12" s="38">
        <f t="shared" si="15"/>
        <v>-2</v>
      </c>
      <c r="D12" s="40">
        <f t="shared" si="16"/>
        <v>4.9975109499810086E-2</v>
      </c>
      <c r="E12" s="38">
        <f t="shared" si="17"/>
        <v>2</v>
      </c>
      <c r="F12" s="40">
        <f t="shared" si="18"/>
        <v>4.9975109499810086E-2</v>
      </c>
      <c r="G12" s="38">
        <f t="shared" si="1"/>
        <v>0</v>
      </c>
      <c r="H12" s="13">
        <f t="shared" si="19"/>
        <v>0.36926888764430144</v>
      </c>
      <c r="J12" s="39">
        <f t="shared" si="20"/>
        <v>-3.5500000000000016</v>
      </c>
      <c r="K12" s="40">
        <f t="shared" si="2"/>
        <v>7.3166446283030634E-4</v>
      </c>
      <c r="L12" s="40">
        <f t="shared" si="3"/>
        <v>2.3400837065524014E-2</v>
      </c>
      <c r="M12" s="40">
        <f t="shared" si="4"/>
        <v>8.7000312272768124E-3</v>
      </c>
      <c r="N12" s="40">
        <f t="shared" si="5"/>
        <v>4.3874275697508187E-3</v>
      </c>
      <c r="O12" s="40">
        <f t="shared" si="6"/>
        <v>2.3289711398018593E-3</v>
      </c>
      <c r="P12" s="40">
        <v>0</v>
      </c>
      <c r="Q12" s="13">
        <f t="shared" si="21"/>
        <v>0.37664115913675639</v>
      </c>
      <c r="T12" s="47">
        <f t="shared" si="22"/>
        <v>0.09</v>
      </c>
      <c r="U12" s="47">
        <f t="shared" si="7"/>
        <v>0.97342472839079774</v>
      </c>
      <c r="V12" s="47">
        <f t="shared" si="8"/>
        <v>0.78014798126976548</v>
      </c>
      <c r="W12" s="47">
        <f t="shared" si="9"/>
        <v>1.1032128610304222</v>
      </c>
      <c r="X12" s="47">
        <f t="shared" si="10"/>
        <v>0.43821422832908913</v>
      </c>
      <c r="Y12" s="47">
        <f t="shared" si="11"/>
        <v>0.87629660405490928</v>
      </c>
      <c r="Z12" s="47">
        <f t="shared" si="12"/>
        <v>1.7460055015468472E-2</v>
      </c>
      <c r="AA12" s="47">
        <f t="shared" si="13"/>
        <v>2.6123242797518748E-25</v>
      </c>
    </row>
    <row r="13" spans="1:27" x14ac:dyDescent="0.25">
      <c r="A13" s="39">
        <f t="shared" si="14"/>
        <v>-2.5000000000000018</v>
      </c>
      <c r="B13" s="40">
        <f t="shared" si="0"/>
        <v>1.7528300493568461E-2</v>
      </c>
      <c r="C13" s="38">
        <f t="shared" si="15"/>
        <v>-2</v>
      </c>
      <c r="D13" s="40">
        <f t="shared" si="16"/>
        <v>4.9528903164990354E-2</v>
      </c>
      <c r="E13" s="38">
        <f t="shared" si="17"/>
        <v>2</v>
      </c>
      <c r="F13" s="40">
        <f t="shared" si="18"/>
        <v>4.9528903164990354E-2</v>
      </c>
      <c r="G13" s="38">
        <f t="shared" si="1"/>
        <v>0</v>
      </c>
      <c r="H13" s="13">
        <f t="shared" si="19"/>
        <v>0.36597184400462018</v>
      </c>
      <c r="J13" s="39">
        <f t="shared" si="20"/>
        <v>-3.5000000000000018</v>
      </c>
      <c r="K13" s="40">
        <f t="shared" si="2"/>
        <v>8.7268269504575473E-4</v>
      </c>
      <c r="L13" s="40">
        <f t="shared" si="3"/>
        <v>2.4023387636512482E-2</v>
      </c>
      <c r="M13" s="40">
        <f t="shared" si="4"/>
        <v>9.2443540925209039E-3</v>
      </c>
      <c r="N13" s="40">
        <f t="shared" si="5"/>
        <v>4.7836071267013079E-3</v>
      </c>
      <c r="O13" s="40">
        <f t="shared" si="6"/>
        <v>2.61057722759634E-3</v>
      </c>
      <c r="P13" s="40">
        <v>0</v>
      </c>
      <c r="Q13" s="13">
        <f t="shared" si="21"/>
        <v>0.37416325677401457</v>
      </c>
      <c r="T13" s="47">
        <f t="shared" si="22"/>
        <v>9.9999999999999992E-2</v>
      </c>
      <c r="U13" s="47">
        <f t="shared" si="7"/>
        <v>0.91507658371794653</v>
      </c>
      <c r="V13" s="47">
        <f t="shared" si="8"/>
        <v>0.76072577431273081</v>
      </c>
      <c r="W13" s="47">
        <f t="shared" si="9"/>
        <v>1.0391328106475828</v>
      </c>
      <c r="X13" s="47">
        <f t="shared" si="10"/>
        <v>0.46296296296296319</v>
      </c>
      <c r="Y13" s="47">
        <f t="shared" si="11"/>
        <v>0.86383759853147613</v>
      </c>
      <c r="Z13" s="47">
        <f t="shared" si="12"/>
        <v>2.4289227234060465E-2</v>
      </c>
      <c r="AA13" s="47">
        <f t="shared" si="13"/>
        <v>1.8303131613029645E-23</v>
      </c>
    </row>
    <row r="14" spans="1:27" x14ac:dyDescent="0.25">
      <c r="A14" s="39">
        <f t="shared" si="14"/>
        <v>-2.450000000000002</v>
      </c>
      <c r="B14" s="40">
        <f t="shared" si="0"/>
        <v>1.9837354391795233E-2</v>
      </c>
      <c r="C14" s="38">
        <f t="shared" si="15"/>
        <v>-2</v>
      </c>
      <c r="D14" s="40">
        <f t="shared" si="16"/>
        <v>4.9082696830170622E-2</v>
      </c>
      <c r="E14" s="38">
        <f t="shared" si="17"/>
        <v>2</v>
      </c>
      <c r="F14" s="40">
        <f t="shared" si="18"/>
        <v>4.9082696830170622E-2</v>
      </c>
      <c r="G14" s="38">
        <f t="shared" si="1"/>
        <v>0</v>
      </c>
      <c r="H14" s="13">
        <f t="shared" si="19"/>
        <v>0.36267480036493893</v>
      </c>
      <c r="J14" s="39">
        <f t="shared" si="20"/>
        <v>-3.450000000000002</v>
      </c>
      <c r="K14" s="40">
        <f t="shared" si="2"/>
        <v>1.0382812956614038E-3</v>
      </c>
      <c r="L14" s="40">
        <f t="shared" si="3"/>
        <v>2.4670403889462535E-2</v>
      </c>
      <c r="M14" s="40">
        <f t="shared" si="4"/>
        <v>9.8263230206659408E-3</v>
      </c>
      <c r="N14" s="40">
        <f t="shared" si="5"/>
        <v>5.2162127811651192E-3</v>
      </c>
      <c r="O14" s="40">
        <f t="shared" si="6"/>
        <v>2.9250888501633418E-3</v>
      </c>
      <c r="P14" s="40">
        <v>0</v>
      </c>
      <c r="Q14" s="13">
        <f t="shared" si="21"/>
        <v>0.37168535441127276</v>
      </c>
      <c r="T14" s="47">
        <f t="shared" si="22"/>
        <v>0.10999999999999999</v>
      </c>
      <c r="U14" s="47">
        <f t="shared" si="7"/>
        <v>0.86463100698801498</v>
      </c>
      <c r="V14" s="47">
        <f t="shared" si="8"/>
        <v>0.74209627903703701</v>
      </c>
      <c r="W14" s="47">
        <f t="shared" si="9"/>
        <v>0.98373919318531222</v>
      </c>
      <c r="X14" s="47">
        <f t="shared" si="10"/>
        <v>0.48462206087734211</v>
      </c>
      <c r="Y14" s="47">
        <f t="shared" si="11"/>
        <v>0.85161366418382245</v>
      </c>
      <c r="Z14" s="47">
        <f t="shared" si="12"/>
        <v>3.2484897608542888E-2</v>
      </c>
      <c r="AA14" s="47">
        <f t="shared" si="13"/>
        <v>7.9020106838653967E-22</v>
      </c>
    </row>
    <row r="15" spans="1:27" x14ac:dyDescent="0.25">
      <c r="A15" s="39">
        <f t="shared" si="14"/>
        <v>-2.4000000000000021</v>
      </c>
      <c r="B15" s="40">
        <f t="shared" si="0"/>
        <v>2.2394530294842781E-2</v>
      </c>
      <c r="C15" s="38">
        <f t="shared" si="15"/>
        <v>-2</v>
      </c>
      <c r="D15" s="40">
        <f t="shared" si="16"/>
        <v>4.863649049535089E-2</v>
      </c>
      <c r="E15" s="38">
        <f t="shared" si="17"/>
        <v>2</v>
      </c>
      <c r="F15" s="40">
        <f t="shared" si="18"/>
        <v>4.863649049535089E-2</v>
      </c>
      <c r="G15" s="38">
        <f t="shared" si="1"/>
        <v>0</v>
      </c>
      <c r="H15" s="13">
        <f t="shared" si="19"/>
        <v>0.35937775672525768</v>
      </c>
      <c r="J15" s="39">
        <f t="shared" si="20"/>
        <v>-3.4000000000000021</v>
      </c>
      <c r="K15" s="40">
        <f t="shared" si="2"/>
        <v>1.23221916847301E-3</v>
      </c>
      <c r="L15" s="40">
        <f t="shared" si="3"/>
        <v>2.5343143804441904E-2</v>
      </c>
      <c r="M15" s="40">
        <f t="shared" si="4"/>
        <v>1.0448714749395183E-2</v>
      </c>
      <c r="N15" s="40">
        <f t="shared" si="5"/>
        <v>5.6885611066299071E-3</v>
      </c>
      <c r="O15" s="40">
        <f t="shared" si="6"/>
        <v>3.2761226464425343E-3</v>
      </c>
      <c r="P15" s="40">
        <v>0</v>
      </c>
      <c r="Q15" s="13">
        <f t="shared" si="21"/>
        <v>0.36920745204853095</v>
      </c>
      <c r="T15" s="47">
        <f t="shared" si="22"/>
        <v>0.11999999999999998</v>
      </c>
      <c r="U15" s="47">
        <f t="shared" si="7"/>
        <v>0.82042990390147685</v>
      </c>
      <c r="V15" s="47">
        <f t="shared" si="8"/>
        <v>0.72421492752731831</v>
      </c>
      <c r="W15" s="47">
        <f t="shared" si="9"/>
        <v>0.93520234164875493</v>
      </c>
      <c r="X15" s="47">
        <f t="shared" si="10"/>
        <v>0.50350777080326303</v>
      </c>
      <c r="Y15" s="47">
        <f t="shared" si="11"/>
        <v>0.83961928303230204</v>
      </c>
      <c r="Z15" s="47">
        <f t="shared" si="12"/>
        <v>4.206155331385146E-2</v>
      </c>
      <c r="AA15" s="47">
        <f t="shared" si="13"/>
        <v>2.2901962950655268E-20</v>
      </c>
    </row>
    <row r="16" spans="1:27" x14ac:dyDescent="0.25">
      <c r="A16" s="39">
        <f t="shared" si="14"/>
        <v>-2.3500000000000023</v>
      </c>
      <c r="B16" s="40">
        <f t="shared" si="0"/>
        <v>2.5218219915194261E-2</v>
      </c>
      <c r="C16" s="38">
        <f t="shared" si="15"/>
        <v>-2</v>
      </c>
      <c r="D16" s="40">
        <f t="shared" si="16"/>
        <v>4.8190284160531158E-2</v>
      </c>
      <c r="E16" s="38">
        <f t="shared" si="17"/>
        <v>2</v>
      </c>
      <c r="F16" s="40">
        <f t="shared" si="18"/>
        <v>4.8190284160531158E-2</v>
      </c>
      <c r="G16" s="38">
        <f t="shared" si="1"/>
        <v>0</v>
      </c>
      <c r="H16" s="13">
        <f t="shared" si="19"/>
        <v>0.35608071308557643</v>
      </c>
      <c r="J16" s="39">
        <f t="shared" si="20"/>
        <v>-3.3500000000000023</v>
      </c>
      <c r="K16" s="40">
        <f t="shared" si="2"/>
        <v>1.4587308046667344E-3</v>
      </c>
      <c r="L16" s="40">
        <f t="shared" si="3"/>
        <v>2.6042944257213357E-2</v>
      </c>
      <c r="M16" s="40">
        <f t="shared" si="4"/>
        <v>1.1114515143975868E-2</v>
      </c>
      <c r="N16" s="40">
        <f t="shared" si="5"/>
        <v>6.2042545244401278E-3</v>
      </c>
      <c r="O16" s="40">
        <f t="shared" si="6"/>
        <v>3.6676510966162381E-3</v>
      </c>
      <c r="P16" s="40">
        <v>0</v>
      </c>
      <c r="Q16" s="13">
        <f t="shared" si="21"/>
        <v>0.36672954968578914</v>
      </c>
      <c r="T16" s="47">
        <f t="shared" si="22"/>
        <v>0.12999999999999998</v>
      </c>
      <c r="U16" s="47">
        <f t="shared" si="7"/>
        <v>0.78126794834769542</v>
      </c>
      <c r="V16" s="47">
        <f t="shared" si="8"/>
        <v>0.70704032251964155</v>
      </c>
      <c r="W16" s="47">
        <f t="shared" si="9"/>
        <v>0.8921932201705246</v>
      </c>
      <c r="X16" s="47">
        <f t="shared" si="10"/>
        <v>0.51990225837542581</v>
      </c>
      <c r="Y16" s="47">
        <f t="shared" si="11"/>
        <v>0.82784909180298016</v>
      </c>
      <c r="Z16" s="47">
        <f t="shared" si="12"/>
        <v>5.3006548208230773E-2</v>
      </c>
      <c r="AA16" s="47">
        <f t="shared" si="13"/>
        <v>4.7552552435960766E-19</v>
      </c>
    </row>
    <row r="17" spans="1:27" x14ac:dyDescent="0.25">
      <c r="A17" s="39">
        <f t="shared" si="14"/>
        <v>-2.3000000000000025</v>
      </c>
      <c r="B17" s="40">
        <f t="shared" si="0"/>
        <v>2.8327037741601009E-2</v>
      </c>
      <c r="C17" s="38">
        <f t="shared" si="15"/>
        <v>-2</v>
      </c>
      <c r="D17" s="40">
        <f t="shared" si="16"/>
        <v>4.7744077825711426E-2</v>
      </c>
      <c r="E17" s="38">
        <f t="shared" si="17"/>
        <v>2</v>
      </c>
      <c r="F17" s="40">
        <f t="shared" si="18"/>
        <v>4.7744077825711426E-2</v>
      </c>
      <c r="G17" s="38">
        <f t="shared" si="1"/>
        <v>0</v>
      </c>
      <c r="H17" s="13">
        <f t="shared" si="19"/>
        <v>0.35278366944589518</v>
      </c>
      <c r="J17" s="39">
        <f t="shared" si="20"/>
        <v>-3.3000000000000025</v>
      </c>
      <c r="K17" s="40">
        <f t="shared" si="2"/>
        <v>1.7225689390536658E-3</v>
      </c>
      <c r="L17" s="40">
        <f t="shared" si="3"/>
        <v>2.6771226760621551E-2</v>
      </c>
      <c r="M17" s="40">
        <f t="shared" si="4"/>
        <v>1.1826934151171123E-2</v>
      </c>
      <c r="N17" s="40">
        <f t="shared" si="5"/>
        <v>6.7672024406869044E-3</v>
      </c>
      <c r="O17" s="40">
        <f t="shared" si="6"/>
        <v>4.1040302887850651E-3</v>
      </c>
      <c r="P17" s="40">
        <v>0</v>
      </c>
      <c r="Q17" s="13">
        <f t="shared" si="21"/>
        <v>0.36425164732304732</v>
      </c>
      <c r="T17" s="47">
        <f t="shared" si="22"/>
        <v>0.13999999999999999</v>
      </c>
      <c r="U17" s="47">
        <f t="shared" si="7"/>
        <v>0.74624469732002086</v>
      </c>
      <c r="V17" s="47">
        <f t="shared" si="8"/>
        <v>0.69053396600248784</v>
      </c>
      <c r="W17" s="47">
        <f t="shared" si="9"/>
        <v>0.85371973743209062</v>
      </c>
      <c r="X17" s="47">
        <f t="shared" si="10"/>
        <v>0.53405761718750011</v>
      </c>
      <c r="Y17" s="47">
        <f t="shared" si="11"/>
        <v>0.81629787689085209</v>
      </c>
      <c r="Z17" s="47">
        <f t="shared" si="12"/>
        <v>6.5283612574811425E-2</v>
      </c>
      <c r="AA17" s="47">
        <f t="shared" si="13"/>
        <v>7.4401644185569966E-18</v>
      </c>
    </row>
    <row r="18" spans="1:27" x14ac:dyDescent="0.25">
      <c r="A18" s="39">
        <f t="shared" si="14"/>
        <v>-2.2500000000000027</v>
      </c>
      <c r="B18" s="40">
        <f t="shared" si="0"/>
        <v>3.1739651835667224E-2</v>
      </c>
      <c r="C18" s="38">
        <f t="shared" si="15"/>
        <v>-2</v>
      </c>
      <c r="D18" s="40">
        <f t="shared" si="16"/>
        <v>4.7297871490891694E-2</v>
      </c>
      <c r="E18" s="38">
        <f t="shared" si="17"/>
        <v>2</v>
      </c>
      <c r="F18" s="40">
        <f t="shared" si="18"/>
        <v>4.7297871490891694E-2</v>
      </c>
      <c r="G18" s="38">
        <f t="shared" si="1"/>
        <v>0</v>
      </c>
      <c r="H18" s="13">
        <f t="shared" si="19"/>
        <v>0.34948662580621392</v>
      </c>
      <c r="J18" s="39">
        <f t="shared" si="20"/>
        <v>-3.2500000000000027</v>
      </c>
      <c r="K18" s="40">
        <f t="shared" si="2"/>
        <v>2.0290480572997499E-3</v>
      </c>
      <c r="L18" s="40">
        <f t="shared" si="3"/>
        <v>2.7529503669949423E-2</v>
      </c>
      <c r="M18" s="40">
        <f t="shared" si="4"/>
        <v>1.2589421584605647E-2</v>
      </c>
      <c r="N18" s="40">
        <f t="shared" si="5"/>
        <v>7.3816432867555189E-3</v>
      </c>
      <c r="O18" s="40">
        <f t="shared" si="6"/>
        <v>4.5900285998224585E-3</v>
      </c>
      <c r="P18" s="40">
        <v>0</v>
      </c>
      <c r="Q18" s="13">
        <f t="shared" si="21"/>
        <v>0.36177374496030551</v>
      </c>
      <c r="T18" s="47">
        <f t="shared" si="22"/>
        <v>0.15</v>
      </c>
      <c r="U18" s="47">
        <f t="shared" si="7"/>
        <v>0.71467181920173928</v>
      </c>
      <c r="V18" s="47">
        <f t="shared" si="8"/>
        <v>0.67466001485156102</v>
      </c>
      <c r="W18" s="47">
        <f t="shared" si="9"/>
        <v>0.8190240989075569</v>
      </c>
      <c r="X18" s="47">
        <f t="shared" si="10"/>
        <v>0.54619936276741032</v>
      </c>
      <c r="Y18" s="47">
        <f t="shared" si="11"/>
        <v>0.80496056950960315</v>
      </c>
      <c r="Z18" s="47">
        <f t="shared" si="12"/>
        <v>7.8836472208742542E-2</v>
      </c>
      <c r="AA18" s="47">
        <f t="shared" si="13"/>
        <v>9.1302270317168341E-17</v>
      </c>
    </row>
    <row r="19" spans="1:27" x14ac:dyDescent="0.25">
      <c r="A19" s="39">
        <f t="shared" si="14"/>
        <v>-2.2000000000000028</v>
      </c>
      <c r="B19" s="40">
        <f t="shared" si="0"/>
        <v>3.5474592846231216E-2</v>
      </c>
      <c r="C19" s="38">
        <f t="shared" si="15"/>
        <v>-2</v>
      </c>
      <c r="D19" s="40">
        <f t="shared" si="16"/>
        <v>4.6851665156071962E-2</v>
      </c>
      <c r="E19" s="38">
        <f t="shared" si="17"/>
        <v>2</v>
      </c>
      <c r="F19" s="40">
        <f t="shared" si="18"/>
        <v>4.6851665156071962E-2</v>
      </c>
      <c r="G19" s="38">
        <f t="shared" si="1"/>
        <v>0</v>
      </c>
      <c r="H19" s="13">
        <f t="shared" si="19"/>
        <v>0.34618958216653267</v>
      </c>
      <c r="J19" s="39">
        <f t="shared" si="20"/>
        <v>-3.2000000000000028</v>
      </c>
      <c r="K19" s="40">
        <f t="shared" si="2"/>
        <v>2.3840882014648213E-3</v>
      </c>
      <c r="L19" s="40">
        <f t="shared" si="3"/>
        <v>2.8319384891796279E-2</v>
      </c>
      <c r="M19" s="40">
        <f t="shared" si="4"/>
        <v>1.3405683736328838E-2</v>
      </c>
      <c r="N19" s="40">
        <f t="shared" si="5"/>
        <v>8.0521673723421248E-3</v>
      </c>
      <c r="O19" s="40">
        <f t="shared" si="6"/>
        <v>5.1308560784475822E-3</v>
      </c>
      <c r="P19" s="40">
        <v>0</v>
      </c>
      <c r="Q19" s="13">
        <f t="shared" si="21"/>
        <v>0.3592958425975637</v>
      </c>
      <c r="T19" s="47">
        <f t="shared" si="22"/>
        <v>0.16</v>
      </c>
      <c r="U19" s="47">
        <f t="shared" si="7"/>
        <v>0.68601268574092855</v>
      </c>
      <c r="V19" s="47">
        <f t="shared" si="8"/>
        <v>0.65938506043824929</v>
      </c>
      <c r="W19" s="47">
        <f t="shared" si="9"/>
        <v>0.7875159924071431</v>
      </c>
      <c r="X19" s="47">
        <f t="shared" si="10"/>
        <v>0.55652948214931686</v>
      </c>
      <c r="Y19" s="47">
        <f t="shared" si="11"/>
        <v>0.7938322410201698</v>
      </c>
      <c r="Z19" s="47">
        <f t="shared" si="12"/>
        <v>9.3592400803585538E-2</v>
      </c>
      <c r="AA19" s="47">
        <f t="shared" si="13"/>
        <v>9.0755749116999625E-16</v>
      </c>
    </row>
    <row r="20" spans="1:27" x14ac:dyDescent="0.25">
      <c r="A20" s="39">
        <f t="shared" si="14"/>
        <v>-2.150000000000003</v>
      </c>
      <c r="B20" s="40">
        <f t="shared" si="0"/>
        <v>3.9550041589369964E-2</v>
      </c>
      <c r="C20" s="38">
        <f t="shared" si="15"/>
        <v>-2</v>
      </c>
      <c r="D20" s="40">
        <f t="shared" si="16"/>
        <v>4.640545882125223E-2</v>
      </c>
      <c r="E20" s="38">
        <f t="shared" si="17"/>
        <v>2</v>
      </c>
      <c r="F20" s="40">
        <f t="shared" si="18"/>
        <v>4.640545882125223E-2</v>
      </c>
      <c r="G20" s="38">
        <f t="shared" si="1"/>
        <v>0</v>
      </c>
      <c r="H20" s="13">
        <f t="shared" si="19"/>
        <v>0.34289253852685142</v>
      </c>
      <c r="J20" s="39">
        <f t="shared" si="20"/>
        <v>-3.150000000000003</v>
      </c>
      <c r="K20" s="40">
        <f t="shared" si="2"/>
        <v>2.7942584148794199E-3</v>
      </c>
      <c r="L20" s="40">
        <f t="shared" si="3"/>
        <v>2.9142585139280398E-2</v>
      </c>
      <c r="M20" s="40">
        <f t="shared" si="4"/>
        <v>1.4279700796240516E-2</v>
      </c>
      <c r="N20" s="40">
        <f t="shared" si="5"/>
        <v>8.7837404273027192E-3</v>
      </c>
      <c r="O20" s="40">
        <f t="shared" si="6"/>
        <v>5.7321942631628053E-3</v>
      </c>
      <c r="P20" s="40">
        <v>0</v>
      </c>
      <c r="Q20" s="13">
        <f t="shared" si="21"/>
        <v>0.35681794023482188</v>
      </c>
      <c r="T20" s="47">
        <f t="shared" si="22"/>
        <v>0.17</v>
      </c>
      <c r="U20" s="47">
        <f t="shared" si="7"/>
        <v>0.6598417709472626</v>
      </c>
      <c r="V20" s="47">
        <f t="shared" si="8"/>
        <v>0.64467792953832859</v>
      </c>
      <c r="W20" s="47">
        <f t="shared" si="9"/>
        <v>0.75872769781678573</v>
      </c>
      <c r="X20" s="47">
        <f t="shared" si="10"/>
        <v>0.56522910065400356</v>
      </c>
      <c r="Y20" s="47">
        <f t="shared" si="11"/>
        <v>0.78290809843072928</v>
      </c>
      <c r="Z20" s="47">
        <f t="shared" si="12"/>
        <v>0.109465588823043</v>
      </c>
      <c r="AA20" s="47">
        <f t="shared" si="13"/>
        <v>7.5024807773858596E-15</v>
      </c>
    </row>
    <row r="21" spans="1:27" x14ac:dyDescent="0.25">
      <c r="A21" s="39">
        <f t="shared" si="14"/>
        <v>-2.1000000000000032</v>
      </c>
      <c r="B21" s="40">
        <f t="shared" si="0"/>
        <v>4.39835959804269E-2</v>
      </c>
      <c r="C21" s="38">
        <f t="shared" si="15"/>
        <v>-2</v>
      </c>
      <c r="D21" s="40">
        <f t="shared" si="16"/>
        <v>4.5959252486432497E-2</v>
      </c>
      <c r="E21" s="38">
        <f t="shared" si="17"/>
        <v>2</v>
      </c>
      <c r="F21" s="40">
        <f t="shared" si="18"/>
        <v>4.5959252486432497E-2</v>
      </c>
      <c r="G21" s="38">
        <f t="shared" si="1"/>
        <v>0</v>
      </c>
      <c r="H21" s="13">
        <f t="shared" si="19"/>
        <v>0.33959549488717017</v>
      </c>
      <c r="J21" s="39">
        <f t="shared" si="20"/>
        <v>-3.1000000000000032</v>
      </c>
      <c r="K21" s="40">
        <f t="shared" si="2"/>
        <v>3.2668190561998892E-3</v>
      </c>
      <c r="L21" s="40">
        <f t="shared" si="3"/>
        <v>3.0000931779810565E-2</v>
      </c>
      <c r="M21" s="40">
        <f t="shared" si="4"/>
        <v>1.5215745044952768E-2</v>
      </c>
      <c r="N21" s="40">
        <f t="shared" si="5"/>
        <v>9.5817276708976828E-3</v>
      </c>
      <c r="O21" s="40">
        <f t="shared" si="6"/>
        <v>6.4002261055124045E-3</v>
      </c>
      <c r="P21" s="40">
        <v>0</v>
      </c>
      <c r="Q21" s="13">
        <f t="shared" si="21"/>
        <v>0.35434003787208007</v>
      </c>
      <c r="T21" s="47">
        <f t="shared" si="22"/>
        <v>0.18000000000000002</v>
      </c>
      <c r="U21" s="47">
        <f t="shared" si="7"/>
        <v>0.63581660745558355</v>
      </c>
      <c r="V21" s="47">
        <f t="shared" si="8"/>
        <v>0.63050950420039997</v>
      </c>
      <c r="W21" s="47">
        <f t="shared" si="9"/>
        <v>0.73228309267672109</v>
      </c>
      <c r="X21" s="47">
        <f t="shared" si="10"/>
        <v>0.57246081823732953</v>
      </c>
      <c r="Y21" s="47">
        <f t="shared" si="11"/>
        <v>0.7721834800610643</v>
      </c>
      <c r="Z21" s="47">
        <f t="shared" si="12"/>
        <v>0.12636025591595287</v>
      </c>
      <c r="AA21" s="47">
        <f t="shared" si="13"/>
        <v>5.2716423456303655E-14</v>
      </c>
    </row>
    <row r="22" spans="1:27" x14ac:dyDescent="0.25">
      <c r="A22" s="39">
        <f t="shared" si="14"/>
        <v>-2.0500000000000034</v>
      </c>
      <c r="B22" s="40">
        <f t="shared" si="0"/>
        <v>4.8792018579182417E-2</v>
      </c>
      <c r="C22" s="38">
        <f t="shared" si="15"/>
        <v>-2</v>
      </c>
      <c r="D22" s="40">
        <f t="shared" si="16"/>
        <v>4.5513046151612765E-2</v>
      </c>
      <c r="E22" s="38">
        <f t="shared" si="17"/>
        <v>2</v>
      </c>
      <c r="F22" s="40">
        <f t="shared" si="18"/>
        <v>4.5513046151612765E-2</v>
      </c>
      <c r="G22" s="38">
        <f t="shared" si="1"/>
        <v>0</v>
      </c>
      <c r="H22" s="13">
        <f t="shared" si="19"/>
        <v>0.33629845124748892</v>
      </c>
      <c r="J22" s="39">
        <f t="shared" si="20"/>
        <v>-3.0500000000000034</v>
      </c>
      <c r="K22" s="40">
        <f t="shared" si="2"/>
        <v>3.8097620982217697E-3</v>
      </c>
      <c r="L22" s="40">
        <f t="shared" si="3"/>
        <v>3.0896373325289019E-2</v>
      </c>
      <c r="M22" s="40">
        <f t="shared" si="4"/>
        <v>1.6218399766069407E-2</v>
      </c>
      <c r="N22" s="40">
        <f t="shared" si="5"/>
        <v>1.0451918203338894E-2</v>
      </c>
      <c r="O22" s="40">
        <f t="shared" si="6"/>
        <v>7.1416656000182514E-3</v>
      </c>
      <c r="P22" s="40">
        <v>0</v>
      </c>
      <c r="Q22" s="13">
        <f t="shared" si="21"/>
        <v>0.35186213550933826</v>
      </c>
      <c r="T22" s="47">
        <f t="shared" si="22"/>
        <v>0.19000000000000003</v>
      </c>
      <c r="U22" s="47">
        <f t="shared" si="7"/>
        <v>0.61365795073201146</v>
      </c>
      <c r="V22" s="47">
        <f t="shared" si="8"/>
        <v>0.61685255852083254</v>
      </c>
      <c r="W22" s="47">
        <f t="shared" si="9"/>
        <v>0.7078757377593039</v>
      </c>
      <c r="X22" s="47">
        <f t="shared" si="10"/>
        <v>0.57837076000961962</v>
      </c>
      <c r="Y22" s="47">
        <f t="shared" si="11"/>
        <v>0.76165385136458419</v>
      </c>
      <c r="Z22" s="47">
        <f t="shared" si="12"/>
        <v>0.14417346603593761</v>
      </c>
      <c r="AA22" s="47">
        <f t="shared" si="13"/>
        <v>3.2064481820856848E-13</v>
      </c>
    </row>
    <row r="23" spans="1:27" x14ac:dyDescent="0.25">
      <c r="A23" s="39">
        <f t="shared" si="14"/>
        <v>-2.0000000000000036</v>
      </c>
      <c r="B23" s="40">
        <f t="shared" si="0"/>
        <v>5.3990966513187674E-2</v>
      </c>
      <c r="C23" s="38">
        <f t="shared" si="15"/>
        <v>-2</v>
      </c>
      <c r="D23" s="40">
        <f t="shared" si="16"/>
        <v>4.5066839816793033E-2</v>
      </c>
      <c r="E23" s="38">
        <f t="shared" si="17"/>
        <v>2</v>
      </c>
      <c r="F23" s="40">
        <f t="shared" si="18"/>
        <v>4.5066839816793033E-2</v>
      </c>
      <c r="G23" s="38">
        <f t="shared" si="1"/>
        <v>0</v>
      </c>
      <c r="H23" s="13">
        <f t="shared" si="19"/>
        <v>0.33300140760780766</v>
      </c>
      <c r="J23" s="39">
        <f t="shared" si="20"/>
        <v>-3.0000000000000036</v>
      </c>
      <c r="K23" s="40">
        <f t="shared" si="2"/>
        <v>4.4318484119379598E-3</v>
      </c>
      <c r="L23" s="40">
        <f t="shared" si="3"/>
        <v>3.1830988618378998E-2</v>
      </c>
      <c r="M23" s="40">
        <f t="shared" si="4"/>
        <v>1.7292578800222891E-2</v>
      </c>
      <c r="N23" s="40">
        <f t="shared" si="5"/>
        <v>1.1400549464542453E-2</v>
      </c>
      <c r="O23" s="40">
        <f t="shared" si="6"/>
        <v>7.9637866461806026E-3</v>
      </c>
      <c r="P23" s="40">
        <v>0</v>
      </c>
      <c r="Q23" s="13">
        <f t="shared" si="21"/>
        <v>0.34938423314659645</v>
      </c>
      <c r="T23" s="47">
        <f t="shared" si="22"/>
        <v>0.20000000000000004</v>
      </c>
      <c r="U23" s="47">
        <f t="shared" si="7"/>
        <v>0.59313545284764779</v>
      </c>
      <c r="V23" s="47">
        <f t="shared" si="8"/>
        <v>0.60368161052036895</v>
      </c>
      <c r="W23" s="47">
        <f t="shared" si="9"/>
        <v>0.68525305585855345</v>
      </c>
      <c r="X23" s="47">
        <f t="shared" si="10"/>
        <v>0.58309037900874638</v>
      </c>
      <c r="Y23" s="47">
        <f t="shared" si="11"/>
        <v>0.75131480090157776</v>
      </c>
      <c r="Z23" s="47">
        <f t="shared" si="12"/>
        <v>0.1627976275529644</v>
      </c>
      <c r="AA23" s="47">
        <f t="shared" si="13"/>
        <v>1.7145063629104202E-12</v>
      </c>
    </row>
    <row r="24" spans="1:27" x14ac:dyDescent="0.25">
      <c r="A24" s="39">
        <f t="shared" si="14"/>
        <v>-1.9500000000000035</v>
      </c>
      <c r="B24" s="40">
        <f t="shared" si="0"/>
        <v>5.9594706068815666E-2</v>
      </c>
      <c r="C24" s="38">
        <f t="shared" si="15"/>
        <v>-2</v>
      </c>
      <c r="D24" s="40">
        <f t="shared" si="16"/>
        <v>4.4620633481973301E-2</v>
      </c>
      <c r="E24" s="38">
        <f t="shared" si="17"/>
        <v>2</v>
      </c>
      <c r="F24" s="40">
        <f t="shared" si="18"/>
        <v>4.4620633481973301E-2</v>
      </c>
      <c r="G24" s="38">
        <f t="shared" si="1"/>
        <v>0</v>
      </c>
      <c r="H24" s="13">
        <f t="shared" si="19"/>
        <v>0.32970436396812641</v>
      </c>
      <c r="J24" s="39">
        <f t="shared" si="20"/>
        <v>-2.9500000000000037</v>
      </c>
      <c r="K24" s="40">
        <f t="shared" si="2"/>
        <v>5.1426409230538837E-3</v>
      </c>
      <c r="L24" s="40">
        <f t="shared" si="3"/>
        <v>3.2806996772356607E-2</v>
      </c>
      <c r="M24" s="40">
        <f t="shared" si="4"/>
        <v>1.8443546634914789E-2</v>
      </c>
      <c r="N24" s="40">
        <f t="shared" si="5"/>
        <v>1.2434331448192238E-2</v>
      </c>
      <c r="O24" s="40">
        <f t="shared" si="6"/>
        <v>8.8744505853432833E-3</v>
      </c>
      <c r="P24" s="40">
        <v>0</v>
      </c>
      <c r="Q24" s="13">
        <f t="shared" si="21"/>
        <v>0.34690633078385463</v>
      </c>
      <c r="T24" s="47">
        <f t="shared" si="22"/>
        <v>0.21000000000000005</v>
      </c>
      <c r="U24" s="47">
        <f t="shared" si="7"/>
        <v>0.57405712234946848</v>
      </c>
      <c r="V24" s="47">
        <f t="shared" si="8"/>
        <v>0.59097278753287963</v>
      </c>
      <c r="W24" s="47">
        <f t="shared" si="9"/>
        <v>0.66420469649332858</v>
      </c>
      <c r="X24" s="47">
        <f t="shared" si="10"/>
        <v>0.58673804381536221</v>
      </c>
      <c r="Y24" s="47">
        <f t="shared" si="11"/>
        <v>0.74116203645757539</v>
      </c>
      <c r="Z24" s="47">
        <f t="shared" si="12"/>
        <v>0.18212267695711001</v>
      </c>
      <c r="AA24" s="47">
        <f t="shared" si="13"/>
        <v>8.1658675002373217E-12</v>
      </c>
    </row>
    <row r="25" spans="1:27" x14ac:dyDescent="0.25">
      <c r="A25" s="39">
        <f t="shared" si="14"/>
        <v>-1.9000000000000035</v>
      </c>
      <c r="B25" s="40">
        <f t="shared" si="0"/>
        <v>6.5615814774676165E-2</v>
      </c>
      <c r="C25" s="38">
        <f t="shared" si="15"/>
        <v>-2</v>
      </c>
      <c r="D25" s="40">
        <f t="shared" si="16"/>
        <v>4.4174427147153569E-2</v>
      </c>
      <c r="E25" s="38">
        <f t="shared" si="17"/>
        <v>2</v>
      </c>
      <c r="F25" s="40">
        <f t="shared" si="18"/>
        <v>4.4174427147153569E-2</v>
      </c>
      <c r="G25" s="38">
        <f t="shared" si="1"/>
        <v>0</v>
      </c>
      <c r="H25" s="13">
        <f t="shared" si="19"/>
        <v>0.32640732032844516</v>
      </c>
      <c r="J25" s="39">
        <f t="shared" si="20"/>
        <v>-2.9000000000000039</v>
      </c>
      <c r="K25" s="40">
        <f t="shared" si="2"/>
        <v>5.9525324197757853E-3</v>
      </c>
      <c r="L25" s="40">
        <f t="shared" si="3"/>
        <v>3.3826767926013808E-2</v>
      </c>
      <c r="M25" s="40">
        <f t="shared" si="4"/>
        <v>1.9676938890598412E-2</v>
      </c>
      <c r="N25" s="40">
        <f t="shared" si="5"/>
        <v>1.3560470295244832E-2</v>
      </c>
      <c r="O25" s="40">
        <f t="shared" si="6"/>
        <v>9.8821317664986412E-3</v>
      </c>
      <c r="P25" s="40">
        <v>0</v>
      </c>
      <c r="Q25" s="13">
        <f t="shared" si="21"/>
        <v>0.34442842842111282</v>
      </c>
      <c r="T25" s="47">
        <f t="shared" si="22"/>
        <v>0.22000000000000006</v>
      </c>
      <c r="U25" s="47">
        <f t="shared" si="7"/>
        <v>0.55626144063489358</v>
      </c>
      <c r="V25" s="47">
        <f t="shared" si="8"/>
        <v>0.57870370370370372</v>
      </c>
      <c r="W25" s="47">
        <f t="shared" si="9"/>
        <v>0.644553836747908</v>
      </c>
      <c r="X25" s="47">
        <f t="shared" si="10"/>
        <v>0.58942043895747631</v>
      </c>
      <c r="Y25" s="47">
        <f t="shared" si="11"/>
        <v>0.7311913813009504</v>
      </c>
      <c r="Z25" s="47">
        <f t="shared" si="12"/>
        <v>0.20203795593066826</v>
      </c>
      <c r="AA25" s="47">
        <f t="shared" si="13"/>
        <v>3.503662067306583E-11</v>
      </c>
    </row>
    <row r="26" spans="1:27" x14ac:dyDescent="0.25">
      <c r="A26" s="39">
        <f t="shared" si="14"/>
        <v>-1.8500000000000034</v>
      </c>
      <c r="B26" s="40">
        <f t="shared" si="0"/>
        <v>7.2064874336217541E-2</v>
      </c>
      <c r="C26" s="38">
        <f t="shared" si="15"/>
        <v>-2</v>
      </c>
      <c r="D26" s="40">
        <f t="shared" si="16"/>
        <v>4.3728220812333837E-2</v>
      </c>
      <c r="E26" s="38">
        <f t="shared" si="17"/>
        <v>2</v>
      </c>
      <c r="F26" s="40">
        <f t="shared" si="18"/>
        <v>4.3728220812333837E-2</v>
      </c>
      <c r="G26" s="38">
        <f t="shared" si="1"/>
        <v>0</v>
      </c>
      <c r="H26" s="13">
        <f t="shared" si="19"/>
        <v>0.32311027668876391</v>
      </c>
      <c r="J26" s="39">
        <f t="shared" si="20"/>
        <v>-2.8500000000000041</v>
      </c>
      <c r="K26" s="40">
        <f t="shared" si="2"/>
        <v>6.8727666906138922E-3</v>
      </c>
      <c r="L26" s="40">
        <f t="shared" si="3"/>
        <v>3.4892834879012319E-2</v>
      </c>
      <c r="M26" s="40">
        <f t="shared" si="4"/>
        <v>2.0998783023803994E-2</v>
      </c>
      <c r="N26" s="40">
        <f t="shared" si="5"/>
        <v>1.4786690819574403E-2</v>
      </c>
      <c r="O26" s="40">
        <f t="shared" si="6"/>
        <v>1.0995940401025308E-2</v>
      </c>
      <c r="P26" s="40">
        <v>0</v>
      </c>
      <c r="Q26" s="13">
        <f t="shared" si="21"/>
        <v>0.34195052605837101</v>
      </c>
      <c r="T26" s="47">
        <f t="shared" si="22"/>
        <v>0.23000000000000007</v>
      </c>
      <c r="U26" s="47">
        <f t="shared" si="7"/>
        <v>0.53961137728607556</v>
      </c>
      <c r="V26" s="47">
        <f t="shared" si="8"/>
        <v>0.56685334835778622</v>
      </c>
      <c r="W26" s="47">
        <f t="shared" si="9"/>
        <v>0.62615058031203474</v>
      </c>
      <c r="X26" s="47">
        <f t="shared" si="10"/>
        <v>0.59123380212175825</v>
      </c>
      <c r="Y26" s="47">
        <f t="shared" si="11"/>
        <v>0.72139877057418034</v>
      </c>
      <c r="Z26" s="47">
        <f t="shared" si="12"/>
        <v>0.2224337988972942</v>
      </c>
      <c r="AA26" s="47">
        <f t="shared" si="13"/>
        <v>1.3675611015266584E-10</v>
      </c>
    </row>
    <row r="27" spans="1:27" x14ac:dyDescent="0.25">
      <c r="A27" s="39">
        <f t="shared" si="14"/>
        <v>-1.8000000000000034</v>
      </c>
      <c r="B27" s="40">
        <f t="shared" si="0"/>
        <v>7.8950158300893677E-2</v>
      </c>
      <c r="C27" s="38">
        <f t="shared" si="15"/>
        <v>-2</v>
      </c>
      <c r="D27" s="40">
        <f t="shared" si="16"/>
        <v>4.3282014477514105E-2</v>
      </c>
      <c r="E27" s="38">
        <f t="shared" si="17"/>
        <v>2</v>
      </c>
      <c r="F27" s="40">
        <f t="shared" si="18"/>
        <v>4.3282014477514105E-2</v>
      </c>
      <c r="G27" s="38">
        <f t="shared" si="1"/>
        <v>0</v>
      </c>
      <c r="H27" s="13">
        <f t="shared" si="19"/>
        <v>0.31981323304908266</v>
      </c>
      <c r="J27" s="39">
        <f t="shared" si="20"/>
        <v>-2.8000000000000043</v>
      </c>
      <c r="K27" s="40">
        <f t="shared" si="2"/>
        <v>7.9154515829798697E-3</v>
      </c>
      <c r="L27" s="40">
        <f t="shared" si="3"/>
        <v>3.60079056768993E-2</v>
      </c>
      <c r="M27" s="40">
        <f t="shared" si="4"/>
        <v>2.2415519021677124E-2</v>
      </c>
      <c r="N27" s="40">
        <f t="shared" si="5"/>
        <v>1.6121257439422016E-2</v>
      </c>
      <c r="O27" s="40">
        <f t="shared" si="6"/>
        <v>1.2225641868022446E-2</v>
      </c>
      <c r="P27" s="40">
        <v>0</v>
      </c>
      <c r="Q27" s="13">
        <f t="shared" si="21"/>
        <v>0.33947262369562919</v>
      </c>
      <c r="T27" s="47">
        <f t="shared" si="22"/>
        <v>0.24000000000000007</v>
      </c>
      <c r="U27" s="47">
        <f t="shared" si="7"/>
        <v>0.52398978577532018</v>
      </c>
      <c r="V27" s="47">
        <f t="shared" si="8"/>
        <v>0.55540198413972053</v>
      </c>
      <c r="W27" s="47">
        <f t="shared" si="9"/>
        <v>0.60886688123881794</v>
      </c>
      <c r="X27" s="47">
        <f t="shared" si="10"/>
        <v>0.59226501885377003</v>
      </c>
      <c r="Y27" s="47">
        <f t="shared" si="11"/>
        <v>0.71178024781341132</v>
      </c>
      <c r="Z27" s="47">
        <f t="shared" si="12"/>
        <v>0.24320285264223621</v>
      </c>
      <c r="AA27" s="47">
        <f t="shared" si="13"/>
        <v>4.8975203145187737E-10</v>
      </c>
    </row>
    <row r="28" spans="1:27" x14ac:dyDescent="0.25">
      <c r="A28" s="39">
        <f t="shared" si="14"/>
        <v>-1.7500000000000033</v>
      </c>
      <c r="B28" s="40">
        <f t="shared" si="0"/>
        <v>8.6277318826511032E-2</v>
      </c>
      <c r="C28" s="38">
        <f t="shared" si="15"/>
        <v>-2</v>
      </c>
      <c r="D28" s="40">
        <f t="shared" si="16"/>
        <v>4.2835808142694373E-2</v>
      </c>
      <c r="E28" s="38">
        <f t="shared" si="17"/>
        <v>2</v>
      </c>
      <c r="F28" s="40">
        <f t="shared" si="18"/>
        <v>4.2835808142694373E-2</v>
      </c>
      <c r="G28" s="38">
        <f t="shared" si="1"/>
        <v>0</v>
      </c>
      <c r="H28" s="13">
        <f t="shared" si="19"/>
        <v>0.31651618940940141</v>
      </c>
      <c r="J28" s="39">
        <f t="shared" si="20"/>
        <v>-2.7500000000000044</v>
      </c>
      <c r="K28" s="40">
        <f t="shared" si="2"/>
        <v>9.0935625015909401E-3</v>
      </c>
      <c r="L28" s="40">
        <f t="shared" si="3"/>
        <v>3.7174877218544788E-2</v>
      </c>
      <c r="M28" s="40">
        <f t="shared" si="4"/>
        <v>2.3934019808277245E-2</v>
      </c>
      <c r="N28" s="40">
        <f t="shared" si="5"/>
        <v>1.7572992901720451E-2</v>
      </c>
      <c r="O28" s="40">
        <f t="shared" si="6"/>
        <v>1.3581671530824355E-2</v>
      </c>
      <c r="P28" s="40">
        <v>0</v>
      </c>
      <c r="Q28" s="13">
        <f t="shared" si="21"/>
        <v>0.33699472133288738</v>
      </c>
      <c r="T28" s="47">
        <f t="shared" si="22"/>
        <v>0.25000000000000006</v>
      </c>
      <c r="U28" s="47">
        <f t="shared" si="7"/>
        <v>0.50929581789406531</v>
      </c>
      <c r="V28" s="47">
        <f t="shared" si="8"/>
        <v>0.54433105395181747</v>
      </c>
      <c r="W28" s="47">
        <f t="shared" si="9"/>
        <v>0.59259259259259256</v>
      </c>
      <c r="X28" s="47">
        <f t="shared" si="10"/>
        <v>0.59259259259259311</v>
      </c>
      <c r="Y28" s="47">
        <f t="shared" si="11"/>
        <v>0.70233196159122091</v>
      </c>
      <c r="Z28" s="47">
        <f t="shared" si="12"/>
        <v>0.26424115200000015</v>
      </c>
      <c r="AA28" s="47">
        <f t="shared" si="13"/>
        <v>1.6212613988670904E-9</v>
      </c>
    </row>
    <row r="29" spans="1:27" x14ac:dyDescent="0.25">
      <c r="A29" s="39">
        <f t="shared" si="14"/>
        <v>-1.7000000000000033</v>
      </c>
      <c r="B29" s="40">
        <f t="shared" si="0"/>
        <v>9.4049077376886406E-2</v>
      </c>
      <c r="C29" s="38">
        <f t="shared" si="15"/>
        <v>-2</v>
      </c>
      <c r="D29" s="40">
        <f t="shared" si="16"/>
        <v>4.2389601807874641E-2</v>
      </c>
      <c r="E29" s="38">
        <f t="shared" si="17"/>
        <v>2</v>
      </c>
      <c r="F29" s="40">
        <f t="shared" si="18"/>
        <v>4.2389601807874641E-2</v>
      </c>
      <c r="G29" s="38">
        <f t="shared" si="1"/>
        <v>0</v>
      </c>
      <c r="H29" s="13">
        <f t="shared" si="19"/>
        <v>0.31321914576972015</v>
      </c>
      <c r="J29" s="39">
        <f t="shared" si="20"/>
        <v>-2.7000000000000046</v>
      </c>
      <c r="K29" s="40">
        <f t="shared" si="2"/>
        <v>1.0420934814422467E-2</v>
      </c>
      <c r="L29" s="40">
        <f t="shared" si="3"/>
        <v>3.8396849961856425E-2</v>
      </c>
      <c r="M29" s="40">
        <f t="shared" si="4"/>
        <v>2.5561611020544408E-2</v>
      </c>
      <c r="N29" s="40">
        <f t="shared" si="5"/>
        <v>1.9151294092490848E-2</v>
      </c>
      <c r="O29" s="40">
        <f t="shared" si="6"/>
        <v>1.5075144023375574E-2</v>
      </c>
      <c r="P29" s="40">
        <v>0</v>
      </c>
      <c r="Q29" s="13">
        <f t="shared" si="21"/>
        <v>0.33451681897014557</v>
      </c>
      <c r="T29" s="47">
        <f t="shared" si="22"/>
        <v>0.26000000000000006</v>
      </c>
      <c r="U29" s="47">
        <f t="shared" si="7"/>
        <v>0.49544210043365317</v>
      </c>
      <c r="V29" s="47">
        <f t="shared" si="8"/>
        <v>0.53362309582487688</v>
      </c>
      <c r="W29" s="47">
        <f t="shared" si="9"/>
        <v>0.57723235651056337</v>
      </c>
      <c r="X29" s="47">
        <f t="shared" si="10"/>
        <v>0.59228750546726983</v>
      </c>
      <c r="Y29" s="47">
        <f t="shared" si="11"/>
        <v>0.69305016227769567</v>
      </c>
      <c r="Z29" s="47">
        <f t="shared" si="12"/>
        <v>0.28544897650862699</v>
      </c>
      <c r="AA29" s="47">
        <f t="shared" si="13"/>
        <v>4.9938265877190116E-9</v>
      </c>
    </row>
    <row r="30" spans="1:27" x14ac:dyDescent="0.25">
      <c r="A30" s="39">
        <f t="shared" si="14"/>
        <v>-1.6500000000000032</v>
      </c>
      <c r="B30" s="40">
        <f t="shared" si="0"/>
        <v>0.10226492456397746</v>
      </c>
      <c r="C30" s="38">
        <f t="shared" si="15"/>
        <v>-2</v>
      </c>
      <c r="D30" s="40">
        <f t="shared" si="16"/>
        <v>4.1943395473054909E-2</v>
      </c>
      <c r="E30" s="38">
        <f t="shared" si="17"/>
        <v>2</v>
      </c>
      <c r="F30" s="40">
        <f t="shared" si="18"/>
        <v>4.1943395473054909E-2</v>
      </c>
      <c r="G30" s="38">
        <f t="shared" si="1"/>
        <v>0</v>
      </c>
      <c r="H30" s="13">
        <f t="shared" si="19"/>
        <v>0.3099221021300389</v>
      </c>
      <c r="J30" s="39">
        <f t="shared" si="20"/>
        <v>-2.6500000000000048</v>
      </c>
      <c r="K30" s="40">
        <f t="shared" si="2"/>
        <v>1.1912243607605025E-2</v>
      </c>
      <c r="L30" s="40">
        <f t="shared" si="3"/>
        <v>3.9677143806019277E-2</v>
      </c>
      <c r="M30" s="40">
        <f t="shared" si="4"/>
        <v>2.7306089740172516E-2</v>
      </c>
      <c r="N30" s="40">
        <f t="shared" si="5"/>
        <v>2.0866144125929176E-2</v>
      </c>
      <c r="O30" s="40">
        <f t="shared" si="6"/>
        <v>1.6717855864818647E-2</v>
      </c>
      <c r="P30" s="40">
        <v>0</v>
      </c>
      <c r="Q30" s="13">
        <f t="shared" si="21"/>
        <v>0.33203891660740376</v>
      </c>
      <c r="T30" s="47">
        <f t="shared" si="22"/>
        <v>0.27000000000000007</v>
      </c>
      <c r="U30" s="47">
        <f t="shared" si="7"/>
        <v>0.48235248943288905</v>
      </c>
      <c r="V30" s="47">
        <f t="shared" si="8"/>
        <v>0.52326166495154569</v>
      </c>
      <c r="W30" s="47">
        <f t="shared" si="9"/>
        <v>0.5627031316001081</v>
      </c>
      <c r="X30" s="47">
        <f t="shared" si="10"/>
        <v>0.59141398321698591</v>
      </c>
      <c r="Y30" s="47">
        <f t="shared" si="11"/>
        <v>0.68393119891514831</v>
      </c>
      <c r="Z30" s="47">
        <f t="shared" si="12"/>
        <v>0.30673151277653327</v>
      </c>
      <c r="AA30" s="47">
        <f t="shared" si="13"/>
        <v>1.4396146801956394E-8</v>
      </c>
    </row>
    <row r="31" spans="1:27" x14ac:dyDescent="0.25">
      <c r="A31" s="39">
        <f t="shared" si="14"/>
        <v>-1.6000000000000032</v>
      </c>
      <c r="B31" s="40">
        <f t="shared" si="0"/>
        <v>0.11092083467945499</v>
      </c>
      <c r="C31" s="38">
        <f t="shared" si="15"/>
        <v>-2</v>
      </c>
      <c r="D31" s="40">
        <f t="shared" si="16"/>
        <v>4.1497189138235177E-2</v>
      </c>
      <c r="E31" s="38">
        <f t="shared" si="17"/>
        <v>2</v>
      </c>
      <c r="F31" s="40">
        <f t="shared" si="18"/>
        <v>4.1497189138235177E-2</v>
      </c>
      <c r="G31" s="38">
        <f t="shared" si="1"/>
        <v>0</v>
      </c>
      <c r="H31" s="13">
        <f t="shared" si="19"/>
        <v>0.30662505849035765</v>
      </c>
      <c r="J31" s="39">
        <f t="shared" si="20"/>
        <v>-2.600000000000005</v>
      </c>
      <c r="K31" s="40">
        <f t="shared" si="2"/>
        <v>1.3582969233685445E-2</v>
      </c>
      <c r="L31" s="40">
        <f t="shared" si="3"/>
        <v>4.1019315229869797E-2</v>
      </c>
      <c r="M31" s="40">
        <f t="shared" si="4"/>
        <v>2.9175741685939099E-2</v>
      </c>
      <c r="N31" s="40">
        <f t="shared" si="5"/>
        <v>2.2728119798464778E-2</v>
      </c>
      <c r="O31" s="40">
        <f t="shared" si="6"/>
        <v>1.8522280164802958E-2</v>
      </c>
      <c r="P31" s="40">
        <v>0</v>
      </c>
      <c r="Q31" s="13">
        <f t="shared" si="21"/>
        <v>0.32956101424466194</v>
      </c>
      <c r="T31" s="47">
        <f t="shared" si="22"/>
        <v>0.28000000000000008</v>
      </c>
      <c r="U31" s="47">
        <f t="shared" si="7"/>
        <v>0.46996026712923278</v>
      </c>
      <c r="V31" s="47">
        <f t="shared" si="8"/>
        <v>0.51323126219579218</v>
      </c>
      <c r="W31" s="47">
        <f t="shared" si="9"/>
        <v>0.5489322086861389</v>
      </c>
      <c r="X31" s="47">
        <f t="shared" si="10"/>
        <v>0.59003017582899286</v>
      </c>
      <c r="Y31" s="47">
        <f t="shared" si="11"/>
        <v>0.67497151620201634</v>
      </c>
      <c r="Z31" s="47">
        <f t="shared" si="12"/>
        <v>0.32799934643334983</v>
      </c>
      <c r="AA31" s="47">
        <f t="shared" si="13"/>
        <v>3.9042758051011709E-8</v>
      </c>
    </row>
    <row r="32" spans="1:27" x14ac:dyDescent="0.25">
      <c r="A32" s="39">
        <f t="shared" si="14"/>
        <v>-1.5500000000000032</v>
      </c>
      <c r="B32" s="40">
        <f t="shared" si="0"/>
        <v>0.12000900069698503</v>
      </c>
      <c r="C32" s="38">
        <f t="shared" si="15"/>
        <v>-2</v>
      </c>
      <c r="D32" s="40">
        <f t="shared" si="16"/>
        <v>4.1050982803415445E-2</v>
      </c>
      <c r="E32" s="38">
        <f t="shared" si="17"/>
        <v>2</v>
      </c>
      <c r="F32" s="40">
        <f t="shared" si="18"/>
        <v>4.1050982803415445E-2</v>
      </c>
      <c r="G32" s="38">
        <f t="shared" si="1"/>
        <v>0</v>
      </c>
      <c r="H32" s="13">
        <f t="shared" si="19"/>
        <v>0.3033280148506764</v>
      </c>
      <c r="J32" s="39">
        <f t="shared" si="20"/>
        <v>-2.5500000000000052</v>
      </c>
      <c r="K32" s="40">
        <f t="shared" si="2"/>
        <v>1.544934713439497E-2</v>
      </c>
      <c r="L32" s="40">
        <f t="shared" si="3"/>
        <v>4.2427175765916633E-2</v>
      </c>
      <c r="M32" s="40">
        <f t="shared" si="4"/>
        <v>3.117935627863351E-2</v>
      </c>
      <c r="N32" s="40">
        <f t="shared" si="5"/>
        <v>2.4748393383360438E-2</v>
      </c>
      <c r="O32" s="40">
        <f t="shared" si="6"/>
        <v>2.0501552094104893E-2</v>
      </c>
      <c r="P32" s="40">
        <v>0</v>
      </c>
      <c r="Q32" s="13">
        <f t="shared" si="21"/>
        <v>0.32708311188192013</v>
      </c>
      <c r="T32" s="47">
        <f t="shared" si="22"/>
        <v>0.29000000000000009</v>
      </c>
      <c r="U32" s="47">
        <f t="shared" si="7"/>
        <v>0.45820668186044899</v>
      </c>
      <c r="V32" s="47">
        <f t="shared" si="8"/>
        <v>0.50351726846565181</v>
      </c>
      <c r="W32" s="47">
        <f t="shared" si="9"/>
        <v>0.53585560473883842</v>
      </c>
      <c r="X32" s="47">
        <f t="shared" si="10"/>
        <v>0.5881887639720188</v>
      </c>
      <c r="Y32" s="47">
        <f t="shared" si="11"/>
        <v>0.66616765158166114</v>
      </c>
      <c r="Z32" s="47">
        <f t="shared" si="12"/>
        <v>0.34916880619101348</v>
      </c>
      <c r="AA32" s="47">
        <f t="shared" si="13"/>
        <v>1.000748126113472E-7</v>
      </c>
    </row>
    <row r="33" spans="1:27" x14ac:dyDescent="0.25">
      <c r="A33" s="39">
        <f t="shared" si="14"/>
        <v>-1.5000000000000031</v>
      </c>
      <c r="B33" s="40">
        <f t="shared" si="0"/>
        <v>0.12951759566589113</v>
      </c>
      <c r="C33" s="38">
        <f t="shared" si="15"/>
        <v>-2</v>
      </c>
      <c r="D33" s="40">
        <f t="shared" si="16"/>
        <v>4.0604776468595713E-2</v>
      </c>
      <c r="E33" s="38">
        <f t="shared" si="17"/>
        <v>2</v>
      </c>
      <c r="F33" s="40">
        <f t="shared" si="18"/>
        <v>4.0604776468595713E-2</v>
      </c>
      <c r="G33" s="38">
        <f t="shared" si="1"/>
        <v>0</v>
      </c>
      <c r="H33" s="13">
        <f t="shared" si="19"/>
        <v>0.30003097121099515</v>
      </c>
      <c r="J33" s="39">
        <f t="shared" si="20"/>
        <v>-2.5000000000000053</v>
      </c>
      <c r="K33" s="40">
        <f t="shared" si="2"/>
        <v>1.7528300493568304E-2</v>
      </c>
      <c r="L33" s="40">
        <f t="shared" si="3"/>
        <v>4.3904811887419244E-2</v>
      </c>
      <c r="M33" s="40">
        <f t="shared" si="4"/>
        <v>3.3326238887022595E-2</v>
      </c>
      <c r="N33" s="40">
        <f t="shared" si="5"/>
        <v>2.6938727628244223E-2</v>
      </c>
      <c r="O33" s="40">
        <f t="shared" si="6"/>
        <v>2.2669443719144637E-2</v>
      </c>
      <c r="P33" s="40">
        <v>0</v>
      </c>
      <c r="Q33" s="13">
        <f t="shared" si="21"/>
        <v>0.32460520951917832</v>
      </c>
      <c r="T33" s="47">
        <f t="shared" si="22"/>
        <v>0.3000000000000001</v>
      </c>
      <c r="U33" s="47">
        <f t="shared" si="7"/>
        <v>0.44703975625580572</v>
      </c>
      <c r="V33" s="47">
        <f t="shared" si="8"/>
        <v>0.4941058844013092</v>
      </c>
      <c r="W33" s="47">
        <f t="shared" si="9"/>
        <v>0.52341675254682252</v>
      </c>
      <c r="X33" s="47">
        <f t="shared" si="10"/>
        <v>0.58593750000000022</v>
      </c>
      <c r="Y33" s="47">
        <f t="shared" si="11"/>
        <v>0.6575162324319882</v>
      </c>
      <c r="Z33" s="47">
        <f t="shared" si="12"/>
        <v>0.37016218091152875</v>
      </c>
      <c r="AA33" s="47">
        <f t="shared" si="13"/>
        <v>2.4344461311567608E-7</v>
      </c>
    </row>
    <row r="34" spans="1:27" x14ac:dyDescent="0.25">
      <c r="A34" s="39">
        <f t="shared" si="14"/>
        <v>-1.4500000000000031</v>
      </c>
      <c r="B34" s="40">
        <f t="shared" si="0"/>
        <v>0.13943056644535964</v>
      </c>
      <c r="C34" s="38">
        <f t="shared" si="15"/>
        <v>-2</v>
      </c>
      <c r="D34" s="40">
        <f t="shared" si="16"/>
        <v>4.0158570133775981E-2</v>
      </c>
      <c r="E34" s="38">
        <f t="shared" si="17"/>
        <v>2</v>
      </c>
      <c r="F34" s="40">
        <f t="shared" si="18"/>
        <v>4.0158570133775981E-2</v>
      </c>
      <c r="G34" s="38">
        <f t="shared" si="1"/>
        <v>0</v>
      </c>
      <c r="H34" s="13">
        <f t="shared" si="19"/>
        <v>0.29673392757131389</v>
      </c>
      <c r="J34" s="39">
        <f t="shared" si="20"/>
        <v>-2.4500000000000055</v>
      </c>
      <c r="K34" s="40">
        <f t="shared" si="2"/>
        <v>1.9837354391795056E-2</v>
      </c>
      <c r="L34" s="40">
        <f t="shared" si="3"/>
        <v>4.5456606381119521E-2</v>
      </c>
      <c r="M34" s="40">
        <f t="shared" si="4"/>
        <v>3.5626219447932421E-2</v>
      </c>
      <c r="N34" s="40">
        <f t="shared" si="5"/>
        <v>2.9311462704813829E-2</v>
      </c>
      <c r="O34" s="40">
        <f t="shared" si="6"/>
        <v>2.5040326739417418E-2</v>
      </c>
      <c r="P34" s="40">
        <v>0</v>
      </c>
      <c r="Q34" s="13">
        <f t="shared" si="21"/>
        <v>0.3221273071564365</v>
      </c>
      <c r="T34" s="47">
        <f t="shared" si="22"/>
        <v>0.31000000000000011</v>
      </c>
      <c r="U34" s="47">
        <f t="shared" si="7"/>
        <v>0.43641330722250449</v>
      </c>
      <c r="V34" s="47">
        <f t="shared" si="8"/>
        <v>0.48498407488789264</v>
      </c>
      <c r="W34" s="47">
        <f t="shared" si="9"/>
        <v>0.51156542377609404</v>
      </c>
      <c r="X34" s="47">
        <f t="shared" si="10"/>
        <v>0.58331969117926585</v>
      </c>
      <c r="Y34" s="47">
        <f t="shared" si="11"/>
        <v>0.64901397335197319</v>
      </c>
      <c r="Z34" s="47">
        <f t="shared" si="12"/>
        <v>0.39090782879938452</v>
      </c>
      <c r="AA34" s="47">
        <f t="shared" si="13"/>
        <v>5.6414059304487475E-7</v>
      </c>
    </row>
    <row r="35" spans="1:27" x14ac:dyDescent="0.25">
      <c r="A35" s="39">
        <f t="shared" si="14"/>
        <v>-1.400000000000003</v>
      </c>
      <c r="B35" s="40">
        <f t="shared" si="0"/>
        <v>0.14972746563574424</v>
      </c>
      <c r="C35" s="38">
        <f t="shared" si="15"/>
        <v>-2</v>
      </c>
      <c r="D35" s="40">
        <f t="shared" si="16"/>
        <v>3.9712363798956249E-2</v>
      </c>
      <c r="E35" s="38">
        <f t="shared" si="17"/>
        <v>2</v>
      </c>
      <c r="F35" s="40">
        <f t="shared" si="18"/>
        <v>3.9712363798956249E-2</v>
      </c>
      <c r="G35" s="38">
        <f t="shared" si="1"/>
        <v>0</v>
      </c>
      <c r="H35" s="13">
        <f t="shared" si="19"/>
        <v>0.29343688393163264</v>
      </c>
      <c r="J35" s="39">
        <f t="shared" si="20"/>
        <v>-2.4000000000000057</v>
      </c>
      <c r="K35" s="40">
        <f t="shared" si="2"/>
        <v>2.2394530294842594E-2</v>
      </c>
      <c r="L35" s="40">
        <f t="shared" si="3"/>
        <v>4.7087261269791333E-2</v>
      </c>
      <c r="M35" s="40">
        <f t="shared" si="4"/>
        <v>3.8089656526431669E-2</v>
      </c>
      <c r="N35" s="40">
        <f t="shared" si="5"/>
        <v>3.1879493750030248E-2</v>
      </c>
      <c r="O35" s="40">
        <f t="shared" si="6"/>
        <v>2.7629121628762073E-2</v>
      </c>
      <c r="P35" s="40">
        <v>0</v>
      </c>
      <c r="Q35" s="13">
        <f t="shared" si="21"/>
        <v>0.31964940479369469</v>
      </c>
      <c r="T35" s="47">
        <f t="shared" si="22"/>
        <v>0.32000000000000012</v>
      </c>
      <c r="U35" s="47">
        <f t="shared" si="7"/>
        <v>0.42628613454408437</v>
      </c>
      <c r="V35" s="47">
        <f t="shared" si="8"/>
        <v>0.4761395179530673</v>
      </c>
      <c r="W35" s="47">
        <f t="shared" si="9"/>
        <v>0.50025683776145424</v>
      </c>
      <c r="X35" s="47">
        <f t="shared" si="10"/>
        <v>0.58037463182484328</v>
      </c>
      <c r="Y35" s="47">
        <f t="shared" si="11"/>
        <v>0.64065767354135073</v>
      </c>
      <c r="Z35" s="47">
        <f t="shared" si="12"/>
        <v>0.41134019600773125</v>
      </c>
      <c r="AA35" s="47">
        <f t="shared" si="13"/>
        <v>1.2495387694617342E-6</v>
      </c>
    </row>
    <row r="36" spans="1:27" x14ac:dyDescent="0.25">
      <c r="A36" s="39">
        <f t="shared" si="14"/>
        <v>-1.350000000000003</v>
      </c>
      <c r="B36" s="40">
        <f t="shared" si="0"/>
        <v>0.16038332734191896</v>
      </c>
      <c r="C36" s="38">
        <f t="shared" si="15"/>
        <v>-2</v>
      </c>
      <c r="D36" s="40">
        <f t="shared" si="16"/>
        <v>3.9266157464136517E-2</v>
      </c>
      <c r="E36" s="38">
        <f t="shared" si="17"/>
        <v>2</v>
      </c>
      <c r="F36" s="40">
        <f t="shared" si="18"/>
        <v>3.9266157464136517E-2</v>
      </c>
      <c r="G36" s="38">
        <f t="shared" ref="G36:G67" si="23">G35</f>
        <v>0</v>
      </c>
      <c r="H36" s="13">
        <f t="shared" si="19"/>
        <v>0.29013984029195139</v>
      </c>
      <c r="J36" s="39">
        <f t="shared" si="20"/>
        <v>-2.3500000000000059</v>
      </c>
      <c r="K36" s="40">
        <f t="shared" si="2"/>
        <v>2.5218219915194046E-2</v>
      </c>
      <c r="L36" s="40">
        <f t="shared" si="3"/>
        <v>4.8801822335575215E-2</v>
      </c>
      <c r="M36" s="40">
        <f t="shared" si="4"/>
        <v>4.0727435743612241E-2</v>
      </c>
      <c r="N36" s="40">
        <f t="shared" si="5"/>
        <v>3.4656237535354351E-2</v>
      </c>
      <c r="O36" s="40">
        <f t="shared" si="6"/>
        <v>3.0451231670250677E-2</v>
      </c>
      <c r="P36" s="40">
        <v>0</v>
      </c>
      <c r="Q36" s="13">
        <f t="shared" si="21"/>
        <v>0.31717150243095288</v>
      </c>
      <c r="T36" s="47">
        <f t="shared" si="22"/>
        <v>0.33000000000000013</v>
      </c>
      <c r="U36" s="47">
        <f t="shared" si="7"/>
        <v>0.41662134476991924</v>
      </c>
      <c r="V36" s="47">
        <f t="shared" si="8"/>
        <v>0.4675605576544174</v>
      </c>
      <c r="W36" s="47">
        <f t="shared" si="9"/>
        <v>0.48945091927072398</v>
      </c>
      <c r="X36" s="47">
        <f t="shared" si="10"/>
        <v>0.57713799019565026</v>
      </c>
      <c r="Y36" s="47">
        <f t="shared" si="11"/>
        <v>0.63244421426988617</v>
      </c>
      <c r="Z36" s="47">
        <f t="shared" si="12"/>
        <v>0.43139976013717674</v>
      </c>
      <c r="AA36" s="47">
        <f t="shared" si="13"/>
        <v>2.6534620197681666E-6</v>
      </c>
    </row>
    <row r="37" spans="1:27" x14ac:dyDescent="0.25">
      <c r="A37" s="39">
        <f t="shared" si="14"/>
        <v>-1.3000000000000029</v>
      </c>
      <c r="B37" s="40">
        <f t="shared" si="0"/>
        <v>0.17136859204780672</v>
      </c>
      <c r="C37" s="38">
        <f t="shared" si="15"/>
        <v>-2</v>
      </c>
      <c r="D37" s="40">
        <f t="shared" si="16"/>
        <v>3.8819951129316785E-2</v>
      </c>
      <c r="E37" s="38">
        <f t="shared" si="17"/>
        <v>2</v>
      </c>
      <c r="F37" s="40">
        <f t="shared" si="18"/>
        <v>3.8819951129316785E-2</v>
      </c>
      <c r="G37" s="38">
        <f t="shared" si="23"/>
        <v>0</v>
      </c>
      <c r="H37" s="13">
        <f t="shared" si="19"/>
        <v>0.28684279665227014</v>
      </c>
      <c r="J37" s="39">
        <f t="shared" si="20"/>
        <v>-2.300000000000006</v>
      </c>
      <c r="K37" s="40">
        <f t="shared" si="2"/>
        <v>2.8327037741600784E-2</v>
      </c>
      <c r="L37" s="40">
        <f t="shared" si="3"/>
        <v>5.0605705275642177E-2</v>
      </c>
      <c r="M37" s="40">
        <f t="shared" si="4"/>
        <v>4.3550961350439642E-2</v>
      </c>
      <c r="N37" s="40">
        <f t="shared" si="5"/>
        <v>3.7655586709752997E-2</v>
      </c>
      <c r="O37" s="40">
        <f t="shared" si="6"/>
        <v>3.352246039614952E-2</v>
      </c>
      <c r="P37" s="40">
        <v>0</v>
      </c>
      <c r="Q37" s="13">
        <f t="shared" si="21"/>
        <v>0.31469360006821107</v>
      </c>
      <c r="T37" s="47">
        <f t="shared" si="22"/>
        <v>0.34000000000000014</v>
      </c>
      <c r="U37" s="47">
        <f t="shared" si="7"/>
        <v>0.40738578445815776</v>
      </c>
      <c r="V37" s="47">
        <f t="shared" si="8"/>
        <v>0.45923616060146399</v>
      </c>
      <c r="W37" s="47">
        <f t="shared" si="9"/>
        <v>0.47911167663555004</v>
      </c>
      <c r="X37" s="47">
        <f t="shared" si="10"/>
        <v>0.57364215527480866</v>
      </c>
      <c r="Y37" s="47">
        <f t="shared" si="11"/>
        <v>0.62437055643279604</v>
      </c>
      <c r="Z37" s="47">
        <f t="shared" si="12"/>
        <v>0.45103291236170684</v>
      </c>
      <c r="AA37" s="47">
        <f t="shared" si="13"/>
        <v>5.4172766785398447E-6</v>
      </c>
    </row>
    <row r="38" spans="1:27" x14ac:dyDescent="0.25">
      <c r="A38" s="39">
        <f t="shared" si="14"/>
        <v>-1.2500000000000029</v>
      </c>
      <c r="B38" s="40">
        <f t="shared" si="0"/>
        <v>0.18264908538902128</v>
      </c>
      <c r="C38" s="38">
        <f t="shared" si="15"/>
        <v>-2</v>
      </c>
      <c r="D38" s="40">
        <f t="shared" si="16"/>
        <v>3.8373744794497053E-2</v>
      </c>
      <c r="E38" s="38">
        <f t="shared" si="17"/>
        <v>2</v>
      </c>
      <c r="F38" s="40">
        <f t="shared" si="18"/>
        <v>3.8373744794497053E-2</v>
      </c>
      <c r="G38" s="38">
        <f t="shared" si="23"/>
        <v>0</v>
      </c>
      <c r="H38" s="13">
        <f t="shared" si="19"/>
        <v>0.28354575301258889</v>
      </c>
      <c r="J38" s="39">
        <f t="shared" si="20"/>
        <v>-2.2500000000000062</v>
      </c>
      <c r="K38" s="40">
        <f t="shared" si="2"/>
        <v>3.1739651835666967E-2</v>
      </c>
      <c r="L38" s="40">
        <f t="shared" si="3"/>
        <v>5.2504723494233269E-2</v>
      </c>
      <c r="M38" s="40">
        <f t="shared" si="4"/>
        <v>4.6572139568151684E-2</v>
      </c>
      <c r="N38" s="40">
        <f t="shared" si="5"/>
        <v>4.0891849988948528E-2</v>
      </c>
      <c r="O38" s="40">
        <f t="shared" si="6"/>
        <v>3.6858911004957383E-2</v>
      </c>
      <c r="P38" s="40">
        <v>0</v>
      </c>
      <c r="Q38" s="13">
        <f t="shared" si="21"/>
        <v>0.31221569770546925</v>
      </c>
      <c r="T38" s="47">
        <f t="shared" si="22"/>
        <v>0.35000000000000014</v>
      </c>
      <c r="U38" s="47">
        <f t="shared" si="7"/>
        <v>0.39854956241537864</v>
      </c>
      <c r="V38" s="47">
        <f t="shared" si="8"/>
        <v>0.45115587579257088</v>
      </c>
      <c r="W38" s="47">
        <f t="shared" si="9"/>
        <v>0.46920667780423075</v>
      </c>
      <c r="X38" s="47">
        <f t="shared" si="10"/>
        <v>0.569916547934053</v>
      </c>
      <c r="Y38" s="47">
        <f t="shared" si="11"/>
        <v>0.61643373818903346</v>
      </c>
      <c r="Z38" s="47">
        <f t="shared" si="12"/>
        <v>0.4701917902685433</v>
      </c>
      <c r="AA38" s="47">
        <f t="shared" si="13"/>
        <v>1.0659853646061203E-5</v>
      </c>
    </row>
    <row r="39" spans="1:27" x14ac:dyDescent="0.25">
      <c r="A39" s="39">
        <f t="shared" si="14"/>
        <v>-1.2000000000000028</v>
      </c>
      <c r="B39" s="40">
        <f t="shared" si="0"/>
        <v>0.19418605498321231</v>
      </c>
      <c r="C39" s="38">
        <f t="shared" si="15"/>
        <v>-2</v>
      </c>
      <c r="D39" s="40">
        <f t="shared" si="16"/>
        <v>3.7927538459677321E-2</v>
      </c>
      <c r="E39" s="38">
        <f t="shared" si="17"/>
        <v>2</v>
      </c>
      <c r="F39" s="40">
        <f t="shared" si="18"/>
        <v>3.7927538459677321E-2</v>
      </c>
      <c r="G39" s="38">
        <f t="shared" si="23"/>
        <v>0</v>
      </c>
      <c r="H39" s="13">
        <f t="shared" si="19"/>
        <v>0.28024870937290763</v>
      </c>
      <c r="J39" s="39">
        <f t="shared" si="20"/>
        <v>-2.2000000000000064</v>
      </c>
      <c r="K39" s="40">
        <f t="shared" si="2"/>
        <v>3.5474592846230939E-2</v>
      </c>
      <c r="L39" s="40">
        <f t="shared" si="3"/>
        <v>5.450511749722417E-2</v>
      </c>
      <c r="M39" s="40">
        <f t="shared" si="4"/>
        <v>4.9803352151144682E-2</v>
      </c>
      <c r="N39" s="40">
        <f t="shared" si="5"/>
        <v>4.4379676614245231E-2</v>
      </c>
      <c r="O39" s="40">
        <f t="shared" si="6"/>
        <v>4.0476866433133744E-2</v>
      </c>
      <c r="P39" s="40">
        <v>0</v>
      </c>
      <c r="Q39" s="13">
        <f t="shared" si="21"/>
        <v>0.30973779534272744</v>
      </c>
      <c r="T39" s="47">
        <f t="shared" si="22"/>
        <v>0.36000000000000015</v>
      </c>
      <c r="U39" s="47">
        <f t="shared" si="7"/>
        <v>0.39008564483307689</v>
      </c>
      <c r="V39" s="47">
        <f t="shared" si="8"/>
        <v>0.4433097974785018</v>
      </c>
      <c r="W39" s="47">
        <f t="shared" si="9"/>
        <v>0.45970660657070561</v>
      </c>
      <c r="X39" s="47">
        <f t="shared" si="10"/>
        <v>0.56598790043643976</v>
      </c>
      <c r="Y39" s="47">
        <f t="shared" si="11"/>
        <v>0.6086308726792905</v>
      </c>
      <c r="Z39" s="47">
        <f t="shared" si="12"/>
        <v>0.48883407196633166</v>
      </c>
      <c r="AA39" s="47">
        <f t="shared" si="13"/>
        <v>2.0264020634586102E-5</v>
      </c>
    </row>
    <row r="40" spans="1:27" x14ac:dyDescent="0.25">
      <c r="A40" s="39">
        <f t="shared" si="14"/>
        <v>-1.1500000000000028</v>
      </c>
      <c r="B40" s="40">
        <f t="shared" si="0"/>
        <v>0.20593626871997409</v>
      </c>
      <c r="C40" s="38">
        <f t="shared" si="15"/>
        <v>-2</v>
      </c>
      <c r="D40" s="40">
        <f t="shared" si="16"/>
        <v>3.7481332124857589E-2</v>
      </c>
      <c r="E40" s="38">
        <f t="shared" si="17"/>
        <v>2</v>
      </c>
      <c r="F40" s="40">
        <f t="shared" si="18"/>
        <v>3.7481332124857589E-2</v>
      </c>
      <c r="G40" s="38">
        <f t="shared" si="23"/>
        <v>0</v>
      </c>
      <c r="H40" s="13">
        <f t="shared" si="19"/>
        <v>0.27695166573322638</v>
      </c>
      <c r="J40" s="39">
        <f t="shared" si="20"/>
        <v>-2.1500000000000066</v>
      </c>
      <c r="K40" s="40">
        <f t="shared" si="2"/>
        <v>3.9550041589369665E-2</v>
      </c>
      <c r="L40" s="40">
        <f t="shared" si="3"/>
        <v>5.6613585804142122E-2</v>
      </c>
      <c r="M40" s="40">
        <f t="shared" si="4"/>
        <v>5.3257418460709846E-2</v>
      </c>
      <c r="N40" s="40">
        <f t="shared" si="5"/>
        <v>4.8133963386668886E-2</v>
      </c>
      <c r="O40" s="40">
        <f t="shared" si="6"/>
        <v>4.4392648915810497E-2</v>
      </c>
      <c r="P40" s="40">
        <v>0</v>
      </c>
      <c r="Q40" s="13">
        <f t="shared" si="21"/>
        <v>0.30725989297998563</v>
      </c>
      <c r="T40" s="47">
        <f t="shared" si="22"/>
        <v>0.37000000000000016</v>
      </c>
      <c r="U40" s="47">
        <f t="shared" si="7"/>
        <v>0.38196951049561123</v>
      </c>
      <c r="V40" s="47">
        <f t="shared" si="8"/>
        <v>0.43568853079247316</v>
      </c>
      <c r="W40" s="47">
        <f t="shared" si="9"/>
        <v>0.45058488484739689</v>
      </c>
      <c r="X40" s="47">
        <f t="shared" si="10"/>
        <v>0.56188050775774789</v>
      </c>
      <c r="Y40" s="47">
        <f t="shared" si="11"/>
        <v>0.60095914582070842</v>
      </c>
      <c r="Z40" s="47">
        <f t="shared" si="12"/>
        <v>0.50692274060856934</v>
      </c>
      <c r="AA40" s="47">
        <f t="shared" si="13"/>
        <v>3.7292515772908115E-5</v>
      </c>
    </row>
    <row r="41" spans="1:27" x14ac:dyDescent="0.25">
      <c r="A41" s="39">
        <f t="shared" si="14"/>
        <v>-1.1000000000000028</v>
      </c>
      <c r="B41" s="40">
        <f t="shared" si="0"/>
        <v>0.21785217703254989</v>
      </c>
      <c r="C41" s="38">
        <f t="shared" si="15"/>
        <v>-2</v>
      </c>
      <c r="D41" s="40">
        <f t="shared" si="16"/>
        <v>3.7035125790037857E-2</v>
      </c>
      <c r="E41" s="38">
        <f t="shared" si="17"/>
        <v>2</v>
      </c>
      <c r="F41" s="40">
        <f t="shared" si="18"/>
        <v>3.7035125790037857E-2</v>
      </c>
      <c r="G41" s="38">
        <f t="shared" si="23"/>
        <v>0</v>
      </c>
      <c r="H41" s="13">
        <f t="shared" si="19"/>
        <v>0.27365462209354513</v>
      </c>
      <c r="J41" s="39">
        <f t="shared" si="20"/>
        <v>-2.1000000000000068</v>
      </c>
      <c r="K41" s="40">
        <f t="shared" si="2"/>
        <v>4.3983595980426567E-2</v>
      </c>
      <c r="L41" s="40">
        <f t="shared" si="3"/>
        <v>5.883731722436026E-2</v>
      </c>
      <c r="M41" s="40">
        <f t="shared" si="4"/>
        <v>5.6947544172170052E-2</v>
      </c>
      <c r="N41" s="40">
        <f t="shared" si="5"/>
        <v>5.2169742604354447E-2</v>
      </c>
      <c r="O41" s="40">
        <f t="shared" si="6"/>
        <v>4.8622458084184028E-2</v>
      </c>
      <c r="P41" s="40">
        <v>0</v>
      </c>
      <c r="Q41" s="13">
        <f t="shared" si="21"/>
        <v>0.30478199061724381</v>
      </c>
      <c r="T41" s="47">
        <f t="shared" si="22"/>
        <v>0.38000000000000017</v>
      </c>
      <c r="U41" s="47">
        <f t="shared" si="7"/>
        <v>0.37417885577323051</v>
      </c>
      <c r="V41" s="47">
        <f t="shared" si="8"/>
        <v>0.42828315991159599</v>
      </c>
      <c r="W41" s="47">
        <f t="shared" si="9"/>
        <v>0.44181734965077313</v>
      </c>
      <c r="X41" s="47">
        <f t="shared" si="10"/>
        <v>0.55761645379414004</v>
      </c>
      <c r="Y41" s="47">
        <f t="shared" si="11"/>
        <v>0.59341581417539813</v>
      </c>
      <c r="Z41" s="47">
        <f t="shared" si="12"/>
        <v>0.52442582719975572</v>
      </c>
      <c r="AA41" s="47">
        <f t="shared" si="13"/>
        <v>6.6570453043836124E-5</v>
      </c>
    </row>
    <row r="42" spans="1:27" x14ac:dyDescent="0.25">
      <c r="A42" s="39">
        <f t="shared" si="14"/>
        <v>-1.0500000000000027</v>
      </c>
      <c r="B42" s="40">
        <f t="shared" si="0"/>
        <v>0.22988214068423238</v>
      </c>
      <c r="C42" s="38">
        <f t="shared" si="15"/>
        <v>-2</v>
      </c>
      <c r="D42" s="40">
        <f t="shared" si="16"/>
        <v>3.6588919455218125E-2</v>
      </c>
      <c r="E42" s="38">
        <f t="shared" si="17"/>
        <v>2</v>
      </c>
      <c r="F42" s="40">
        <f t="shared" si="18"/>
        <v>3.6588919455218125E-2</v>
      </c>
      <c r="G42" s="38">
        <f t="shared" si="23"/>
        <v>0</v>
      </c>
      <c r="H42" s="13">
        <f t="shared" si="19"/>
        <v>0.27035757845386388</v>
      </c>
      <c r="J42" s="39">
        <f t="shared" si="20"/>
        <v>-2.0500000000000069</v>
      </c>
      <c r="K42" s="40">
        <f t="shared" si="2"/>
        <v>4.8792018579182077E-2</v>
      </c>
      <c r="L42" s="40">
        <f t="shared" si="3"/>
        <v>6.1184024254452463E-2</v>
      </c>
      <c r="M42" s="40">
        <f t="shared" si="4"/>
        <v>6.0887254580269716E-2</v>
      </c>
      <c r="N42" s="40">
        <f t="shared" si="5"/>
        <v>5.6502049302092995E-2</v>
      </c>
      <c r="O42" s="40">
        <f t="shared" si="6"/>
        <v>5.3182186922381407E-2</v>
      </c>
      <c r="P42" s="40">
        <v>0</v>
      </c>
      <c r="Q42" s="13">
        <f t="shared" si="21"/>
        <v>0.302304088254502</v>
      </c>
      <c r="T42" s="47">
        <f t="shared" si="22"/>
        <v>0.39000000000000018</v>
      </c>
      <c r="U42" s="47">
        <f t="shared" si="7"/>
        <v>0.36669334109725055</v>
      </c>
      <c r="V42" s="47">
        <f t="shared" si="8"/>
        <v>0.42108521853700076</v>
      </c>
      <c r="W42" s="47">
        <f t="shared" si="9"/>
        <v>0.43338197565625802</v>
      </c>
      <c r="X42" s="47">
        <f t="shared" si="10"/>
        <v>0.55321581516350393</v>
      </c>
      <c r="Y42" s="47">
        <f t="shared" si="11"/>
        <v>0.58599820289001125</v>
      </c>
      <c r="Z42" s="47">
        <f t="shared" si="12"/>
        <v>0.54131613839908843</v>
      </c>
      <c r="AA42" s="47">
        <f t="shared" si="13"/>
        <v>1.1547278419566445E-4</v>
      </c>
    </row>
    <row r="43" spans="1:27" x14ac:dyDescent="0.25">
      <c r="A43" s="39">
        <f t="shared" si="14"/>
        <v>-1.0000000000000027</v>
      </c>
      <c r="B43" s="40">
        <f t="shared" si="0"/>
        <v>0.2419707245191427</v>
      </c>
      <c r="C43" s="38">
        <f t="shared" si="15"/>
        <v>-2</v>
      </c>
      <c r="D43" s="40">
        <f t="shared" si="16"/>
        <v>3.6142713120398393E-2</v>
      </c>
      <c r="E43" s="38">
        <f t="shared" si="17"/>
        <v>2</v>
      </c>
      <c r="F43" s="40">
        <f t="shared" si="18"/>
        <v>3.6142713120398393E-2</v>
      </c>
      <c r="G43" s="38">
        <f t="shared" si="23"/>
        <v>0</v>
      </c>
      <c r="H43" s="13">
        <f t="shared" si="19"/>
        <v>0.26706053481418263</v>
      </c>
      <c r="J43" s="39">
        <f t="shared" si="20"/>
        <v>-2.0000000000000071</v>
      </c>
      <c r="K43" s="40">
        <f t="shared" si="2"/>
        <v>5.3990966513187286E-2</v>
      </c>
      <c r="L43" s="40">
        <f t="shared" si="3"/>
        <v>6.3661977236757775E-2</v>
      </c>
      <c r="M43" s="40">
        <f t="shared" si="4"/>
        <v>6.5090310326215872E-2</v>
      </c>
      <c r="N43" s="40">
        <f t="shared" si="5"/>
        <v>6.1145766321217522E-2</v>
      </c>
      <c r="O43" s="40">
        <f t="shared" si="6"/>
        <v>5.8087215247356244E-2</v>
      </c>
      <c r="P43" s="40">
        <v>0</v>
      </c>
      <c r="Q43" s="13">
        <f t="shared" si="21"/>
        <v>0.29982618589176019</v>
      </c>
      <c r="T43" s="47">
        <f t="shared" si="22"/>
        <v>0.40000000000000019</v>
      </c>
      <c r="U43" s="47">
        <f t="shared" si="7"/>
        <v>0.35949437217490743</v>
      </c>
      <c r="V43" s="47">
        <f t="shared" si="8"/>
        <v>0.41408666249996101</v>
      </c>
      <c r="W43" s="47">
        <f t="shared" si="9"/>
        <v>0.42525863589985713</v>
      </c>
      <c r="X43" s="47">
        <f t="shared" si="10"/>
        <v>0.54869684499314175</v>
      </c>
      <c r="Y43" s="47">
        <f t="shared" si="11"/>
        <v>0.57870370370370372</v>
      </c>
      <c r="Z43" s="47">
        <f t="shared" si="12"/>
        <v>0.5575709750060267</v>
      </c>
      <c r="AA43" s="47">
        <f t="shared" si="13"/>
        <v>1.949530013692816E-4</v>
      </c>
    </row>
    <row r="44" spans="1:27" x14ac:dyDescent="0.25">
      <c r="A44" s="39">
        <f t="shared" si="14"/>
        <v>-0.95000000000000262</v>
      </c>
      <c r="B44" s="40">
        <f t="shared" si="0"/>
        <v>0.25405905646918836</v>
      </c>
      <c r="C44" s="38">
        <f t="shared" si="15"/>
        <v>-2</v>
      </c>
      <c r="D44" s="40">
        <f t="shared" si="16"/>
        <v>3.5696506785578661E-2</v>
      </c>
      <c r="E44" s="38">
        <f t="shared" si="17"/>
        <v>2</v>
      </c>
      <c r="F44" s="40">
        <f t="shared" si="18"/>
        <v>3.5696506785578661E-2</v>
      </c>
      <c r="G44" s="38">
        <f t="shared" si="23"/>
        <v>0</v>
      </c>
      <c r="H44" s="13">
        <f t="shared" si="19"/>
        <v>0.26376349117450137</v>
      </c>
      <c r="J44" s="39">
        <f t="shared" si="20"/>
        <v>-1.9500000000000071</v>
      </c>
      <c r="K44" s="40">
        <f t="shared" si="2"/>
        <v>5.9594706068815242E-2</v>
      </c>
      <c r="L44" s="40">
        <f t="shared" si="3"/>
        <v>6.6280038768097627E-2</v>
      </c>
      <c r="M44" s="40">
        <f t="shared" si="4"/>
        <v>6.9570603254725694E-2</v>
      </c>
      <c r="N44" s="40">
        <f t="shared" si="5"/>
        <v>6.6115445935363767E-2</v>
      </c>
      <c r="O44" s="40">
        <f t="shared" si="6"/>
        <v>6.3352180784411988E-2</v>
      </c>
      <c r="P44" s="40">
        <v>0</v>
      </c>
      <c r="Q44" s="13">
        <f t="shared" si="21"/>
        <v>0.29734828352901838</v>
      </c>
      <c r="T44" s="47">
        <f t="shared" si="22"/>
        <v>0.4100000000000002</v>
      </c>
      <c r="U44" s="47">
        <f t="shared" si="7"/>
        <v>0.35256491043728111</v>
      </c>
      <c r="V44" s="47">
        <f t="shared" si="8"/>
        <v>0.40727984431928621</v>
      </c>
      <c r="W44" s="47">
        <f t="shared" si="9"/>
        <v>0.41742889456635313</v>
      </c>
      <c r="X44" s="47">
        <f t="shared" si="10"/>
        <v>0.54407613881107453</v>
      </c>
      <c r="Y44" s="47">
        <f t="shared" si="11"/>
        <v>0.57152977302195151</v>
      </c>
      <c r="Z44" s="47">
        <f t="shared" si="12"/>
        <v>0.57317184589720371</v>
      </c>
      <c r="AA44" s="47">
        <f t="shared" si="13"/>
        <v>3.2084230827182474E-4</v>
      </c>
    </row>
    <row r="45" spans="1:27" x14ac:dyDescent="0.25">
      <c r="A45" s="39">
        <f t="shared" si="14"/>
        <v>-0.90000000000000258</v>
      </c>
      <c r="B45" s="40">
        <f t="shared" si="0"/>
        <v>0.26608524989875421</v>
      </c>
      <c r="C45" s="38">
        <f t="shared" si="15"/>
        <v>-2</v>
      </c>
      <c r="D45" s="40">
        <f t="shared" si="16"/>
        <v>3.5250300450758928E-2</v>
      </c>
      <c r="E45" s="38">
        <f t="shared" si="17"/>
        <v>2</v>
      </c>
      <c r="F45" s="40">
        <f t="shared" si="18"/>
        <v>3.5250300450758928E-2</v>
      </c>
      <c r="G45" s="38">
        <f t="shared" si="23"/>
        <v>0</v>
      </c>
      <c r="H45" s="13">
        <f t="shared" si="19"/>
        <v>0.26046644753482012</v>
      </c>
      <c r="J45" s="39">
        <f t="shared" si="20"/>
        <v>-1.900000000000007</v>
      </c>
      <c r="K45" s="40">
        <f t="shared" si="2"/>
        <v>6.5615814774675721E-2</v>
      </c>
      <c r="L45" s="40">
        <f t="shared" si="3"/>
        <v>6.9047697653750295E-2</v>
      </c>
      <c r="M45" s="40">
        <f t="shared" si="4"/>
        <v>7.4342030033195505E-2</v>
      </c>
      <c r="N45" s="40">
        <f t="shared" si="5"/>
        <v>7.1425107032801707E-2</v>
      </c>
      <c r="O45" s="40">
        <f t="shared" si="6"/>
        <v>6.8990728389136016E-2</v>
      </c>
      <c r="P45" s="40">
        <v>0</v>
      </c>
      <c r="Q45" s="13">
        <f t="shared" si="21"/>
        <v>0.29487038116627656</v>
      </c>
      <c r="T45" s="47">
        <f t="shared" si="22"/>
        <v>0.42000000000000021</v>
      </c>
      <c r="U45" s="47">
        <f t="shared" si="7"/>
        <v>0.3458893081986697</v>
      </c>
      <c r="V45" s="47">
        <f t="shared" si="8"/>
        <v>0.40065748955135083</v>
      </c>
      <c r="W45" s="47">
        <f t="shared" si="9"/>
        <v>0.40987582688954216</v>
      </c>
      <c r="X45" s="47">
        <f t="shared" si="10"/>
        <v>0.53936878441686553</v>
      </c>
      <c r="Y45" s="47">
        <f t="shared" si="11"/>
        <v>0.56447393005377722</v>
      </c>
      <c r="Z45" s="47">
        <f t="shared" si="12"/>
        <v>0.58810418137717713</v>
      </c>
      <c r="AA45" s="47">
        <f t="shared" si="13"/>
        <v>5.1543595441553886E-4</v>
      </c>
    </row>
    <row r="46" spans="1:27" x14ac:dyDescent="0.25">
      <c r="A46" s="39">
        <f t="shared" si="14"/>
        <v>-0.85000000000000253</v>
      </c>
      <c r="B46" s="40">
        <f t="shared" si="0"/>
        <v>0.27798488613099587</v>
      </c>
      <c r="C46" s="38">
        <f t="shared" si="15"/>
        <v>-2</v>
      </c>
      <c r="D46" s="40">
        <f t="shared" si="16"/>
        <v>3.4804094115939196E-2</v>
      </c>
      <c r="E46" s="38">
        <f t="shared" si="17"/>
        <v>2</v>
      </c>
      <c r="F46" s="40">
        <f t="shared" si="18"/>
        <v>3.4804094115939196E-2</v>
      </c>
      <c r="G46" s="38">
        <f t="shared" si="23"/>
        <v>0</v>
      </c>
      <c r="H46" s="13">
        <f t="shared" si="19"/>
        <v>0.25716940389513887</v>
      </c>
      <c r="J46" s="39">
        <f t="shared" si="20"/>
        <v>-1.850000000000007</v>
      </c>
      <c r="K46" s="40">
        <f t="shared" si="2"/>
        <v>7.2064874336217069E-2</v>
      </c>
      <c r="L46" s="40">
        <f t="shared" si="3"/>
        <v>7.1975101454785487E-2</v>
      </c>
      <c r="M46" s="40">
        <f t="shared" si="4"/>
        <v>7.9418341142469748E-2</v>
      </c>
      <c r="N46" s="40">
        <f t="shared" si="5"/>
        <v>7.708800721819177E-2</v>
      </c>
      <c r="O46" s="40">
        <f t="shared" si="6"/>
        <v>7.5015238512596089E-2</v>
      </c>
      <c r="P46" s="40">
        <v>0</v>
      </c>
      <c r="Q46" s="13">
        <f t="shared" si="21"/>
        <v>0.29239247880353475</v>
      </c>
      <c r="T46" s="47">
        <f t="shared" si="22"/>
        <v>0.43000000000000022</v>
      </c>
      <c r="U46" s="47">
        <f t="shared" si="7"/>
        <v>0.33945316479553977</v>
      </c>
      <c r="V46" s="47">
        <f t="shared" si="8"/>
        <v>0.39421267478858402</v>
      </c>
      <c r="W46" s="47">
        <f t="shared" si="9"/>
        <v>0.40258386206018448</v>
      </c>
      <c r="X46" s="47">
        <f t="shared" si="10"/>
        <v>0.53458849739605696</v>
      </c>
      <c r="Y46" s="47">
        <f t="shared" si="11"/>
        <v>0.55753375501005054</v>
      </c>
      <c r="Z46" s="47">
        <f t="shared" si="12"/>
        <v>0.60235704919787791</v>
      </c>
      <c r="AA46" s="47">
        <f t="shared" si="13"/>
        <v>8.0936514053587085E-4</v>
      </c>
    </row>
    <row r="47" spans="1:27" x14ac:dyDescent="0.25">
      <c r="A47" s="39">
        <f t="shared" si="14"/>
        <v>-0.80000000000000249</v>
      </c>
      <c r="B47" s="40">
        <f t="shared" si="0"/>
        <v>0.28969155276148217</v>
      </c>
      <c r="C47" s="38">
        <f t="shared" si="15"/>
        <v>-2</v>
      </c>
      <c r="D47" s="40">
        <f t="shared" si="16"/>
        <v>3.4357887781119464E-2</v>
      </c>
      <c r="E47" s="38">
        <f t="shared" si="17"/>
        <v>2</v>
      </c>
      <c r="F47" s="40">
        <f t="shared" si="18"/>
        <v>3.4357887781119464E-2</v>
      </c>
      <c r="G47" s="38">
        <f t="shared" si="23"/>
        <v>0</v>
      </c>
      <c r="H47" s="13">
        <f t="shared" si="19"/>
        <v>0.25387236025545762</v>
      </c>
      <c r="J47" s="39">
        <f t="shared" si="20"/>
        <v>-1.8000000000000069</v>
      </c>
      <c r="K47" s="40">
        <f t="shared" si="2"/>
        <v>7.8950158300893178E-2</v>
      </c>
      <c r="L47" s="40">
        <f t="shared" si="3"/>
        <v>7.5073086364101135E-2</v>
      </c>
      <c r="M47" s="40">
        <f t="shared" si="4"/>
        <v>8.4812962896903002E-2</v>
      </c>
      <c r="N47" s="40">
        <f t="shared" si="5"/>
        <v>8.3116389653878742E-2</v>
      </c>
      <c r="O47" s="40">
        <f t="shared" si="6"/>
        <v>8.1436536616817351E-2</v>
      </c>
      <c r="P47" s="40">
        <v>0</v>
      </c>
      <c r="Q47" s="13">
        <f t="shared" si="21"/>
        <v>0.28991457644079294</v>
      </c>
      <c r="T47" s="47">
        <f t="shared" si="22"/>
        <v>0.44000000000000022</v>
      </c>
      <c r="U47" s="47">
        <f t="shared" si="7"/>
        <v>0.33324320060996404</v>
      </c>
      <c r="V47" s="47">
        <f t="shared" si="8"/>
        <v>0.38793880717525148</v>
      </c>
      <c r="W47" s="47">
        <f t="shared" si="9"/>
        <v>0.39553864573882308</v>
      </c>
      <c r="X47" s="47">
        <f t="shared" si="10"/>
        <v>0.52974774375620082</v>
      </c>
      <c r="Y47" s="47">
        <f t="shared" si="11"/>
        <v>0.55070688736061602</v>
      </c>
      <c r="Z47" s="47">
        <f t="shared" si="12"/>
        <v>0.61592287588471273</v>
      </c>
      <c r="AA47" s="47">
        <f t="shared" si="13"/>
        <v>1.2437292745272946E-3</v>
      </c>
    </row>
    <row r="48" spans="1:27" x14ac:dyDescent="0.25">
      <c r="A48" s="39">
        <f t="shared" si="14"/>
        <v>-0.75000000000000244</v>
      </c>
      <c r="B48" s="40">
        <f t="shared" si="0"/>
        <v>0.30113743215480387</v>
      </c>
      <c r="C48" s="38">
        <f t="shared" si="15"/>
        <v>-2</v>
      </c>
      <c r="D48" s="40">
        <f t="shared" si="16"/>
        <v>3.3911681446299732E-2</v>
      </c>
      <c r="E48" s="38">
        <f t="shared" si="17"/>
        <v>2</v>
      </c>
      <c r="F48" s="40">
        <f t="shared" si="18"/>
        <v>3.3911681446299732E-2</v>
      </c>
      <c r="G48" s="38">
        <f t="shared" si="23"/>
        <v>0</v>
      </c>
      <c r="H48" s="13">
        <f t="shared" si="19"/>
        <v>0.25057531661577637</v>
      </c>
      <c r="J48" s="39">
        <f t="shared" si="20"/>
        <v>-1.7500000000000069</v>
      </c>
      <c r="K48" s="40">
        <f t="shared" si="2"/>
        <v>8.6277318826510491E-2</v>
      </c>
      <c r="L48" s="40">
        <f t="shared" si="3"/>
        <v>7.835320275293263E-2</v>
      </c>
      <c r="M48" s="40">
        <f t="shared" si="4"/>
        <v>9.053879029012378E-2</v>
      </c>
      <c r="N48" s="40">
        <f t="shared" si="5"/>
        <v>8.9521205019561179E-2</v>
      </c>
      <c r="O48" s="40">
        <f t="shared" si="6"/>
        <v>8.8263585915163298E-2</v>
      </c>
      <c r="P48" s="40">
        <v>0</v>
      </c>
      <c r="Q48" s="13">
        <f t="shared" si="21"/>
        <v>0.28743667407805112</v>
      </c>
      <c r="T48" s="47">
        <f t="shared" si="22"/>
        <v>0.45000000000000023</v>
      </c>
      <c r="U48" s="47">
        <f t="shared" si="7"/>
        <v>0.32724714639870212</v>
      </c>
      <c r="V48" s="47">
        <f t="shared" si="8"/>
        <v>0.38182960532105875</v>
      </c>
      <c r="W48" s="47">
        <f t="shared" si="9"/>
        <v>0.38872691933916409</v>
      </c>
      <c r="X48" s="47">
        <f t="shared" si="10"/>
        <v>0.5248578509986882</v>
      </c>
      <c r="Y48" s="47">
        <f t="shared" si="11"/>
        <v>0.54399102414810141</v>
      </c>
      <c r="Z48" s="47">
        <f t="shared" si="12"/>
        <v>0.62879717547246128</v>
      </c>
      <c r="AA48" s="47">
        <f t="shared" si="13"/>
        <v>1.8724355150929674E-3</v>
      </c>
    </row>
    <row r="49" spans="1:27" x14ac:dyDescent="0.25">
      <c r="A49" s="39">
        <f t="shared" si="14"/>
        <v>-0.7000000000000024</v>
      </c>
      <c r="B49" s="40">
        <f t="shared" si="0"/>
        <v>0.31225393336676072</v>
      </c>
      <c r="C49" s="38">
        <f t="shared" si="15"/>
        <v>-2</v>
      </c>
      <c r="D49" s="40">
        <f t="shared" si="16"/>
        <v>3.346547511148E-2</v>
      </c>
      <c r="E49" s="38">
        <f t="shared" si="17"/>
        <v>2</v>
      </c>
      <c r="F49" s="40">
        <f t="shared" si="18"/>
        <v>3.346547511148E-2</v>
      </c>
      <c r="G49" s="38">
        <f t="shared" si="23"/>
        <v>0</v>
      </c>
      <c r="H49" s="13">
        <f t="shared" si="19"/>
        <v>0.24727827297609511</v>
      </c>
      <c r="J49" s="39">
        <f t="shared" si="20"/>
        <v>-1.7000000000000068</v>
      </c>
      <c r="K49" s="40">
        <f t="shared" si="2"/>
        <v>9.4049077376885837E-2</v>
      </c>
      <c r="L49" s="40">
        <f t="shared" si="3"/>
        <v>8.1827734237477842E-2</v>
      </c>
      <c r="M49" s="40">
        <f t="shared" si="4"/>
        <v>9.6607948713910957E-2</v>
      </c>
      <c r="N49" s="40">
        <f t="shared" si="5"/>
        <v>9.6311809633228371E-2</v>
      </c>
      <c r="O49" s="40">
        <f t="shared" si="6"/>
        <v>9.5503166527464364E-2</v>
      </c>
      <c r="P49" s="40">
        <v>0</v>
      </c>
      <c r="Q49" s="13">
        <f t="shared" si="21"/>
        <v>0.28495877171530931</v>
      </c>
      <c r="T49" s="47">
        <f t="shared" si="22"/>
        <v>0.46000000000000024</v>
      </c>
      <c r="U49" s="47">
        <f t="shared" si="7"/>
        <v>0.32145364576973123</v>
      </c>
      <c r="V49" s="47">
        <f t="shared" si="8"/>
        <v>0.37587908150366256</v>
      </c>
      <c r="W49" s="47">
        <f t="shared" si="9"/>
        <v>0.38213641371084606</v>
      </c>
      <c r="X49" s="47">
        <f t="shared" si="10"/>
        <v>0.5199291087962965</v>
      </c>
      <c r="Y49" s="47">
        <f t="shared" si="11"/>
        <v>0.53738391835633592</v>
      </c>
      <c r="Z49" s="47">
        <f t="shared" si="12"/>
        <v>0.64097828729310624</v>
      </c>
      <c r="AA49" s="47">
        <f t="shared" si="13"/>
        <v>2.7646623129735574E-3</v>
      </c>
    </row>
    <row r="50" spans="1:27" x14ac:dyDescent="0.25">
      <c r="A50" s="39">
        <f t="shared" si="14"/>
        <v>-0.65000000000000235</v>
      </c>
      <c r="B50" s="40">
        <f t="shared" si="0"/>
        <v>0.32297235966791382</v>
      </c>
      <c r="C50" s="38">
        <f t="shared" si="15"/>
        <v>-2</v>
      </c>
      <c r="D50" s="40">
        <f t="shared" si="16"/>
        <v>3.3019268776660268E-2</v>
      </c>
      <c r="E50" s="38">
        <f t="shared" si="17"/>
        <v>2</v>
      </c>
      <c r="F50" s="40">
        <f t="shared" si="18"/>
        <v>3.3019268776660268E-2</v>
      </c>
      <c r="G50" s="38">
        <f t="shared" si="23"/>
        <v>0</v>
      </c>
      <c r="H50" s="13">
        <f t="shared" si="19"/>
        <v>0.24398122933641386</v>
      </c>
      <c r="J50" s="39">
        <f t="shared" si="20"/>
        <v>-1.6500000000000068</v>
      </c>
      <c r="K50" s="40">
        <f t="shared" si="2"/>
        <v>0.10226492456397686</v>
      </c>
      <c r="L50" s="40">
        <f t="shared" si="3"/>
        <v>8.5509707504039967E-2</v>
      </c>
      <c r="M50" s="40">
        <f t="shared" si="4"/>
        <v>0.10303152298432719</v>
      </c>
      <c r="N50" s="40">
        <f t="shared" si="5"/>
        <v>0.10349564154617281</v>
      </c>
      <c r="O50" s="40">
        <f t="shared" si="6"/>
        <v>0.10315954488933125</v>
      </c>
      <c r="P50" s="40">
        <v>0</v>
      </c>
      <c r="Q50" s="13">
        <f t="shared" si="21"/>
        <v>0.2824808693525675</v>
      </c>
      <c r="T50" s="47">
        <f t="shared" si="22"/>
        <v>0.47000000000000025</v>
      </c>
      <c r="U50" s="47">
        <f t="shared" si="7"/>
        <v>0.31585216899247909</v>
      </c>
      <c r="V50" s="47">
        <f t="shared" si="8"/>
        <v>0.37008152506068975</v>
      </c>
      <c r="W50" s="47">
        <f t="shared" si="9"/>
        <v>0.37575575522956128</v>
      </c>
      <c r="X50" s="47">
        <f t="shared" si="10"/>
        <v>0.51497086031908501</v>
      </c>
      <c r="Y50" s="47">
        <f t="shared" si="11"/>
        <v>0.53088337733139923</v>
      </c>
      <c r="Z50" s="47">
        <f t="shared" si="12"/>
        <v>0.65246712406261542</v>
      </c>
      <c r="AA50" s="47">
        <f t="shared" si="13"/>
        <v>4.0073334584856133E-3</v>
      </c>
    </row>
    <row r="51" spans="1:27" x14ac:dyDescent="0.25">
      <c r="A51" s="39">
        <f t="shared" si="14"/>
        <v>-0.60000000000000231</v>
      </c>
      <c r="B51" s="40">
        <f t="shared" si="0"/>
        <v>0.33322460289179923</v>
      </c>
      <c r="C51" s="38">
        <f t="shared" si="15"/>
        <v>-2</v>
      </c>
      <c r="D51" s="40">
        <f t="shared" si="16"/>
        <v>3.2573062441840536E-2</v>
      </c>
      <c r="E51" s="38">
        <f t="shared" si="17"/>
        <v>2</v>
      </c>
      <c r="F51" s="40">
        <f t="shared" si="18"/>
        <v>3.2573062441840536E-2</v>
      </c>
      <c r="G51" s="38">
        <f t="shared" si="23"/>
        <v>0</v>
      </c>
      <c r="H51" s="13">
        <f t="shared" si="19"/>
        <v>0.24068418569673261</v>
      </c>
      <c r="J51" s="39">
        <f t="shared" si="20"/>
        <v>-1.6000000000000068</v>
      </c>
      <c r="K51" s="40">
        <f t="shared" si="2"/>
        <v>0.11092083467945435</v>
      </c>
      <c r="L51" s="40">
        <f t="shared" si="3"/>
        <v>8.9412889377468746E-2</v>
      </c>
      <c r="M51" s="40">
        <f t="shared" si="4"/>
        <v>0.10981925265599006</v>
      </c>
      <c r="N51" s="40">
        <f t="shared" si="5"/>
        <v>0.11107787729698231</v>
      </c>
      <c r="O51" s="40">
        <f t="shared" si="6"/>
        <v>0.11123413802230403</v>
      </c>
      <c r="P51" s="40">
        <v>0</v>
      </c>
      <c r="Q51" s="13">
        <f t="shared" si="21"/>
        <v>0.28000296698982569</v>
      </c>
      <c r="T51" s="47">
        <f t="shared" si="22"/>
        <v>0.48000000000000026</v>
      </c>
      <c r="U51" s="47">
        <f t="shared" si="7"/>
        <v>0.31043293661136945</v>
      </c>
      <c r="V51" s="47">
        <f t="shared" si="8"/>
        <v>0.36443148688046628</v>
      </c>
      <c r="W51" s="47">
        <f t="shared" si="9"/>
        <v>0.36957438261429743</v>
      </c>
      <c r="X51" s="47">
        <f t="shared" si="10"/>
        <v>0.50999158513884535</v>
      </c>
      <c r="Y51" s="47">
        <f t="shared" si="11"/>
        <v>0.52448726125339862</v>
      </c>
      <c r="Z51" s="47">
        <f t="shared" si="12"/>
        <v>0.66326693117715307</v>
      </c>
      <c r="AA51" s="47">
        <f t="shared" si="13"/>
        <v>5.7074617593859617E-3</v>
      </c>
    </row>
    <row r="52" spans="1:27" x14ac:dyDescent="0.25">
      <c r="A52" s="39">
        <f t="shared" si="14"/>
        <v>-0.55000000000000226</v>
      </c>
      <c r="B52" s="40">
        <f t="shared" si="0"/>
        <v>0.34294385501938346</v>
      </c>
      <c r="C52" s="38">
        <f t="shared" si="15"/>
        <v>-2</v>
      </c>
      <c r="D52" s="40">
        <f t="shared" si="16"/>
        <v>3.2126856107020804E-2</v>
      </c>
      <c r="E52" s="38">
        <f t="shared" si="17"/>
        <v>2</v>
      </c>
      <c r="F52" s="40">
        <f t="shared" si="18"/>
        <v>3.2126856107020804E-2</v>
      </c>
      <c r="G52" s="38">
        <f t="shared" si="23"/>
        <v>0</v>
      </c>
      <c r="H52" s="13">
        <f t="shared" si="19"/>
        <v>0.23738714205705136</v>
      </c>
      <c r="J52" s="39">
        <f t="shared" si="20"/>
        <v>-1.5500000000000067</v>
      </c>
      <c r="K52" s="40">
        <f t="shared" si="2"/>
        <v>0.12000900069698436</v>
      </c>
      <c r="L52" s="40">
        <f t="shared" si="3"/>
        <v>9.3551766696190669E-2</v>
      </c>
      <c r="M52" s="40">
        <f t="shared" si="4"/>
        <v>0.11697919333607441</v>
      </c>
      <c r="N52" s="40">
        <f t="shared" si="5"/>
        <v>0.119061072974902</v>
      </c>
      <c r="O52" s="40">
        <f t="shared" si="6"/>
        <v>0.11972517803605198</v>
      </c>
      <c r="P52" s="40">
        <v>0</v>
      </c>
      <c r="Q52" s="13">
        <f t="shared" si="21"/>
        <v>0.27752506462708387</v>
      </c>
      <c r="T52" s="47">
        <f t="shared" si="22"/>
        <v>0.49000000000000027</v>
      </c>
      <c r="U52" s="47">
        <f t="shared" si="7"/>
        <v>0.30518685156643405</v>
      </c>
      <c r="V52" s="47">
        <f t="shared" si="8"/>
        <v>0.35892376490843497</v>
      </c>
      <c r="W52" s="47">
        <f t="shared" si="9"/>
        <v>0.36358247304904046</v>
      </c>
      <c r="X52" s="47">
        <f t="shared" si="10"/>
        <v>0.50499897454289877</v>
      </c>
      <c r="Y52" s="47">
        <f t="shared" si="11"/>
        <v>0.51819348165714885</v>
      </c>
      <c r="Z52" s="47">
        <f t="shared" si="12"/>
        <v>0.67338305784435071</v>
      </c>
      <c r="AA52" s="47">
        <f t="shared" si="13"/>
        <v>7.9941998033025829E-3</v>
      </c>
    </row>
    <row r="53" spans="1:27" x14ac:dyDescent="0.25">
      <c r="A53" s="39">
        <f t="shared" si="14"/>
        <v>-0.50000000000000222</v>
      </c>
      <c r="B53" s="40">
        <f t="shared" si="0"/>
        <v>0.35206532676429914</v>
      </c>
      <c r="C53" s="38">
        <f t="shared" si="15"/>
        <v>-2</v>
      </c>
      <c r="D53" s="40">
        <f t="shared" si="16"/>
        <v>3.1680649772201072E-2</v>
      </c>
      <c r="E53" s="38">
        <f t="shared" si="17"/>
        <v>2</v>
      </c>
      <c r="F53" s="40">
        <f t="shared" si="18"/>
        <v>3.1680649772201072E-2</v>
      </c>
      <c r="G53" s="38">
        <f t="shared" si="23"/>
        <v>0</v>
      </c>
      <c r="H53" s="13">
        <f t="shared" si="19"/>
        <v>0.23409009841737011</v>
      </c>
      <c r="J53" s="39">
        <f t="shared" si="20"/>
        <v>-1.5000000000000067</v>
      </c>
      <c r="K53" s="40">
        <f t="shared" si="2"/>
        <v>0.12951759566589044</v>
      </c>
      <c r="L53" s="40">
        <f t="shared" si="3"/>
        <v>9.7941503441165756E-2</v>
      </c>
      <c r="M53" s="40">
        <f t="shared" si="4"/>
        <v>0.12451734464635413</v>
      </c>
      <c r="N53" s="40">
        <f t="shared" si="5"/>
        <v>0.12744479428709057</v>
      </c>
      <c r="O53" s="40">
        <f t="shared" si="6"/>
        <v>0.12862738297214488</v>
      </c>
      <c r="P53" s="40">
        <v>0</v>
      </c>
      <c r="Q53" s="13">
        <f t="shared" si="21"/>
        <v>0.27504716226434206</v>
      </c>
      <c r="T53" s="47">
        <f t="shared" si="22"/>
        <v>0.50000000000000022</v>
      </c>
      <c r="U53" s="47">
        <f t="shared" si="7"/>
        <v>0.30010543871903544</v>
      </c>
      <c r="V53" s="47">
        <f t="shared" si="8"/>
        <v>0.35355339059327362</v>
      </c>
      <c r="W53" s="47">
        <f t="shared" si="9"/>
        <v>0.35777087639996624</v>
      </c>
      <c r="X53" s="47">
        <f t="shared" si="10"/>
        <v>0.5</v>
      </c>
      <c r="Y53" s="47">
        <f t="shared" si="11"/>
        <v>0.5119999999999999</v>
      </c>
      <c r="Z53" s="47">
        <f t="shared" si="12"/>
        <v>0.68282274043590929</v>
      </c>
      <c r="AA53" s="47">
        <f t="shared" si="13"/>
        <v>1.1020422006739474E-2</v>
      </c>
    </row>
    <row r="54" spans="1:27" x14ac:dyDescent="0.25">
      <c r="A54" s="39">
        <f t="shared" si="14"/>
        <v>-0.45000000000000223</v>
      </c>
      <c r="B54" s="40">
        <f t="shared" si="0"/>
        <v>0.36052696246164762</v>
      </c>
      <c r="C54" s="38">
        <f t="shared" si="15"/>
        <v>-2</v>
      </c>
      <c r="D54" s="40">
        <f t="shared" si="16"/>
        <v>3.123444343738134E-2</v>
      </c>
      <c r="E54" s="38">
        <f t="shared" si="17"/>
        <v>2</v>
      </c>
      <c r="F54" s="40">
        <f t="shared" si="18"/>
        <v>3.123444343738134E-2</v>
      </c>
      <c r="G54" s="38">
        <f t="shared" si="23"/>
        <v>0</v>
      </c>
      <c r="H54" s="13">
        <f t="shared" si="19"/>
        <v>0.23079305477768886</v>
      </c>
      <c r="J54" s="39">
        <f t="shared" si="20"/>
        <v>-1.4500000000000066</v>
      </c>
      <c r="K54" s="40">
        <f t="shared" si="2"/>
        <v>0.13943056644535892</v>
      </c>
      <c r="L54" s="40">
        <f t="shared" si="3"/>
        <v>0.10259786823006888</v>
      </c>
      <c r="M54" s="40">
        <f t="shared" si="4"/>
        <v>0.13243724664234777</v>
      </c>
      <c r="N54" s="40">
        <f t="shared" si="5"/>
        <v>0.13622524142563053</v>
      </c>
      <c r="O54" s="40">
        <f t="shared" si="6"/>
        <v>0.13793164078435916</v>
      </c>
      <c r="P54" s="40">
        <v>0</v>
      </c>
      <c r="Q54" s="13">
        <f t="shared" si="21"/>
        <v>0.27256925990160025</v>
      </c>
      <c r="T54" s="47">
        <f t="shared" si="22"/>
        <v>0.51000000000000023</v>
      </c>
      <c r="U54" s="47">
        <f t="shared" si="7"/>
        <v>0.29518079084263887</v>
      </c>
      <c r="V54" s="47">
        <f t="shared" si="8"/>
        <v>0.34831561620311458</v>
      </c>
      <c r="W54" s="47">
        <f t="shared" si="9"/>
        <v>0.35213105649713178</v>
      </c>
      <c r="X54" s="47">
        <f t="shared" si="10"/>
        <v>0.49500097544309862</v>
      </c>
      <c r="Y54" s="47">
        <f t="shared" si="11"/>
        <v>0.50590482627512834</v>
      </c>
      <c r="Z54" s="47">
        <f t="shared" si="12"/>
        <v>0.69159489824827347</v>
      </c>
      <c r="AA54" s="47">
        <f t="shared" si="13"/>
        <v>1.4963659524600532E-2</v>
      </c>
    </row>
    <row r="55" spans="1:27" x14ac:dyDescent="0.25">
      <c r="A55" s="39">
        <f t="shared" si="14"/>
        <v>-0.40000000000000224</v>
      </c>
      <c r="B55" s="40">
        <f t="shared" si="0"/>
        <v>0.368270140303323</v>
      </c>
      <c r="C55" s="38">
        <f t="shared" si="15"/>
        <v>-2</v>
      </c>
      <c r="D55" s="40">
        <f t="shared" si="16"/>
        <v>3.0788237102561608E-2</v>
      </c>
      <c r="E55" s="38">
        <f t="shared" si="17"/>
        <v>2</v>
      </c>
      <c r="F55" s="40">
        <f t="shared" si="18"/>
        <v>3.0788237102561608E-2</v>
      </c>
      <c r="G55" s="38">
        <f t="shared" si="23"/>
        <v>0</v>
      </c>
      <c r="H55" s="13">
        <f t="shared" si="19"/>
        <v>0.2274960111380076</v>
      </c>
      <c r="J55" s="39">
        <f t="shared" si="20"/>
        <v>-1.4000000000000066</v>
      </c>
      <c r="K55" s="40">
        <f t="shared" si="2"/>
        <v>0.14972746563574349</v>
      </c>
      <c r="L55" s="40">
        <f t="shared" si="3"/>
        <v>0.10753712371073941</v>
      </c>
      <c r="M55" s="40">
        <f t="shared" si="4"/>
        <v>0.14073954789491352</v>
      </c>
      <c r="N55" s="40">
        <f t="shared" si="5"/>
        <v>0.14539487566000492</v>
      </c>
      <c r="O55" s="40">
        <f t="shared" si="6"/>
        <v>0.14762471385403678</v>
      </c>
      <c r="P55" s="40">
        <v>0</v>
      </c>
      <c r="Q55" s="13">
        <f t="shared" si="21"/>
        <v>0.27009135753885843</v>
      </c>
      <c r="T55" s="47">
        <f t="shared" si="22"/>
        <v>0.52000000000000024</v>
      </c>
      <c r="U55" s="47">
        <f t="shared" si="7"/>
        <v>0.2904055202739787</v>
      </c>
      <c r="V55" s="47">
        <f t="shared" si="8"/>
        <v>0.34320590294804149</v>
      </c>
      <c r="W55" s="47">
        <f t="shared" si="9"/>
        <v>0.34665503859851782</v>
      </c>
      <c r="X55" s="47">
        <f t="shared" si="10"/>
        <v>0.49000761396446302</v>
      </c>
      <c r="Y55" s="47">
        <f t="shared" si="11"/>
        <v>0.4999060176686782</v>
      </c>
      <c r="Z55" s="47">
        <f t="shared" si="12"/>
        <v>0.69970994169325607</v>
      </c>
      <c r="AA55" s="47">
        <f t="shared" si="13"/>
        <v>2.0026219042324038E-2</v>
      </c>
    </row>
    <row r="56" spans="1:27" x14ac:dyDescent="0.25">
      <c r="A56" s="39">
        <f t="shared" si="14"/>
        <v>-0.35000000000000225</v>
      </c>
      <c r="B56" s="40">
        <f t="shared" si="0"/>
        <v>0.37524034691693758</v>
      </c>
      <c r="C56" s="38">
        <f t="shared" si="15"/>
        <v>-2</v>
      </c>
      <c r="D56" s="40">
        <f t="shared" si="16"/>
        <v>3.0342030767741876E-2</v>
      </c>
      <c r="E56" s="38">
        <f t="shared" si="17"/>
        <v>2</v>
      </c>
      <c r="F56" s="40">
        <f t="shared" si="18"/>
        <v>3.0342030767741876E-2</v>
      </c>
      <c r="G56" s="38">
        <f t="shared" si="23"/>
        <v>0</v>
      </c>
      <c r="H56" s="13">
        <f t="shared" si="19"/>
        <v>0.22419896749832635</v>
      </c>
      <c r="J56" s="39">
        <f t="shared" si="20"/>
        <v>-1.3500000000000065</v>
      </c>
      <c r="K56" s="40">
        <f t="shared" si="2"/>
        <v>0.16038332734191821</v>
      </c>
      <c r="L56" s="40">
        <f t="shared" si="3"/>
        <v>0.11277586755847252</v>
      </c>
      <c r="M56" s="40">
        <f t="shared" si="4"/>
        <v>0.14942155007333646</v>
      </c>
      <c r="N56" s="40">
        <f t="shared" si="5"/>
        <v>0.15494205570290293</v>
      </c>
      <c r="O56" s="40">
        <f t="shared" si="6"/>
        <v>0.15768897192995723</v>
      </c>
      <c r="P56" s="40">
        <v>0</v>
      </c>
      <c r="Q56" s="13">
        <f t="shared" si="21"/>
        <v>0.26761345517611662</v>
      </c>
      <c r="T56" s="47">
        <f t="shared" si="22"/>
        <v>0.53000000000000025</v>
      </c>
      <c r="U56" s="47">
        <f t="shared" si="7"/>
        <v>0.28577271553365036</v>
      </c>
      <c r="V56" s="47">
        <f t="shared" si="8"/>
        <v>0.3382199098502997</v>
      </c>
      <c r="W56" s="47">
        <f t="shared" si="9"/>
        <v>0.34133536227918554</v>
      </c>
      <c r="X56" s="47">
        <f t="shared" si="10"/>
        <v>0.48502507945717449</v>
      </c>
      <c r="Y56" s="47">
        <f t="shared" si="11"/>
        <v>0.49400167725919464</v>
      </c>
      <c r="Z56" s="47">
        <f t="shared" si="12"/>
        <v>0.70717959280576825</v>
      </c>
      <c r="AA56" s="47">
        <f t="shared" si="13"/>
        <v>2.6434338508972699E-2</v>
      </c>
    </row>
    <row r="57" spans="1:27" x14ac:dyDescent="0.25">
      <c r="A57" s="39">
        <f t="shared" si="14"/>
        <v>-0.30000000000000226</v>
      </c>
      <c r="B57" s="40">
        <f t="shared" si="0"/>
        <v>0.38138781546052386</v>
      </c>
      <c r="C57" s="38">
        <f t="shared" si="15"/>
        <v>-2</v>
      </c>
      <c r="D57" s="40">
        <f t="shared" si="16"/>
        <v>2.9895824432922144E-2</v>
      </c>
      <c r="E57" s="38">
        <f t="shared" si="17"/>
        <v>2</v>
      </c>
      <c r="F57" s="40">
        <f t="shared" si="18"/>
        <v>2.9895824432922144E-2</v>
      </c>
      <c r="G57" s="38">
        <f t="shared" si="23"/>
        <v>0</v>
      </c>
      <c r="H57" s="13">
        <f t="shared" si="19"/>
        <v>0.2209019238586451</v>
      </c>
      <c r="J57" s="39">
        <f t="shared" si="20"/>
        <v>-1.3000000000000065</v>
      </c>
      <c r="K57" s="40">
        <f t="shared" si="2"/>
        <v>0.17136859204780594</v>
      </c>
      <c r="L57" s="40">
        <f t="shared" si="3"/>
        <v>0.11833081270772813</v>
      </c>
      <c r="M57" s="40">
        <f t="shared" si="4"/>
        <v>0.15847673572898127</v>
      </c>
      <c r="N57" s="40">
        <f t="shared" si="5"/>
        <v>0.16485069296801805</v>
      </c>
      <c r="O57" s="40">
        <f t="shared" si="6"/>
        <v>0.16810216172910669</v>
      </c>
      <c r="P57" s="40">
        <v>0</v>
      </c>
      <c r="Q57" s="13">
        <f t="shared" si="21"/>
        <v>0.26513555281337481</v>
      </c>
      <c r="T57" s="47">
        <f t="shared" si="22"/>
        <v>0.54000000000000026</v>
      </c>
      <c r="U57" s="47">
        <f t="shared" si="7"/>
        <v>0.28127590232095101</v>
      </c>
      <c r="V57" s="47">
        <f t="shared" si="8"/>
        <v>0.33335348330843084</v>
      </c>
      <c r="W57" s="47">
        <f t="shared" si="9"/>
        <v>0.33616503909354317</v>
      </c>
      <c r="X57" s="47">
        <f t="shared" si="10"/>
        <v>0.48005803368229394</v>
      </c>
      <c r="Y57" s="47">
        <f t="shared" si="11"/>
        <v>0.4881899527578582</v>
      </c>
      <c r="Z57" s="47">
        <f t="shared" si="12"/>
        <v>0.71401671784704035</v>
      </c>
      <c r="AA57" s="47">
        <f t="shared" si="13"/>
        <v>3.4436266974777023E-2</v>
      </c>
    </row>
    <row r="58" spans="1:27" x14ac:dyDescent="0.25">
      <c r="A58" s="39">
        <f t="shared" si="14"/>
        <v>-0.25000000000000228</v>
      </c>
      <c r="B58" s="40">
        <f t="shared" si="0"/>
        <v>0.38666811680284902</v>
      </c>
      <c r="C58" s="38">
        <f t="shared" si="15"/>
        <v>-2</v>
      </c>
      <c r="D58" s="40">
        <f t="shared" si="16"/>
        <v>2.9449618098102412E-2</v>
      </c>
      <c r="E58" s="38">
        <f t="shared" si="17"/>
        <v>2</v>
      </c>
      <c r="F58" s="40">
        <f t="shared" si="18"/>
        <v>2.9449618098102412E-2</v>
      </c>
      <c r="G58" s="38">
        <f t="shared" si="23"/>
        <v>0</v>
      </c>
      <c r="H58" s="13">
        <f t="shared" si="19"/>
        <v>0.21760488021896385</v>
      </c>
      <c r="J58" s="39">
        <f t="shared" si="20"/>
        <v>-1.2500000000000064</v>
      </c>
      <c r="K58" s="40">
        <f t="shared" si="2"/>
        <v>0.18264908538902044</v>
      </c>
      <c r="L58" s="40">
        <f t="shared" si="3"/>
        <v>0.12421849216928338</v>
      </c>
      <c r="M58" s="40">
        <f t="shared" si="4"/>
        <v>0.16789428803724507</v>
      </c>
      <c r="N58" s="40">
        <f t="shared" si="5"/>
        <v>0.17509993580741198</v>
      </c>
      <c r="O58" s="40">
        <f t="shared" si="6"/>
        <v>0.17883722160667143</v>
      </c>
      <c r="P58" s="40">
        <v>0</v>
      </c>
      <c r="Q58" s="13">
        <f t="shared" si="21"/>
        <v>0.262657650450633</v>
      </c>
      <c r="T58" s="47">
        <f t="shared" si="22"/>
        <v>0.55000000000000027</v>
      </c>
      <c r="U58" s="47">
        <f t="shared" si="7"/>
        <v>0.27690900836877674</v>
      </c>
      <c r="V58" s="47">
        <f t="shared" si="8"/>
        <v>0.32860264730588284</v>
      </c>
      <c r="W58" s="47">
        <f t="shared" si="9"/>
        <v>0.33113751444764616</v>
      </c>
      <c r="X58" s="47">
        <f t="shared" si="10"/>
        <v>0.47511067919231176</v>
      </c>
      <c r="Y58" s="47">
        <f t="shared" si="11"/>
        <v>0.48246903528808677</v>
      </c>
      <c r="Z58" s="47">
        <f t="shared" si="12"/>
        <v>0.72023517169537143</v>
      </c>
      <c r="AA58" s="47">
        <f t="shared" si="13"/>
        <v>4.4299200333553307E-2</v>
      </c>
    </row>
    <row r="59" spans="1:27" x14ac:dyDescent="0.25">
      <c r="A59" s="39">
        <f t="shared" si="14"/>
        <v>-0.20000000000000229</v>
      </c>
      <c r="B59" s="40">
        <f t="shared" si="0"/>
        <v>0.39104269397545571</v>
      </c>
      <c r="C59" s="38">
        <f t="shared" si="15"/>
        <v>-2</v>
      </c>
      <c r="D59" s="40">
        <f t="shared" si="16"/>
        <v>2.900341176328268E-2</v>
      </c>
      <c r="E59" s="38">
        <f t="shared" si="17"/>
        <v>2</v>
      </c>
      <c r="F59" s="40">
        <f t="shared" si="18"/>
        <v>2.900341176328268E-2</v>
      </c>
      <c r="G59" s="38">
        <f t="shared" si="23"/>
        <v>0</v>
      </c>
      <c r="H59" s="13">
        <f t="shared" si="19"/>
        <v>0.2143078365792826</v>
      </c>
      <c r="J59" s="39">
        <f t="shared" si="20"/>
        <v>-1.2000000000000064</v>
      </c>
      <c r="K59" s="40">
        <f t="shared" si="2"/>
        <v>0.19418605498321148</v>
      </c>
      <c r="L59" s="40">
        <f t="shared" si="3"/>
        <v>0.13045487138679862</v>
      </c>
      <c r="M59" s="40">
        <f t="shared" si="4"/>
        <v>0.17765861346493428</v>
      </c>
      <c r="N59" s="40">
        <f t="shared" si="5"/>
        <v>0.18566389362670183</v>
      </c>
      <c r="O59" s="40">
        <f t="shared" si="6"/>
        <v>0.18986214967138923</v>
      </c>
      <c r="P59" s="40">
        <v>0</v>
      </c>
      <c r="Q59" s="13">
        <f t="shared" si="21"/>
        <v>0.26017974808789118</v>
      </c>
      <c r="T59" s="47">
        <f t="shared" si="22"/>
        <v>0.56000000000000028</v>
      </c>
      <c r="U59" s="47">
        <f t="shared" si="7"/>
        <v>0.27266633171308446</v>
      </c>
      <c r="V59" s="47">
        <f t="shared" si="8"/>
        <v>0.3239635942186061</v>
      </c>
      <c r="W59" s="47">
        <f t="shared" si="9"/>
        <v>0.32624663319387726</v>
      </c>
      <c r="X59" s="47">
        <f t="shared" si="10"/>
        <v>0.47018679849808903</v>
      </c>
      <c r="Y59" s="47">
        <f t="shared" si="11"/>
        <v>0.476837158203125</v>
      </c>
      <c r="Z59" s="47">
        <f t="shared" si="12"/>
        <v>0.72584965364918019</v>
      </c>
      <c r="AA59" s="47">
        <f t="shared" si="13"/>
        <v>5.6305057497572045E-2</v>
      </c>
    </row>
    <row r="60" spans="1:27" x14ac:dyDescent="0.25">
      <c r="A60" s="39">
        <f t="shared" si="14"/>
        <v>-0.1500000000000023</v>
      </c>
      <c r="B60" s="40">
        <f t="shared" si="0"/>
        <v>0.39447933090788878</v>
      </c>
      <c r="C60" s="38">
        <f t="shared" si="15"/>
        <v>-2</v>
      </c>
      <c r="D60" s="40">
        <f t="shared" si="16"/>
        <v>2.8557205428462948E-2</v>
      </c>
      <c r="E60" s="38">
        <f t="shared" si="17"/>
        <v>2</v>
      </c>
      <c r="F60" s="40">
        <f t="shared" si="18"/>
        <v>2.8557205428462948E-2</v>
      </c>
      <c r="G60" s="38">
        <f t="shared" si="23"/>
        <v>0</v>
      </c>
      <c r="H60" s="13">
        <f t="shared" si="19"/>
        <v>0.21101079293960134</v>
      </c>
      <c r="J60" s="39">
        <f t="shared" si="20"/>
        <v>-1.1500000000000064</v>
      </c>
      <c r="K60" s="40">
        <f t="shared" si="2"/>
        <v>0.20593626871997323</v>
      </c>
      <c r="L60" s="40">
        <f t="shared" si="3"/>
        <v>0.13705484873360113</v>
      </c>
      <c r="M60" s="40">
        <f t="shared" si="4"/>
        <v>0.18774888061897066</v>
      </c>
      <c r="N60" s="40">
        <f t="shared" si="5"/>
        <v>0.19651141236832628</v>
      </c>
      <c r="O60" s="40">
        <f t="shared" si="6"/>
        <v>0.20113993346017578</v>
      </c>
      <c r="P60" s="40">
        <v>0</v>
      </c>
      <c r="Q60" s="13">
        <f t="shared" si="21"/>
        <v>0.25770184572514937</v>
      </c>
      <c r="T60" s="47">
        <f t="shared" si="22"/>
        <v>0.57000000000000028</v>
      </c>
      <c r="U60" s="47">
        <f t="shared" si="7"/>
        <v>0.26854251198988671</v>
      </c>
      <c r="V60" s="47">
        <f t="shared" si="8"/>
        <v>0.31943267617974896</v>
      </c>
      <c r="W60" s="47">
        <f t="shared" si="9"/>
        <v>0.32148660852450983</v>
      </c>
      <c r="X60" s="47">
        <f t="shared" si="10"/>
        <v>0.46528978982778552</v>
      </c>
      <c r="Y60" s="47">
        <f t="shared" si="11"/>
        <v>0.47129259594029732</v>
      </c>
      <c r="Z60" s="47">
        <f t="shared" si="12"/>
        <v>0.73087557421622495</v>
      </c>
      <c r="AA60" s="47">
        <f t="shared" si="13"/>
        <v>7.0745139203280669E-2</v>
      </c>
    </row>
    <row r="61" spans="1:27" x14ac:dyDescent="0.25">
      <c r="A61" s="39">
        <f t="shared" si="14"/>
        <v>-0.1000000000000023</v>
      </c>
      <c r="B61" s="40">
        <f t="shared" si="0"/>
        <v>0.3969525474770117</v>
      </c>
      <c r="C61" s="38">
        <f t="shared" si="15"/>
        <v>-2</v>
      </c>
      <c r="D61" s="40">
        <f t="shared" si="16"/>
        <v>2.8110999093643216E-2</v>
      </c>
      <c r="E61" s="38">
        <f t="shared" si="17"/>
        <v>2</v>
      </c>
      <c r="F61" s="40">
        <f t="shared" si="18"/>
        <v>2.8110999093643216E-2</v>
      </c>
      <c r="G61" s="38">
        <f t="shared" si="23"/>
        <v>0</v>
      </c>
      <c r="H61" s="13">
        <f t="shared" si="19"/>
        <v>0.20771374929992009</v>
      </c>
      <c r="J61" s="39">
        <f t="shared" si="20"/>
        <v>-1.1000000000000063</v>
      </c>
      <c r="K61" s="40">
        <f t="shared" si="2"/>
        <v>0.21785217703254903</v>
      </c>
      <c r="L61" s="40">
        <f t="shared" si="3"/>
        <v>0.14403162270759667</v>
      </c>
      <c r="M61" s="40">
        <f t="shared" si="4"/>
        <v>0.19813859080334495</v>
      </c>
      <c r="N61" s="40">
        <f t="shared" si="5"/>
        <v>0.20760591316421267</v>
      </c>
      <c r="O61" s="40">
        <f t="shared" si="6"/>
        <v>0.21262854877263129</v>
      </c>
      <c r="P61" s="40">
        <v>0</v>
      </c>
      <c r="Q61" s="13">
        <f t="shared" si="21"/>
        <v>0.25522394336240756</v>
      </c>
      <c r="T61" s="47">
        <f t="shared" si="22"/>
        <v>0.58000000000000029</v>
      </c>
      <c r="U61" s="47">
        <f t="shared" si="7"/>
        <v>0.26453250442264459</v>
      </c>
      <c r="V61" s="47">
        <f t="shared" si="8"/>
        <v>0.31500639696285715</v>
      </c>
      <c r="W61" s="47">
        <f t="shared" si="9"/>
        <v>0.31685199379540396</v>
      </c>
      <c r="X61" s="47">
        <f t="shared" si="10"/>
        <v>0.46042269979169831</v>
      </c>
      <c r="Y61" s="47">
        <f t="shared" si="11"/>
        <v>0.46583366291064965</v>
      </c>
      <c r="Z61" s="47">
        <f t="shared" si="12"/>
        <v>0.7353289324257225</v>
      </c>
      <c r="AA61" s="47">
        <f t="shared" si="13"/>
        <v>8.7913770670449684E-2</v>
      </c>
    </row>
    <row r="62" spans="1:27" x14ac:dyDescent="0.25">
      <c r="A62" s="39">
        <f t="shared" si="14"/>
        <v>-5.0000000000002293E-2</v>
      </c>
      <c r="B62" s="40">
        <f t="shared" si="0"/>
        <v>0.39844391409476398</v>
      </c>
      <c r="C62" s="38">
        <f t="shared" si="15"/>
        <v>-2</v>
      </c>
      <c r="D62" s="40">
        <f t="shared" si="16"/>
        <v>2.7664792758823484E-2</v>
      </c>
      <c r="E62" s="38">
        <f t="shared" si="17"/>
        <v>2</v>
      </c>
      <c r="F62" s="40">
        <f t="shared" si="18"/>
        <v>2.7664792758823484E-2</v>
      </c>
      <c r="G62" s="38">
        <f t="shared" si="23"/>
        <v>0</v>
      </c>
      <c r="H62" s="13">
        <f t="shared" si="19"/>
        <v>0.20441670566023884</v>
      </c>
      <c r="J62" s="39">
        <f t="shared" si="20"/>
        <v>-1.0500000000000063</v>
      </c>
      <c r="K62" s="40">
        <f t="shared" si="2"/>
        <v>0.22988214068423149</v>
      </c>
      <c r="L62" s="40">
        <f t="shared" si="3"/>
        <v>0.15139590306006595</v>
      </c>
      <c r="M62" s="40">
        <f t="shared" si="4"/>
        <v>0.208795197940502</v>
      </c>
      <c r="N62" s="40">
        <f t="shared" si="5"/>
        <v>0.21890530592820082</v>
      </c>
      <c r="O62" s="40">
        <f t="shared" si="6"/>
        <v>0.22428103448691378</v>
      </c>
      <c r="P62" s="40">
        <v>0</v>
      </c>
      <c r="Q62" s="13">
        <f t="shared" si="21"/>
        <v>0.25274604099966574</v>
      </c>
      <c r="T62" s="47">
        <f t="shared" si="22"/>
        <v>0.5900000000000003</v>
      </c>
      <c r="U62" s="47">
        <f t="shared" si="7"/>
        <v>0.26063155620564593</v>
      </c>
      <c r="V62" s="47">
        <f t="shared" si="8"/>
        <v>0.31068140434797992</v>
      </c>
      <c r="W62" s="47">
        <f t="shared" si="9"/>
        <v>0.31233765695793647</v>
      </c>
      <c r="X62" s="47">
        <f t="shared" si="10"/>
        <v>0.45558825323602797</v>
      </c>
      <c r="Y62" s="47">
        <f t="shared" si="11"/>
        <v>0.46045871242275566</v>
      </c>
      <c r="Z62" s="47">
        <f t="shared" si="12"/>
        <v>0.73922620317462362</v>
      </c>
      <c r="AA62" s="47">
        <f t="shared" si="13"/>
        <v>0.10810108597506771</v>
      </c>
    </row>
    <row r="63" spans="1:27" x14ac:dyDescent="0.25">
      <c r="A63" s="39">
        <f t="shared" si="14"/>
        <v>-2.2898349882893854E-15</v>
      </c>
      <c r="B63" s="40">
        <f t="shared" si="0"/>
        <v>0.3989422804014327</v>
      </c>
      <c r="C63" s="38">
        <f t="shared" si="15"/>
        <v>-2</v>
      </c>
      <c r="D63" s="40">
        <f t="shared" si="16"/>
        <v>2.7218586424003752E-2</v>
      </c>
      <c r="E63" s="38">
        <f t="shared" si="17"/>
        <v>2</v>
      </c>
      <c r="F63" s="40">
        <f t="shared" si="18"/>
        <v>2.7218586424003752E-2</v>
      </c>
      <c r="G63" s="38">
        <f t="shared" si="23"/>
        <v>0</v>
      </c>
      <c r="H63" s="13">
        <f t="shared" si="19"/>
        <v>0.20111966202055759</v>
      </c>
      <c r="J63" s="39">
        <f t="shared" si="20"/>
        <v>-1.0000000000000062</v>
      </c>
      <c r="K63" s="40">
        <f t="shared" si="2"/>
        <v>0.24197072451914187</v>
      </c>
      <c r="L63" s="40">
        <f t="shared" si="3"/>
        <v>0.15915494309189435</v>
      </c>
      <c r="M63" s="40">
        <f t="shared" si="4"/>
        <v>0.21967979735097928</v>
      </c>
      <c r="N63" s="40">
        <f t="shared" si="5"/>
        <v>0.23036198922913731</v>
      </c>
      <c r="O63" s="40">
        <f t="shared" si="6"/>
        <v>0.23604564912669954</v>
      </c>
      <c r="P63" s="40">
        <v>0</v>
      </c>
      <c r="Q63" s="13">
        <f t="shared" si="21"/>
        <v>0.25026813863692393</v>
      </c>
      <c r="T63" s="47">
        <f t="shared" si="22"/>
        <v>0.60000000000000031</v>
      </c>
      <c r="U63" s="47">
        <f t="shared" si="7"/>
        <v>0.25683518502562497</v>
      </c>
      <c r="V63" s="47">
        <f t="shared" si="8"/>
        <v>0.30645448293783717</v>
      </c>
      <c r="W63" s="47">
        <f t="shared" si="9"/>
        <v>0.30793875731747511</v>
      </c>
      <c r="X63" s="47">
        <f t="shared" si="10"/>
        <v>0.45078888054094651</v>
      </c>
      <c r="Y63" s="47">
        <f t="shared" si="11"/>
        <v>0.45516613563950836</v>
      </c>
      <c r="Z63" s="47">
        <f t="shared" si="12"/>
        <v>0.74258423410356056</v>
      </c>
      <c r="AA63" s="47">
        <f t="shared" si="13"/>
        <v>0.1315851626561067</v>
      </c>
    </row>
    <row r="64" spans="1:27" x14ac:dyDescent="0.25">
      <c r="A64" s="39">
        <f t="shared" si="14"/>
        <v>4.9999999999997713E-2</v>
      </c>
      <c r="B64" s="40">
        <f t="shared" si="0"/>
        <v>0.3984439140947641</v>
      </c>
      <c r="C64" s="38">
        <f t="shared" si="15"/>
        <v>-2</v>
      </c>
      <c r="D64" s="40">
        <f t="shared" si="16"/>
        <v>2.677238008918402E-2</v>
      </c>
      <c r="E64" s="38">
        <f t="shared" si="17"/>
        <v>2</v>
      </c>
      <c r="F64" s="40">
        <f t="shared" si="18"/>
        <v>2.677238008918402E-2</v>
      </c>
      <c r="G64" s="38">
        <f t="shared" si="23"/>
        <v>0</v>
      </c>
      <c r="H64" s="13">
        <f t="shared" si="19"/>
        <v>0.19782261838087634</v>
      </c>
      <c r="J64" s="39">
        <f t="shared" si="20"/>
        <v>-0.95000000000000617</v>
      </c>
      <c r="K64" s="40">
        <f t="shared" si="2"/>
        <v>0.25405905646918753</v>
      </c>
      <c r="L64" s="40">
        <f t="shared" si="3"/>
        <v>0.1673113725013344</v>
      </c>
      <c r="M64" s="40">
        <f t="shared" si="4"/>
        <v>0.23074690425895747</v>
      </c>
      <c r="N64" s="40">
        <f t="shared" si="5"/>
        <v>0.24192294690980656</v>
      </c>
      <c r="O64" s="40">
        <f t="shared" si="6"/>
        <v>0.24786611362684455</v>
      </c>
      <c r="P64" s="40">
        <v>0</v>
      </c>
      <c r="Q64" s="13">
        <f t="shared" si="21"/>
        <v>0.24779023627418212</v>
      </c>
      <c r="T64" s="47">
        <f t="shared" si="22"/>
        <v>0.61000000000000032</v>
      </c>
      <c r="U64" s="47">
        <f t="shared" si="7"/>
        <v>0.25313915949545213</v>
      </c>
      <c r="V64" s="47">
        <f t="shared" si="8"/>
        <v>0.30232254739370451</v>
      </c>
      <c r="W64" s="47">
        <f t="shared" si="9"/>
        <v>0.30365072437131152</v>
      </c>
      <c r="X64" s="47">
        <f t="shared" si="10"/>
        <v>0.44602674259357955</v>
      </c>
      <c r="Y64" s="47">
        <f t="shared" si="11"/>
        <v>0.44995436056676474</v>
      </c>
      <c r="Z64" s="47">
        <f t="shared" si="12"/>
        <v>0.74542015149031904</v>
      </c>
      <c r="AA64" s="47">
        <f t="shared" si="13"/>
        <v>0.15862375658661682</v>
      </c>
    </row>
    <row r="65" spans="1:27" x14ac:dyDescent="0.25">
      <c r="A65" s="39">
        <f t="shared" si="14"/>
        <v>9.9999999999997716E-2</v>
      </c>
      <c r="B65" s="40">
        <f t="shared" si="0"/>
        <v>0.39695254747701186</v>
      </c>
      <c r="C65" s="38">
        <f t="shared" si="15"/>
        <v>-2</v>
      </c>
      <c r="D65" s="40">
        <f t="shared" si="16"/>
        <v>2.6326173754364288E-2</v>
      </c>
      <c r="E65" s="38">
        <f t="shared" si="17"/>
        <v>2</v>
      </c>
      <c r="F65" s="40">
        <f t="shared" si="18"/>
        <v>2.6326173754364288E-2</v>
      </c>
      <c r="G65" s="38">
        <f t="shared" si="23"/>
        <v>0</v>
      </c>
      <c r="H65" s="13">
        <f t="shared" si="19"/>
        <v>0.19452557474119508</v>
      </c>
      <c r="J65" s="39">
        <f t="shared" si="20"/>
        <v>-0.90000000000000613</v>
      </c>
      <c r="K65" s="40">
        <f t="shared" si="2"/>
        <v>0.26608524989875337</v>
      </c>
      <c r="L65" s="40">
        <f t="shared" si="3"/>
        <v>0.17586181557115399</v>
      </c>
      <c r="M65" s="40">
        <f t="shared" si="4"/>
        <v>0.24194434361358849</v>
      </c>
      <c r="N65" s="40">
        <f t="shared" si="5"/>
        <v>0.25352995055982613</v>
      </c>
      <c r="O65" s="40">
        <f t="shared" si="6"/>
        <v>0.25968194316548338</v>
      </c>
      <c r="P65" s="40">
        <v>0</v>
      </c>
      <c r="Q65" s="13">
        <f t="shared" si="21"/>
        <v>0.24531233391144031</v>
      </c>
      <c r="T65" s="47">
        <f t="shared" si="22"/>
        <v>0.62000000000000033</v>
      </c>
      <c r="U65" s="47">
        <f t="shared" si="7"/>
        <v>0.24953948130097287</v>
      </c>
      <c r="V65" s="47">
        <f t="shared" si="8"/>
        <v>0.29828263606297345</v>
      </c>
      <c r="W65" s="47">
        <f t="shared" si="9"/>
        <v>0.29946923850882462</v>
      </c>
      <c r="X65" s="47">
        <f t="shared" si="10"/>
        <v>0.44130375364431473</v>
      </c>
      <c r="Y65" s="47">
        <f t="shared" si="11"/>
        <v>0.44482185107275451</v>
      </c>
      <c r="Z65" s="47">
        <f t="shared" si="12"/>
        <v>0.7477512746476892</v>
      </c>
      <c r="AA65" s="47">
        <f t="shared" si="13"/>
        <v>0.18944591697343771</v>
      </c>
    </row>
    <row r="66" spans="1:27" x14ac:dyDescent="0.25">
      <c r="A66" s="39">
        <f t="shared" si="14"/>
        <v>0.14999999999999772</v>
      </c>
      <c r="B66" s="40">
        <f t="shared" si="0"/>
        <v>0.39447933090788906</v>
      </c>
      <c r="C66" s="38">
        <f t="shared" si="15"/>
        <v>-2</v>
      </c>
      <c r="D66" s="40">
        <f t="shared" si="16"/>
        <v>2.5879967419544556E-2</v>
      </c>
      <c r="E66" s="38">
        <f t="shared" si="17"/>
        <v>2</v>
      </c>
      <c r="F66" s="40">
        <f t="shared" si="18"/>
        <v>2.5879967419544556E-2</v>
      </c>
      <c r="G66" s="38">
        <f t="shared" si="23"/>
        <v>0</v>
      </c>
      <c r="H66" s="13">
        <f t="shared" si="19"/>
        <v>0.19122853110151383</v>
      </c>
      <c r="J66" s="39">
        <f t="shared" si="20"/>
        <v>-0.85000000000000608</v>
      </c>
      <c r="K66" s="40">
        <f t="shared" si="2"/>
        <v>0.27798488613099503</v>
      </c>
      <c r="L66" s="40">
        <f t="shared" si="3"/>
        <v>0.18479528951163351</v>
      </c>
      <c r="M66" s="40">
        <f t="shared" si="4"/>
        <v>0.25321327269331023</v>
      </c>
      <c r="N66" s="40">
        <f t="shared" si="5"/>
        <v>0.26511987509437168</v>
      </c>
      <c r="O66" s="40">
        <f t="shared" si="6"/>
        <v>0.27142886911617536</v>
      </c>
      <c r="P66" s="40">
        <v>0</v>
      </c>
      <c r="Q66" s="13">
        <f t="shared" si="21"/>
        <v>0.24283443154869849</v>
      </c>
      <c r="T66" s="47">
        <f t="shared" si="22"/>
        <v>0.63000000000000034</v>
      </c>
      <c r="U66" s="47">
        <f t="shared" si="7"/>
        <v>0.24603236888565144</v>
      </c>
      <c r="V66" s="47">
        <f t="shared" si="8"/>
        <v>0.29433190497245093</v>
      </c>
      <c r="W66" s="47">
        <f t="shared" si="9"/>
        <v>0.29539021338247351</v>
      </c>
      <c r="X66" s="47">
        <f t="shared" si="10"/>
        <v>0.436621602234948</v>
      </c>
      <c r="Y66" s="47">
        <f t="shared" si="11"/>
        <v>0.43976710593720225</v>
      </c>
      <c r="Z66" s="47">
        <f t="shared" si="12"/>
        <v>0.74959503831699148</v>
      </c>
      <c r="AA66" s="47">
        <f t="shared" si="13"/>
        <v>0.22424377778353943</v>
      </c>
    </row>
    <row r="67" spans="1:27" x14ac:dyDescent="0.25">
      <c r="A67" s="39">
        <f t="shared" si="14"/>
        <v>0.19999999999999774</v>
      </c>
      <c r="B67" s="40">
        <f t="shared" si="0"/>
        <v>0.39104269397545605</v>
      </c>
      <c r="C67" s="38">
        <f t="shared" si="15"/>
        <v>-2</v>
      </c>
      <c r="D67" s="40">
        <f t="shared" si="16"/>
        <v>2.5433761084724824E-2</v>
      </c>
      <c r="E67" s="38">
        <f t="shared" si="17"/>
        <v>2</v>
      </c>
      <c r="F67" s="40">
        <f t="shared" si="18"/>
        <v>2.5433761084724824E-2</v>
      </c>
      <c r="G67" s="38">
        <f t="shared" si="23"/>
        <v>0</v>
      </c>
      <c r="H67" s="13">
        <f t="shared" si="19"/>
        <v>0.18793148746183258</v>
      </c>
      <c r="J67" s="39">
        <f t="shared" si="20"/>
        <v>-0.80000000000000604</v>
      </c>
      <c r="K67" s="40">
        <f t="shared" si="2"/>
        <v>0.28969155276148134</v>
      </c>
      <c r="L67" s="40">
        <f t="shared" si="3"/>
        <v>0.19409139401450537</v>
      </c>
      <c r="M67" s="40">
        <f t="shared" si="4"/>
        <v>0.26448835680795624</v>
      </c>
      <c r="N67" s="40">
        <f t="shared" si="5"/>
        <v>0.27662513233825514</v>
      </c>
      <c r="O67" s="40">
        <f t="shared" si="6"/>
        <v>0.28303935016011317</v>
      </c>
      <c r="P67" s="40">
        <v>0</v>
      </c>
      <c r="Q67" s="13">
        <f t="shared" si="21"/>
        <v>0.24035652918595668</v>
      </c>
      <c r="T67" s="47">
        <f t="shared" si="22"/>
        <v>0.64000000000000035</v>
      </c>
      <c r="U67" s="47">
        <f t="shared" si="7"/>
        <v>0.24261424251813316</v>
      </c>
      <c r="V67" s="47">
        <f t="shared" si="8"/>
        <v>0.29046762216338662</v>
      </c>
      <c r="W67" s="47">
        <f t="shared" si="9"/>
        <v>0.29140977978061711</v>
      </c>
      <c r="X67" s="47">
        <f t="shared" si="10"/>
        <v>0.43198177036929031</v>
      </c>
      <c r="Y67" s="47">
        <f t="shared" si="11"/>
        <v>0.43478865792915361</v>
      </c>
      <c r="Z67" s="47">
        <f t="shared" si="12"/>
        <v>0.7509689225573849</v>
      </c>
      <c r="AA67" s="47">
        <f t="shared" si="13"/>
        <v>0.26316482409510311</v>
      </c>
    </row>
    <row r="68" spans="1:27" x14ac:dyDescent="0.25">
      <c r="A68" s="39">
        <f t="shared" si="14"/>
        <v>0.24999999999999772</v>
      </c>
      <c r="B68" s="40">
        <f t="shared" ref="B68:B123" si="24">_xlfn.NORM.DIST(A68,0,1,FALSE)</f>
        <v>0.38666811680284946</v>
      </c>
      <c r="C68" s="38">
        <f t="shared" si="15"/>
        <v>-2</v>
      </c>
      <c r="D68" s="40">
        <f t="shared" si="16"/>
        <v>2.4987554749905092E-2</v>
      </c>
      <c r="E68" s="38">
        <f t="shared" si="17"/>
        <v>2</v>
      </c>
      <c r="F68" s="40">
        <f t="shared" si="18"/>
        <v>2.4987554749905092E-2</v>
      </c>
      <c r="G68" s="38">
        <f t="shared" ref="G68:G99" si="25">G67</f>
        <v>0</v>
      </c>
      <c r="H68" s="13">
        <f t="shared" si="19"/>
        <v>0.18463444382215133</v>
      </c>
      <c r="J68" s="39">
        <f t="shared" si="20"/>
        <v>-0.750000000000006</v>
      </c>
      <c r="K68" s="40">
        <f t="shared" ref="K68:K123" si="26">_xlfn.NORM.DIST(J68,0,1,FALSE)</f>
        <v>0.30113743215480304</v>
      </c>
      <c r="L68" s="40">
        <f t="shared" ref="L68:L123" si="27">_xlfn.T.DIST(J68,1,FALSE)</f>
        <v>0.20371832715762489</v>
      </c>
      <c r="M68" s="40">
        <f t="shared" ref="M68:M123" si="28">_xlfn.T.DIST(J68,5,FALSE)</f>
        <v>0.27569811607193545</v>
      </c>
      <c r="N68" s="40">
        <f t="shared" ref="N68:N123" si="29">_xlfn.T.DIST(J68,10,FALSE)</f>
        <v>0.28797422469394368</v>
      </c>
      <c r="O68" s="40">
        <f t="shared" ref="O68:O123" si="30">_xlfn.T.DIST(J68,20,FALSE)</f>
        <v>0.29444316943117699</v>
      </c>
      <c r="P68" s="40">
        <v>0</v>
      </c>
      <c r="Q68" s="13">
        <f t="shared" si="21"/>
        <v>0.23787862682321487</v>
      </c>
      <c r="T68" s="47">
        <f t="shared" si="22"/>
        <v>0.65000000000000036</v>
      </c>
      <c r="U68" s="47">
        <f t="shared" ref="U68:U131" si="31">_xlfn.F.DIST(T68,1,1,FALSE)</f>
        <v>0.23928171060562198</v>
      </c>
      <c r="V68" s="47">
        <f t="shared" ref="V68:V131" si="32">_xlfn.F.DIST(T68,2,1,FALSE)</f>
        <v>0.28668716234599423</v>
      </c>
      <c r="W68" s="47">
        <f t="shared" ref="W68:W131" si="33">_xlfn.F.DIST(T68,1,2,FALSE)</f>
        <v>0.28752427085262605</v>
      </c>
      <c r="X68" s="47">
        <f t="shared" ref="X68:X131" si="34">_xlfn.F.DIST(T68,4,2,FALSE)</f>
        <v>0.42738555108079224</v>
      </c>
      <c r="Y68" s="47">
        <f t="shared" ref="Y68:Y131" si="35">_xlfn.F.DIST(T68,2,4,FALSE)</f>
        <v>0.42988507291253841</v>
      </c>
      <c r="Z68" s="47">
        <f t="shared" ref="Z68:Z131" si="36">_xlfn.F.DIST(T68,10,10,FALSE)</f>
        <v>0.75189038964331489</v>
      </c>
      <c r="AA68" s="47">
        <f t="shared" ref="AA68:AA131" si="37">_xlfn.F.DIST(T68,100,100,FALSE)</f>
        <v>0.30630491990664138</v>
      </c>
    </row>
    <row r="69" spans="1:27" x14ac:dyDescent="0.25">
      <c r="A69" s="39">
        <f t="shared" ref="A69:A123" si="38">A68+0.05</f>
        <v>0.29999999999999771</v>
      </c>
      <c r="B69" s="40">
        <f t="shared" si="24"/>
        <v>0.38138781546052436</v>
      </c>
      <c r="C69" s="38">
        <f t="shared" ref="C69:C123" si="39">C68</f>
        <v>-2</v>
      </c>
      <c r="D69" s="40">
        <f t="shared" ref="D69:D123" si="40">D68-($D$3/COUNTA($A$3:$A$123))</f>
        <v>2.4541348415085359E-2</v>
      </c>
      <c r="E69" s="38">
        <f t="shared" ref="E69:E123" si="41">E68</f>
        <v>2</v>
      </c>
      <c r="F69" s="40">
        <f t="shared" ref="F69:F123" si="42">D69</f>
        <v>2.4541348415085359E-2</v>
      </c>
      <c r="G69" s="38">
        <f t="shared" si="25"/>
        <v>0</v>
      </c>
      <c r="H69" s="13">
        <f t="shared" ref="H69:H123" si="43">H68-($H$3/COUNTA($A$3:$A$123))</f>
        <v>0.18133740018247008</v>
      </c>
      <c r="J69" s="39">
        <f t="shared" ref="J69:J132" si="44">J68+0.05</f>
        <v>-0.70000000000000595</v>
      </c>
      <c r="K69" s="40">
        <f t="shared" si="26"/>
        <v>0.31225393336675999</v>
      </c>
      <c r="L69" s="40">
        <f t="shared" si="27"/>
        <v>0.21363079609650262</v>
      </c>
      <c r="M69" s="40">
        <f t="shared" si="28"/>
        <v>0.28676545757669669</v>
      </c>
      <c r="N69" s="40">
        <f t="shared" si="29"/>
        <v>0.29909241773685141</v>
      </c>
      <c r="O69" s="40">
        <f t="shared" si="30"/>
        <v>0.30556811230186987</v>
      </c>
      <c r="P69" s="40">
        <v>0</v>
      </c>
      <c r="Q69" s="13">
        <f t="shared" ref="Q69:Q132" si="45">Q68-($Q$3/COUNTA($J$3:$J$163))</f>
        <v>0.23540072446047305</v>
      </c>
      <c r="T69" s="47">
        <f t="shared" ref="T69:T132" si="46">T68+0.01</f>
        <v>0.66000000000000036</v>
      </c>
      <c r="U69" s="47">
        <f t="shared" si="31"/>
        <v>0.23603155713147289</v>
      </c>
      <c r="V69" s="47">
        <f t="shared" si="32"/>
        <v>0.28298800185285017</v>
      </c>
      <c r="W69" s="47">
        <f t="shared" si="33"/>
        <v>0.283730208553713</v>
      </c>
      <c r="X69" s="47">
        <f t="shared" si="34"/>
        <v>0.42283406453729133</v>
      </c>
      <c r="Y69" s="47">
        <f t="shared" si="35"/>
        <v>0.42505494897852908</v>
      </c>
      <c r="Z69" s="47">
        <f t="shared" si="36"/>
        <v>0.75237682749746893</v>
      </c>
      <c r="AA69" s="47">
        <f t="shared" si="37"/>
        <v>0.35370235872334488</v>
      </c>
    </row>
    <row r="70" spans="1:27" x14ac:dyDescent="0.25">
      <c r="A70" s="39">
        <f t="shared" si="38"/>
        <v>0.3499999999999977</v>
      </c>
      <c r="B70" s="40">
        <f t="shared" si="24"/>
        <v>0.37524034691693819</v>
      </c>
      <c r="C70" s="38">
        <f t="shared" si="39"/>
        <v>-2</v>
      </c>
      <c r="D70" s="40">
        <f t="shared" si="40"/>
        <v>2.4095142080265627E-2</v>
      </c>
      <c r="E70" s="38">
        <f t="shared" si="41"/>
        <v>2</v>
      </c>
      <c r="F70" s="40">
        <f t="shared" si="42"/>
        <v>2.4095142080265627E-2</v>
      </c>
      <c r="G70" s="38">
        <f t="shared" si="25"/>
        <v>0</v>
      </c>
      <c r="H70" s="13">
        <f t="shared" si="43"/>
        <v>0.17804035654278882</v>
      </c>
      <c r="J70" s="39">
        <f t="shared" si="44"/>
        <v>-0.65000000000000591</v>
      </c>
      <c r="K70" s="40">
        <f t="shared" si="26"/>
        <v>0.32297235966791304</v>
      </c>
      <c r="L70" s="40">
        <f t="shared" si="27"/>
        <v>0.22376793404835779</v>
      </c>
      <c r="M70" s="40">
        <f t="shared" si="28"/>
        <v>0.29760840229336588</v>
      </c>
      <c r="N70" s="40">
        <f t="shared" si="29"/>
        <v>0.30990252701369425</v>
      </c>
      <c r="O70" s="40">
        <f t="shared" si="30"/>
        <v>0.31634071712096745</v>
      </c>
      <c r="P70" s="40">
        <v>0</v>
      </c>
      <c r="Q70" s="13">
        <f t="shared" si="45"/>
        <v>0.23292282209773124</v>
      </c>
      <c r="T70" s="47">
        <f t="shared" si="46"/>
        <v>0.67000000000000037</v>
      </c>
      <c r="U70" s="47">
        <f t="shared" si="31"/>
        <v>0.23286073010893693</v>
      </c>
      <c r="V70" s="47">
        <f t="shared" si="32"/>
        <v>0.27936771387205689</v>
      </c>
      <c r="W70" s="47">
        <f t="shared" si="33"/>
        <v>0.28002429119172068</v>
      </c>
      <c r="X70" s="47">
        <f t="shared" si="34"/>
        <v>0.41832827280997337</v>
      </c>
      <c r="Y70" s="47">
        <f t="shared" si="35"/>
        <v>0.42029691560380128</v>
      </c>
      <c r="Z70" s="47">
        <f t="shared" si="36"/>
        <v>0.7524454992035744</v>
      </c>
      <c r="AA70" s="47">
        <f t="shared" si="37"/>
        <v>0.40533316142511783</v>
      </c>
    </row>
    <row r="71" spans="1:27" x14ac:dyDescent="0.25">
      <c r="A71" s="39">
        <f t="shared" si="38"/>
        <v>0.39999999999999769</v>
      </c>
      <c r="B71" s="40">
        <f t="shared" si="24"/>
        <v>0.36827014030332367</v>
      </c>
      <c r="C71" s="38">
        <f t="shared" si="39"/>
        <v>-2</v>
      </c>
      <c r="D71" s="40">
        <f t="shared" si="40"/>
        <v>2.3648935745445895E-2</v>
      </c>
      <c r="E71" s="38">
        <f t="shared" si="41"/>
        <v>2</v>
      </c>
      <c r="F71" s="40">
        <f t="shared" si="42"/>
        <v>2.3648935745445895E-2</v>
      </c>
      <c r="G71" s="38">
        <f t="shared" si="25"/>
        <v>0</v>
      </c>
      <c r="H71" s="13">
        <f t="shared" si="43"/>
        <v>0.17474331290310757</v>
      </c>
      <c r="J71" s="39">
        <f t="shared" si="44"/>
        <v>-0.60000000000000586</v>
      </c>
      <c r="K71" s="40">
        <f t="shared" si="26"/>
        <v>0.3332246028917985</v>
      </c>
      <c r="L71" s="40">
        <f t="shared" si="27"/>
        <v>0.23405138689984489</v>
      </c>
      <c r="M71" s="40">
        <f t="shared" si="28"/>
        <v>0.30814100972341874</v>
      </c>
      <c r="N71" s="40">
        <f t="shared" si="29"/>
        <v>0.32032581052912334</v>
      </c>
      <c r="O71" s="40">
        <f t="shared" si="30"/>
        <v>0.32668708895620346</v>
      </c>
      <c r="P71" s="40">
        <v>0</v>
      </c>
      <c r="Q71" s="13">
        <f t="shared" si="45"/>
        <v>0.23044491973498943</v>
      </c>
      <c r="T71" s="47">
        <f t="shared" si="46"/>
        <v>0.68000000000000038</v>
      </c>
      <c r="U71" s="47">
        <f t="shared" si="31"/>
        <v>0.22976633095485025</v>
      </c>
      <c r="V71" s="47">
        <f t="shared" si="32"/>
        <v>0.27582396394242331</v>
      </c>
      <c r="W71" s="47">
        <f t="shared" si="33"/>
        <v>0.27640338197106318</v>
      </c>
      <c r="X71" s="47">
        <f t="shared" si="34"/>
        <v>0.41386899342191746</v>
      </c>
      <c r="Y71" s="47">
        <f t="shared" si="35"/>
        <v>0.41560963283382585</v>
      </c>
      <c r="Z71" s="47">
        <f t="shared" si="36"/>
        <v>0.75211349816191941</v>
      </c>
      <c r="AA71" s="47">
        <f t="shared" si="37"/>
        <v>0.46110779973436311</v>
      </c>
    </row>
    <row r="72" spans="1:27" x14ac:dyDescent="0.25">
      <c r="A72" s="39">
        <f t="shared" si="38"/>
        <v>0.44999999999999768</v>
      </c>
      <c r="B72" s="40">
        <f t="shared" si="24"/>
        <v>0.36052696246164834</v>
      </c>
      <c r="C72" s="38">
        <f t="shared" si="39"/>
        <v>-2</v>
      </c>
      <c r="D72" s="40">
        <f t="shared" si="40"/>
        <v>2.3202729410626163E-2</v>
      </c>
      <c r="E72" s="38">
        <f t="shared" si="41"/>
        <v>2</v>
      </c>
      <c r="F72" s="40">
        <f t="shared" si="42"/>
        <v>2.3202729410626163E-2</v>
      </c>
      <c r="G72" s="38">
        <f t="shared" si="25"/>
        <v>0</v>
      </c>
      <c r="H72" s="13">
        <f t="shared" si="43"/>
        <v>0.17144626926342632</v>
      </c>
      <c r="J72" s="39">
        <f t="shared" si="44"/>
        <v>-0.55000000000000582</v>
      </c>
      <c r="K72" s="40">
        <f t="shared" si="26"/>
        <v>0.34294385501938279</v>
      </c>
      <c r="L72" s="40">
        <f t="shared" si="27"/>
        <v>0.24438378977642161</v>
      </c>
      <c r="M72" s="40">
        <f t="shared" si="28"/>
        <v>0.31827449582475936</v>
      </c>
      <c r="N72" s="40">
        <f t="shared" si="29"/>
        <v>0.33028295452622053</v>
      </c>
      <c r="O72" s="40">
        <f t="shared" si="30"/>
        <v>0.33653376425420944</v>
      </c>
      <c r="P72" s="40">
        <v>0</v>
      </c>
      <c r="Q72" s="13">
        <f t="shared" si="45"/>
        <v>0.22796701737224762</v>
      </c>
      <c r="T72" s="47">
        <f t="shared" si="46"/>
        <v>0.69000000000000039</v>
      </c>
      <c r="U72" s="47">
        <f t="shared" si="31"/>
        <v>0.22674560469745406</v>
      </c>
      <c r="V72" s="47">
        <f t="shared" si="32"/>
        <v>0.27235450569418657</v>
      </c>
      <c r="W72" s="47">
        <f t="shared" si="33"/>
        <v>0.27286449844038507</v>
      </c>
      <c r="X72" s="47">
        <f t="shared" si="34"/>
        <v>0.40945691178102461</v>
      </c>
      <c r="Y72" s="47">
        <f t="shared" si="35"/>
        <v>0.41099179049035878</v>
      </c>
      <c r="Z72" s="47">
        <f t="shared" si="36"/>
        <v>0.75139770846995824</v>
      </c>
      <c r="AA72" s="47">
        <f t="shared" si="37"/>
        <v>0.52086947066837452</v>
      </c>
    </row>
    <row r="73" spans="1:27" x14ac:dyDescent="0.25">
      <c r="A73" s="39">
        <f t="shared" si="38"/>
        <v>0.49999999999999767</v>
      </c>
      <c r="B73" s="40">
        <f t="shared" si="24"/>
        <v>0.35206532676429991</v>
      </c>
      <c r="C73" s="38">
        <f t="shared" si="39"/>
        <v>-2</v>
      </c>
      <c r="D73" s="40">
        <f t="shared" si="40"/>
        <v>2.2756523075806431E-2</v>
      </c>
      <c r="E73" s="38">
        <f t="shared" si="41"/>
        <v>2</v>
      </c>
      <c r="F73" s="40">
        <f t="shared" si="42"/>
        <v>2.2756523075806431E-2</v>
      </c>
      <c r="G73" s="38">
        <f t="shared" si="25"/>
        <v>0</v>
      </c>
      <c r="H73" s="13">
        <f t="shared" si="43"/>
        <v>0.16814922562374507</v>
      </c>
      <c r="J73" s="39">
        <f t="shared" si="44"/>
        <v>-0.50000000000000577</v>
      </c>
      <c r="K73" s="40">
        <f t="shared" si="26"/>
        <v>0.35206532676429853</v>
      </c>
      <c r="L73" s="40">
        <f t="shared" si="27"/>
        <v>0.25464790894703138</v>
      </c>
      <c r="M73" s="40">
        <f t="shared" si="28"/>
        <v>0.32791853132274551</v>
      </c>
      <c r="N73" s="40">
        <f t="shared" si="29"/>
        <v>0.33969513635207677</v>
      </c>
      <c r="O73" s="40">
        <f t="shared" si="30"/>
        <v>0.34580861238374061</v>
      </c>
      <c r="P73" s="40">
        <v>0</v>
      </c>
      <c r="Q73" s="13">
        <f t="shared" si="45"/>
        <v>0.2254891150095058</v>
      </c>
      <c r="T73" s="47">
        <f t="shared" si="46"/>
        <v>0.7000000000000004</v>
      </c>
      <c r="U73" s="47">
        <f t="shared" si="31"/>
        <v>0.22379593094167133</v>
      </c>
      <c r="V73" s="47">
        <f t="shared" si="32"/>
        <v>0.2689571768199594</v>
      </c>
      <c r="W73" s="47">
        <f t="shared" si="33"/>
        <v>0.26940480276048429</v>
      </c>
      <c r="X73" s="47">
        <f t="shared" si="34"/>
        <v>0.40509259259259239</v>
      </c>
      <c r="Y73" s="47">
        <f t="shared" si="35"/>
        <v>0.40644210740232672</v>
      </c>
      <c r="Z73" s="47">
        <f t="shared" si="36"/>
        <v>0.75031477013055892</v>
      </c>
      <c r="AA73" s="47">
        <f t="shared" si="37"/>
        <v>0.58439399051496965</v>
      </c>
    </row>
    <row r="74" spans="1:27" x14ac:dyDescent="0.25">
      <c r="A74" s="39">
        <f t="shared" si="38"/>
        <v>0.54999999999999771</v>
      </c>
      <c r="B74" s="40">
        <f t="shared" si="24"/>
        <v>0.34294385501938435</v>
      </c>
      <c r="C74" s="38">
        <f t="shared" si="39"/>
        <v>-2</v>
      </c>
      <c r="D74" s="40">
        <f t="shared" si="40"/>
        <v>2.2310316740986699E-2</v>
      </c>
      <c r="E74" s="38">
        <f t="shared" si="41"/>
        <v>2</v>
      </c>
      <c r="F74" s="40">
        <f t="shared" si="42"/>
        <v>2.2310316740986699E-2</v>
      </c>
      <c r="G74" s="38">
        <f t="shared" si="25"/>
        <v>0</v>
      </c>
      <c r="H74" s="13">
        <f t="shared" si="43"/>
        <v>0.16485218198406382</v>
      </c>
      <c r="J74" s="39">
        <f t="shared" si="44"/>
        <v>-0.45000000000000578</v>
      </c>
      <c r="K74" s="40">
        <f t="shared" si="26"/>
        <v>0.360526962461647</v>
      </c>
      <c r="L74" s="40">
        <f t="shared" si="27"/>
        <v>0.26470676605720522</v>
      </c>
      <c r="M74" s="40">
        <f t="shared" si="28"/>
        <v>0.33698269853401314</v>
      </c>
      <c r="N74" s="40">
        <f t="shared" si="29"/>
        <v>0.34848514461887531</v>
      </c>
      <c r="O74" s="40">
        <f t="shared" si="30"/>
        <v>0.35444175835396186</v>
      </c>
      <c r="P74" s="40">
        <v>0</v>
      </c>
      <c r="Q74" s="13">
        <f t="shared" si="45"/>
        <v>0.22301121264676399</v>
      </c>
      <c r="T74" s="47">
        <f t="shared" si="46"/>
        <v>0.71000000000000041</v>
      </c>
      <c r="U74" s="47">
        <f t="shared" si="31"/>
        <v>0.22091481552321393</v>
      </c>
      <c r="V74" s="47">
        <f t="shared" si="32"/>
        <v>0.26562989526166314</v>
      </c>
      <c r="W74" s="47">
        <f t="shared" si="33"/>
        <v>0.26602159271783921</v>
      </c>
      <c r="X74" s="47">
        <f t="shared" si="34"/>
        <v>0.40077649033818197</v>
      </c>
      <c r="Y74" s="47">
        <f t="shared" si="35"/>
        <v>0.40195933065933226</v>
      </c>
      <c r="Z74" s="47">
        <f t="shared" si="36"/>
        <v>0.74888104871089656</v>
      </c>
      <c r="AA74" s="47">
        <f t="shared" si="37"/>
        <v>0.65139131896519264</v>
      </c>
    </row>
    <row r="75" spans="1:27" x14ac:dyDescent="0.25">
      <c r="A75" s="39">
        <f t="shared" si="38"/>
        <v>0.59999999999999776</v>
      </c>
      <c r="B75" s="40">
        <f t="shared" si="24"/>
        <v>0.33322460289180011</v>
      </c>
      <c r="C75" s="38">
        <f t="shared" si="39"/>
        <v>-2</v>
      </c>
      <c r="D75" s="40">
        <f t="shared" si="40"/>
        <v>2.1864110406166967E-2</v>
      </c>
      <c r="E75" s="38">
        <f t="shared" si="41"/>
        <v>2</v>
      </c>
      <c r="F75" s="40">
        <f t="shared" si="42"/>
        <v>2.1864110406166967E-2</v>
      </c>
      <c r="G75" s="38">
        <f t="shared" si="25"/>
        <v>0</v>
      </c>
      <c r="H75" s="13">
        <f t="shared" si="43"/>
        <v>0.16155513834438257</v>
      </c>
      <c r="J75" s="39">
        <f t="shared" si="44"/>
        <v>-0.4000000000000058</v>
      </c>
      <c r="K75" s="40">
        <f t="shared" si="26"/>
        <v>0.3682701403033225</v>
      </c>
      <c r="L75" s="40">
        <f t="shared" si="27"/>
        <v>0.27440507429637018</v>
      </c>
      <c r="M75" s="40">
        <f t="shared" si="28"/>
        <v>0.34537807575273255</v>
      </c>
      <c r="N75" s="40">
        <f t="shared" si="29"/>
        <v>0.35657853369790316</v>
      </c>
      <c r="O75" s="40">
        <f t="shared" si="30"/>
        <v>0.36236650966936051</v>
      </c>
      <c r="P75" s="40">
        <v>0</v>
      </c>
      <c r="Q75" s="13">
        <f t="shared" si="45"/>
        <v>0.22053331028402218</v>
      </c>
      <c r="T75" s="47">
        <f t="shared" si="46"/>
        <v>0.72000000000000042</v>
      </c>
      <c r="U75" s="47">
        <f t="shared" si="31"/>
        <v>0.21809988278999662</v>
      </c>
      <c r="V75" s="47">
        <f t="shared" si="32"/>
        <v>0.26237065560019651</v>
      </c>
      <c r="W75" s="47">
        <f t="shared" si="33"/>
        <v>0.26271229341683328</v>
      </c>
      <c r="X75" s="47">
        <f t="shared" si="34"/>
        <v>0.39650895889964338</v>
      </c>
      <c r="Y75" s="47">
        <f t="shared" si="35"/>
        <v>0.39754223488703427</v>
      </c>
      <c r="Z75" s="47">
        <f t="shared" si="36"/>
        <v>0.74711260909554378</v>
      </c>
      <c r="AA75" s="47">
        <f t="shared" si="37"/>
        <v>0.72150866778358946</v>
      </c>
    </row>
    <row r="76" spans="1:27" x14ac:dyDescent="0.25">
      <c r="A76" s="39">
        <f t="shared" si="38"/>
        <v>0.6499999999999978</v>
      </c>
      <c r="B76" s="40">
        <f t="shared" si="24"/>
        <v>0.32297235966791477</v>
      </c>
      <c r="C76" s="38">
        <f t="shared" si="39"/>
        <v>-2</v>
      </c>
      <c r="D76" s="40">
        <f t="shared" si="40"/>
        <v>2.1417904071347235E-2</v>
      </c>
      <c r="E76" s="38">
        <f t="shared" si="41"/>
        <v>2</v>
      </c>
      <c r="F76" s="40">
        <f t="shared" si="42"/>
        <v>2.1417904071347235E-2</v>
      </c>
      <c r="G76" s="38">
        <f t="shared" si="25"/>
        <v>0</v>
      </c>
      <c r="H76" s="13">
        <f t="shared" si="43"/>
        <v>0.15825809470470131</v>
      </c>
      <c r="J76" s="39">
        <f t="shared" si="44"/>
        <v>-0.35000000000000581</v>
      </c>
      <c r="K76" s="40">
        <f t="shared" si="26"/>
        <v>0.37524034691693714</v>
      </c>
      <c r="L76" s="40">
        <f t="shared" si="27"/>
        <v>0.28357228167820892</v>
      </c>
      <c r="M76" s="40">
        <f t="shared" si="28"/>
        <v>0.35301890962345311</v>
      </c>
      <c r="N76" s="40">
        <f t="shared" si="29"/>
        <v>0.3639047869894555</v>
      </c>
      <c r="O76" s="40">
        <f t="shared" si="30"/>
        <v>0.36952026936055465</v>
      </c>
      <c r="P76" s="40">
        <v>0</v>
      </c>
      <c r="Q76" s="13">
        <f t="shared" si="45"/>
        <v>0.21805540792128036</v>
      </c>
      <c r="T76" s="47">
        <f t="shared" si="46"/>
        <v>0.73000000000000043</v>
      </c>
      <c r="U76" s="47">
        <f t="shared" si="31"/>
        <v>0.21534886845561046</v>
      </c>
      <c r="V76" s="47">
        <f t="shared" si="32"/>
        <v>0.25917752563550328</v>
      </c>
      <c r="W76" s="47">
        <f t="shared" si="33"/>
        <v>0.25947444959062338</v>
      </c>
      <c r="X76" s="47">
        <f t="shared" si="34"/>
        <v>0.39229026040012521</v>
      </c>
      <c r="Y76" s="47">
        <f t="shared" si="35"/>
        <v>0.39318962154368492</v>
      </c>
      <c r="Z76" s="47">
        <f t="shared" si="36"/>
        <v>0.74502519299765191</v>
      </c>
      <c r="AA76" s="47">
        <f t="shared" si="37"/>
        <v>0.79433509621757703</v>
      </c>
    </row>
    <row r="77" spans="1:27" x14ac:dyDescent="0.25">
      <c r="A77" s="39">
        <f t="shared" si="38"/>
        <v>0.69999999999999785</v>
      </c>
      <c r="B77" s="40">
        <f t="shared" si="24"/>
        <v>0.31225393336676177</v>
      </c>
      <c r="C77" s="38">
        <f t="shared" si="39"/>
        <v>-2</v>
      </c>
      <c r="D77" s="40">
        <f t="shared" si="40"/>
        <v>2.0971697736527503E-2</v>
      </c>
      <c r="E77" s="38">
        <f t="shared" si="41"/>
        <v>2</v>
      </c>
      <c r="F77" s="40">
        <f t="shared" si="42"/>
        <v>2.0971697736527503E-2</v>
      </c>
      <c r="G77" s="38">
        <f t="shared" si="25"/>
        <v>0</v>
      </c>
      <c r="H77" s="13">
        <f t="shared" si="43"/>
        <v>0.15496105106502006</v>
      </c>
      <c r="J77" s="39">
        <f t="shared" si="44"/>
        <v>-0.30000000000000582</v>
      </c>
      <c r="K77" s="40">
        <f t="shared" si="26"/>
        <v>0.38138781546052342</v>
      </c>
      <c r="L77" s="40">
        <f t="shared" si="27"/>
        <v>0.29202741851723824</v>
      </c>
      <c r="M77" s="40">
        <f t="shared" si="28"/>
        <v>0.35982432834900907</v>
      </c>
      <c r="N77" s="40">
        <f t="shared" si="29"/>
        <v>0.37039846155274486</v>
      </c>
      <c r="O77" s="40">
        <f t="shared" si="30"/>
        <v>0.37584541676808308</v>
      </c>
      <c r="P77" s="40">
        <v>0</v>
      </c>
      <c r="Q77" s="13">
        <f t="shared" si="45"/>
        <v>0.21557750555853855</v>
      </c>
      <c r="T77" s="47">
        <f t="shared" si="46"/>
        <v>0.74000000000000044</v>
      </c>
      <c r="U77" s="47">
        <f t="shared" si="31"/>
        <v>0.21265961297516972</v>
      </c>
      <c r="V77" s="47">
        <f t="shared" si="32"/>
        <v>0.25604864314554521</v>
      </c>
      <c r="W77" s="47">
        <f t="shared" si="33"/>
        <v>0.25630571847666517</v>
      </c>
      <c r="X77" s="47">
        <f t="shared" si="34"/>
        <v>0.38812057332751476</v>
      </c>
      <c r="Y77" s="47">
        <f t="shared" si="35"/>
        <v>0.38890031823713028</v>
      </c>
      <c r="Z77" s="47">
        <f t="shared" si="36"/>
        <v>0.74263419991214363</v>
      </c>
      <c r="AA77" s="47">
        <f t="shared" si="37"/>
        <v>0.8694074492746745</v>
      </c>
    </row>
    <row r="78" spans="1:27" x14ac:dyDescent="0.25">
      <c r="A78" s="39">
        <f t="shared" si="38"/>
        <v>0.74999999999999789</v>
      </c>
      <c r="B78" s="40">
        <f t="shared" si="24"/>
        <v>0.30113743215480487</v>
      </c>
      <c r="C78" s="38">
        <f t="shared" si="39"/>
        <v>-2</v>
      </c>
      <c r="D78" s="40">
        <f t="shared" si="40"/>
        <v>2.0525491401707771E-2</v>
      </c>
      <c r="E78" s="38">
        <f t="shared" si="41"/>
        <v>2</v>
      </c>
      <c r="F78" s="40">
        <f t="shared" si="42"/>
        <v>2.0525491401707771E-2</v>
      </c>
      <c r="G78" s="38">
        <f t="shared" si="25"/>
        <v>0</v>
      </c>
      <c r="H78" s="13">
        <f t="shared" si="43"/>
        <v>0.15166400742533881</v>
      </c>
      <c r="J78" s="39">
        <f t="shared" si="44"/>
        <v>-0.25000000000000583</v>
      </c>
      <c r="K78" s="40">
        <f t="shared" si="26"/>
        <v>0.38666811680284868</v>
      </c>
      <c r="L78" s="40">
        <f t="shared" si="27"/>
        <v>0.29958577523180219</v>
      </c>
      <c r="M78" s="40">
        <f t="shared" si="28"/>
        <v>0.36572004265594271</v>
      </c>
      <c r="N78" s="40">
        <f t="shared" si="29"/>
        <v>0.37600028568971783</v>
      </c>
      <c r="O78" s="40">
        <f t="shared" si="30"/>
        <v>0.38129013769195758</v>
      </c>
      <c r="P78" s="40">
        <v>0</v>
      </c>
      <c r="Q78" s="13">
        <f t="shared" si="45"/>
        <v>0.21309960319579674</v>
      </c>
      <c r="T78" s="47">
        <f t="shared" si="46"/>
        <v>0.75000000000000044</v>
      </c>
      <c r="U78" s="47">
        <f t="shared" si="31"/>
        <v>0.21003005539877789</v>
      </c>
      <c r="V78" s="47">
        <f t="shared" si="32"/>
        <v>0.25298221281347016</v>
      </c>
      <c r="W78" s="47">
        <f t="shared" si="33"/>
        <v>0.25320386320828764</v>
      </c>
      <c r="X78" s="47">
        <f t="shared" si="34"/>
        <v>0.38399999999999984</v>
      </c>
      <c r="Y78" s="47">
        <f t="shared" si="35"/>
        <v>0.38467317806160772</v>
      </c>
      <c r="Z78" s="47">
        <f t="shared" si="36"/>
        <v>0.73995467121439673</v>
      </c>
      <c r="AA78" s="47">
        <f t="shared" si="37"/>
        <v>0.94621745659648104</v>
      </c>
    </row>
    <row r="79" spans="1:27" x14ac:dyDescent="0.25">
      <c r="A79" s="39">
        <f t="shared" si="38"/>
        <v>0.79999999999999793</v>
      </c>
      <c r="B79" s="40">
        <f t="shared" si="24"/>
        <v>0.28969155276148323</v>
      </c>
      <c r="C79" s="38">
        <f t="shared" si="39"/>
        <v>-2</v>
      </c>
      <c r="D79" s="40">
        <f t="shared" si="40"/>
        <v>2.0079285066888039E-2</v>
      </c>
      <c r="E79" s="38">
        <f t="shared" si="41"/>
        <v>2</v>
      </c>
      <c r="F79" s="40">
        <f t="shared" si="42"/>
        <v>2.0079285066888039E-2</v>
      </c>
      <c r="G79" s="38">
        <f t="shared" si="25"/>
        <v>0</v>
      </c>
      <c r="H79" s="13">
        <f t="shared" si="43"/>
        <v>0.14836696378565756</v>
      </c>
      <c r="J79" s="39">
        <f t="shared" si="44"/>
        <v>-0.20000000000000584</v>
      </c>
      <c r="K79" s="40">
        <f t="shared" si="26"/>
        <v>0.39104269397545544</v>
      </c>
      <c r="L79" s="40">
        <f t="shared" si="27"/>
        <v>0.3060671982536442</v>
      </c>
      <c r="M79" s="40">
        <f t="shared" si="28"/>
        <v>0.37063997771396906</v>
      </c>
      <c r="N79" s="40">
        <f t="shared" si="29"/>
        <v>0.38065818105444871</v>
      </c>
      <c r="O79" s="40">
        <f t="shared" si="30"/>
        <v>0.38580918607411885</v>
      </c>
      <c r="P79" s="40">
        <v>0</v>
      </c>
      <c r="Q79" s="13">
        <f t="shared" si="45"/>
        <v>0.21062170083305493</v>
      </c>
      <c r="T79" s="47">
        <f t="shared" si="46"/>
        <v>0.76000000000000045</v>
      </c>
      <c r="U79" s="47">
        <f t="shared" si="31"/>
        <v>0.20745822766224242</v>
      </c>
      <c r="V79" s="47">
        <f t="shared" si="32"/>
        <v>0.2499765033129808</v>
      </c>
      <c r="W79" s="47">
        <f t="shared" si="33"/>
        <v>0.25016674667849054</v>
      </c>
      <c r="X79" s="47">
        <f t="shared" si="34"/>
        <v>0.3799285734281953</v>
      </c>
      <c r="Y79" s="47">
        <f t="shared" si="35"/>
        <v>0.38050707895369668</v>
      </c>
      <c r="Z79" s="47">
        <f t="shared" si="36"/>
        <v>0.73700127712683694</v>
      </c>
      <c r="AA79" s="47">
        <f t="shared" si="37"/>
        <v>1.0242197799992365</v>
      </c>
    </row>
    <row r="80" spans="1:27" x14ac:dyDescent="0.25">
      <c r="A80" s="39">
        <f t="shared" si="38"/>
        <v>0.84999999999999798</v>
      </c>
      <c r="B80" s="40">
        <f t="shared" si="24"/>
        <v>0.27798488613099692</v>
      </c>
      <c r="C80" s="38">
        <f t="shared" si="39"/>
        <v>-2</v>
      </c>
      <c r="D80" s="40">
        <f t="shared" si="40"/>
        <v>1.9633078732068307E-2</v>
      </c>
      <c r="E80" s="38">
        <f t="shared" si="41"/>
        <v>2</v>
      </c>
      <c r="F80" s="40">
        <f t="shared" si="42"/>
        <v>1.9633078732068307E-2</v>
      </c>
      <c r="G80" s="38">
        <f t="shared" si="25"/>
        <v>0</v>
      </c>
      <c r="H80" s="13">
        <f t="shared" si="43"/>
        <v>0.14506992014597631</v>
      </c>
      <c r="J80" s="39">
        <f t="shared" si="44"/>
        <v>-0.15000000000000585</v>
      </c>
      <c r="K80" s="40">
        <f t="shared" si="26"/>
        <v>0.39447933090788856</v>
      </c>
      <c r="L80" s="40">
        <f t="shared" si="27"/>
        <v>0.31130551216018598</v>
      </c>
      <c r="M80" s="40">
        <f t="shared" si="28"/>
        <v>0.37452777812642252</v>
      </c>
      <c r="N80" s="40">
        <f t="shared" si="29"/>
        <v>0.38432818186286166</v>
      </c>
      <c r="O80" s="40">
        <f t="shared" si="30"/>
        <v>0.38936456045616386</v>
      </c>
      <c r="P80" s="40">
        <v>0</v>
      </c>
      <c r="Q80" s="13">
        <f t="shared" si="45"/>
        <v>0.20814379847031311</v>
      </c>
      <c r="T80" s="47">
        <f t="shared" si="46"/>
        <v>0.77000000000000046</v>
      </c>
      <c r="U80" s="47">
        <f t="shared" si="31"/>
        <v>0.20494224927856797</v>
      </c>
      <c r="V80" s="47">
        <f t="shared" si="32"/>
        <v>0.24702984454258201</v>
      </c>
      <c r="W80" s="47">
        <f t="shared" si="33"/>
        <v>0.24719232583638828</v>
      </c>
      <c r="X80" s="47">
        <f t="shared" si="34"/>
        <v>0.37590626362355078</v>
      </c>
      <c r="Y80" s="47">
        <f t="shared" si="35"/>
        <v>0.37640092306680356</v>
      </c>
      <c r="Z80" s="47">
        <f t="shared" si="36"/>
        <v>0.73378830629418523</v>
      </c>
      <c r="AA80" s="47">
        <f t="shared" si="37"/>
        <v>1.1028407773996618</v>
      </c>
    </row>
    <row r="81" spans="1:27" x14ac:dyDescent="0.25">
      <c r="A81" s="39">
        <f t="shared" si="38"/>
        <v>0.89999999999999802</v>
      </c>
      <c r="B81" s="40">
        <f t="shared" si="24"/>
        <v>0.26608524989875532</v>
      </c>
      <c r="C81" s="38">
        <f t="shared" si="39"/>
        <v>-2</v>
      </c>
      <c r="D81" s="40">
        <f t="shared" si="40"/>
        <v>1.9186872397248575E-2</v>
      </c>
      <c r="E81" s="38">
        <f t="shared" si="41"/>
        <v>2</v>
      </c>
      <c r="F81" s="40">
        <f t="shared" si="42"/>
        <v>1.9186872397248575E-2</v>
      </c>
      <c r="G81" s="38">
        <f t="shared" si="25"/>
        <v>0</v>
      </c>
      <c r="H81" s="13">
        <f t="shared" si="43"/>
        <v>0.14177287650629505</v>
      </c>
      <c r="J81" s="39">
        <f t="shared" si="44"/>
        <v>-0.10000000000000585</v>
      </c>
      <c r="K81" s="40">
        <f t="shared" si="26"/>
        <v>0.39695254747701159</v>
      </c>
      <c r="L81" s="40">
        <f t="shared" si="27"/>
        <v>0.31515830315226767</v>
      </c>
      <c r="M81" s="40">
        <f t="shared" si="28"/>
        <v>0.37733812996643107</v>
      </c>
      <c r="N81" s="40">
        <f t="shared" si="29"/>
        <v>0.38697522581518029</v>
      </c>
      <c r="O81" s="40">
        <f t="shared" si="30"/>
        <v>0.39192608003344509</v>
      </c>
      <c r="P81" s="40">
        <v>0</v>
      </c>
      <c r="Q81" s="13">
        <f t="shared" si="45"/>
        <v>0.2056658961075713</v>
      </c>
      <c r="T81" s="47">
        <f t="shared" si="46"/>
        <v>0.78000000000000047</v>
      </c>
      <c r="U81" s="47">
        <f t="shared" si="31"/>
        <v>0.20248032239723951</v>
      </c>
      <c r="V81" s="47">
        <f t="shared" si="32"/>
        <v>0.24414062499999986</v>
      </c>
      <c r="W81" s="47">
        <f t="shared" si="33"/>
        <v>0.24427864638051536</v>
      </c>
      <c r="X81" s="47">
        <f t="shared" si="34"/>
        <v>0.37193298339843733</v>
      </c>
      <c r="Y81" s="47">
        <f t="shared" si="35"/>
        <v>0.3723536361635808</v>
      </c>
      <c r="Z81" s="47">
        <f t="shared" si="36"/>
        <v>0.73032965772567304</v>
      </c>
      <c r="AA81" s="47">
        <f t="shared" si="37"/>
        <v>1.1814877398920676</v>
      </c>
    </row>
    <row r="82" spans="1:27" x14ac:dyDescent="0.25">
      <c r="A82" s="39">
        <f t="shared" si="38"/>
        <v>0.94999999999999807</v>
      </c>
      <c r="B82" s="40">
        <f t="shared" si="24"/>
        <v>0.25405905646918947</v>
      </c>
      <c r="C82" s="38">
        <f t="shared" si="39"/>
        <v>-2</v>
      </c>
      <c r="D82" s="40">
        <f t="shared" si="40"/>
        <v>1.8740666062428843E-2</v>
      </c>
      <c r="E82" s="38">
        <f t="shared" si="41"/>
        <v>2</v>
      </c>
      <c r="F82" s="40">
        <f t="shared" si="42"/>
        <v>1.8740666062428843E-2</v>
      </c>
      <c r="G82" s="38">
        <f t="shared" si="25"/>
        <v>0</v>
      </c>
      <c r="H82" s="13">
        <f t="shared" si="43"/>
        <v>0.1384758328666138</v>
      </c>
      <c r="J82" s="39">
        <f t="shared" si="44"/>
        <v>-5.0000000000005845E-2</v>
      </c>
      <c r="K82" s="40">
        <f t="shared" si="26"/>
        <v>0.39844391409476393</v>
      </c>
      <c r="L82" s="40">
        <f t="shared" si="27"/>
        <v>0.31751609594393071</v>
      </c>
      <c r="M82" s="40">
        <f t="shared" si="28"/>
        <v>0.37903784872364266</v>
      </c>
      <c r="N82" s="40">
        <f t="shared" si="29"/>
        <v>0.38857379437355277</v>
      </c>
      <c r="O82" s="40">
        <f t="shared" si="30"/>
        <v>0.39347184717201433</v>
      </c>
      <c r="P82" s="40">
        <v>0</v>
      </c>
      <c r="Q82" s="13">
        <f t="shared" si="45"/>
        <v>0.20318799374482949</v>
      </c>
      <c r="T82" s="47">
        <f t="shared" si="46"/>
        <v>0.79000000000000048</v>
      </c>
      <c r="U82" s="47">
        <f t="shared" si="31"/>
        <v>0.20007072720140928</v>
      </c>
      <c r="V82" s="47">
        <f t="shared" si="32"/>
        <v>0.24130728928863954</v>
      </c>
      <c r="W82" s="47">
        <f t="shared" si="33"/>
        <v>0.24142383781659327</v>
      </c>
      <c r="X82" s="47">
        <f t="shared" si="34"/>
        <v>0.36800859369941319</v>
      </c>
      <c r="Y82" s="47">
        <f t="shared" si="35"/>
        <v>0.3683641670257064</v>
      </c>
      <c r="Z82" s="47">
        <f t="shared" si="36"/>
        <v>0.72663883487935699</v>
      </c>
      <c r="AA82" s="47">
        <f t="shared" si="37"/>
        <v>1.2595583568539077</v>
      </c>
    </row>
    <row r="83" spans="1:27" x14ac:dyDescent="0.25">
      <c r="A83" s="39">
        <f t="shared" si="38"/>
        <v>0.99999999999999811</v>
      </c>
      <c r="B83" s="40">
        <f t="shared" si="24"/>
        <v>0.24197072451914381</v>
      </c>
      <c r="C83" s="38">
        <f t="shared" si="39"/>
        <v>-2</v>
      </c>
      <c r="D83" s="40">
        <f t="shared" si="40"/>
        <v>1.8294459727609111E-2</v>
      </c>
      <c r="E83" s="38">
        <f t="shared" si="41"/>
        <v>2</v>
      </c>
      <c r="F83" s="40">
        <f t="shared" si="42"/>
        <v>1.8294459727609111E-2</v>
      </c>
      <c r="G83" s="38">
        <f t="shared" si="25"/>
        <v>0</v>
      </c>
      <c r="H83" s="13">
        <f t="shared" si="43"/>
        <v>0.13517878922693255</v>
      </c>
      <c r="J83" s="39">
        <f t="shared" si="44"/>
        <v>-5.8425486670898863E-15</v>
      </c>
      <c r="K83" s="40">
        <f t="shared" si="26"/>
        <v>0.3989422804014327</v>
      </c>
      <c r="L83" s="40">
        <f t="shared" si="27"/>
        <v>0.31830988618379069</v>
      </c>
      <c r="M83" s="40">
        <f t="shared" si="28"/>
        <v>0.37960668982249451</v>
      </c>
      <c r="N83" s="40">
        <f t="shared" si="29"/>
        <v>0.38910838396603115</v>
      </c>
      <c r="O83" s="40">
        <f t="shared" si="30"/>
        <v>0.39398858571143264</v>
      </c>
      <c r="P83" s="40">
        <v>0</v>
      </c>
      <c r="Q83" s="13">
        <f t="shared" si="45"/>
        <v>0.20071009138208767</v>
      </c>
      <c r="T83" s="47">
        <f t="shared" si="46"/>
        <v>0.80000000000000049</v>
      </c>
      <c r="U83" s="47">
        <f t="shared" si="31"/>
        <v>0.1977118176158825</v>
      </c>
      <c r="V83" s="47">
        <f t="shared" si="32"/>
        <v>0.23852833574847768</v>
      </c>
      <c r="W83" s="47">
        <f t="shared" si="33"/>
        <v>0.23862610885037877</v>
      </c>
      <c r="X83" s="47">
        <f t="shared" si="34"/>
        <v>0.36413290851160668</v>
      </c>
      <c r="Y83" s="47">
        <f t="shared" si="35"/>
        <v>0.36443148688046628</v>
      </c>
      <c r="Z83" s="47">
        <f t="shared" si="36"/>
        <v>0.72272894167969493</v>
      </c>
      <c r="AA83" s="47">
        <f t="shared" si="37"/>
        <v>1.336450170436088</v>
      </c>
    </row>
    <row r="84" spans="1:27" x14ac:dyDescent="0.25">
      <c r="A84" s="39">
        <f t="shared" si="38"/>
        <v>1.049999999999998</v>
      </c>
      <c r="B84" s="40">
        <f t="shared" si="24"/>
        <v>0.22988214068423349</v>
      </c>
      <c r="C84" s="38">
        <f t="shared" si="39"/>
        <v>-2</v>
      </c>
      <c r="D84" s="40">
        <f t="shared" si="40"/>
        <v>1.7848253392789379E-2</v>
      </c>
      <c r="E84" s="38">
        <f t="shared" si="41"/>
        <v>2</v>
      </c>
      <c r="F84" s="40">
        <f t="shared" si="42"/>
        <v>1.7848253392789379E-2</v>
      </c>
      <c r="G84" s="38">
        <f t="shared" si="25"/>
        <v>0</v>
      </c>
      <c r="H84" s="13">
        <f t="shared" si="43"/>
        <v>0.1318817455872513</v>
      </c>
      <c r="J84" s="39">
        <f t="shared" si="44"/>
        <v>4.999999999999416E-2</v>
      </c>
      <c r="K84" s="40">
        <f t="shared" si="26"/>
        <v>0.39844391409476415</v>
      </c>
      <c r="L84" s="40">
        <f t="shared" si="27"/>
        <v>0.31751609594393099</v>
      </c>
      <c r="M84" s="40">
        <f t="shared" si="28"/>
        <v>0.37903784872364288</v>
      </c>
      <c r="N84" s="40">
        <f t="shared" si="29"/>
        <v>0.38857379437355311</v>
      </c>
      <c r="O84" s="40">
        <f t="shared" si="30"/>
        <v>0.39347184717201455</v>
      </c>
      <c r="P84" s="40">
        <v>0</v>
      </c>
      <c r="Q84" s="13">
        <f t="shared" si="45"/>
        <v>0.19823218901934586</v>
      </c>
      <c r="T84" s="47">
        <f t="shared" si="46"/>
        <v>0.8100000000000005</v>
      </c>
      <c r="U84" s="47">
        <f t="shared" si="31"/>
        <v>0.1954020173012834</v>
      </c>
      <c r="V84" s="47">
        <f t="shared" si="32"/>
        <v>0.23580231420428055</v>
      </c>
      <c r="W84" s="47">
        <f t="shared" si="33"/>
        <v>0.23588374308892579</v>
      </c>
      <c r="X84" s="47">
        <f t="shared" si="34"/>
        <v>0.36030569936893114</v>
      </c>
      <c r="Y84" s="47">
        <f t="shared" si="35"/>
        <v>0.36055458884360259</v>
      </c>
      <c r="Z84" s="47">
        <f t="shared" si="36"/>
        <v>0.71861268027477487</v>
      </c>
      <c r="AA84" s="47">
        <f t="shared" si="37"/>
        <v>1.4115697946610912</v>
      </c>
    </row>
    <row r="85" spans="1:27" x14ac:dyDescent="0.25">
      <c r="A85" s="39">
        <f t="shared" si="38"/>
        <v>1.0999999999999981</v>
      </c>
      <c r="B85" s="40">
        <f t="shared" si="24"/>
        <v>0.21785217703255103</v>
      </c>
      <c r="C85" s="38">
        <f t="shared" si="39"/>
        <v>-2</v>
      </c>
      <c r="D85" s="40">
        <f t="shared" si="40"/>
        <v>1.7402047057969647E-2</v>
      </c>
      <c r="E85" s="38">
        <f t="shared" si="41"/>
        <v>2</v>
      </c>
      <c r="F85" s="40">
        <f t="shared" si="42"/>
        <v>1.7402047057969647E-2</v>
      </c>
      <c r="G85" s="38">
        <f t="shared" si="25"/>
        <v>0</v>
      </c>
      <c r="H85" s="13">
        <f t="shared" si="43"/>
        <v>0.12858470194757005</v>
      </c>
      <c r="J85" s="39">
        <f t="shared" si="44"/>
        <v>9.9999999999994163E-2</v>
      </c>
      <c r="K85" s="40">
        <f t="shared" si="26"/>
        <v>0.39695254747701203</v>
      </c>
      <c r="L85" s="40">
        <f t="shared" si="27"/>
        <v>0.31515830315226834</v>
      </c>
      <c r="M85" s="40">
        <f t="shared" si="28"/>
        <v>0.37733812996643157</v>
      </c>
      <c r="N85" s="40">
        <f t="shared" si="29"/>
        <v>0.38697522581518073</v>
      </c>
      <c r="O85" s="40">
        <f t="shared" si="30"/>
        <v>0.39192608003344553</v>
      </c>
      <c r="P85" s="40">
        <v>0</v>
      </c>
      <c r="Q85" s="13">
        <f t="shared" si="45"/>
        <v>0.19575428665660405</v>
      </c>
      <c r="T85" s="47">
        <f t="shared" si="46"/>
        <v>0.82000000000000051</v>
      </c>
      <c r="U85" s="47">
        <f t="shared" si="31"/>
        <v>0.1931398159120149</v>
      </c>
      <c r="V85" s="47">
        <f t="shared" si="32"/>
        <v>0.23312782382449371</v>
      </c>
      <c r="W85" s="47">
        <f t="shared" si="33"/>
        <v>0.23319509502601884</v>
      </c>
      <c r="X85" s="47">
        <f t="shared" si="34"/>
        <v>0.35652669950190596</v>
      </c>
      <c r="Y85" s="47">
        <f t="shared" si="35"/>
        <v>0.35673248737791269</v>
      </c>
      <c r="Z85" s="47">
        <f t="shared" si="36"/>
        <v>0.71430235035401257</v>
      </c>
      <c r="AA85" s="47">
        <f t="shared" si="37"/>
        <v>1.4843416944220329</v>
      </c>
    </row>
    <row r="86" spans="1:27" x14ac:dyDescent="0.25">
      <c r="A86" s="39">
        <f t="shared" si="38"/>
        <v>1.1499999999999981</v>
      </c>
      <c r="B86" s="40">
        <f t="shared" si="24"/>
        <v>0.20593626871997517</v>
      </c>
      <c r="C86" s="38">
        <f t="shared" si="39"/>
        <v>-2</v>
      </c>
      <c r="D86" s="40">
        <f t="shared" si="40"/>
        <v>1.6955840723149915E-2</v>
      </c>
      <c r="E86" s="38">
        <f t="shared" si="41"/>
        <v>2</v>
      </c>
      <c r="F86" s="40">
        <f t="shared" si="42"/>
        <v>1.6955840723149915E-2</v>
      </c>
      <c r="G86" s="38">
        <f t="shared" si="25"/>
        <v>0</v>
      </c>
      <c r="H86" s="13">
        <f t="shared" si="43"/>
        <v>0.12528765830788879</v>
      </c>
      <c r="J86" s="39">
        <f t="shared" si="44"/>
        <v>0.14999999999999417</v>
      </c>
      <c r="K86" s="40">
        <f t="shared" si="26"/>
        <v>0.39447933090788923</v>
      </c>
      <c r="L86" s="40">
        <f t="shared" si="27"/>
        <v>0.31130551216018704</v>
      </c>
      <c r="M86" s="40">
        <f t="shared" si="28"/>
        <v>0.37452777812642324</v>
      </c>
      <c r="N86" s="40">
        <f t="shared" si="29"/>
        <v>0.38432818186286233</v>
      </c>
      <c r="O86" s="40">
        <f t="shared" si="30"/>
        <v>0.38936456045616463</v>
      </c>
      <c r="P86" s="40">
        <v>0</v>
      </c>
      <c r="Q86" s="13">
        <f t="shared" si="45"/>
        <v>0.19327638429386224</v>
      </c>
      <c r="T86" s="47">
        <f t="shared" si="46"/>
        <v>0.83000000000000052</v>
      </c>
      <c r="U86" s="47">
        <f t="shared" si="31"/>
        <v>0.19092376559763027</v>
      </c>
      <c r="V86" s="47">
        <f t="shared" si="32"/>
        <v>0.23050351108457348</v>
      </c>
      <c r="W86" s="47">
        <f t="shared" si="33"/>
        <v>0.23055858628971573</v>
      </c>
      <c r="X86" s="47">
        <f t="shared" si="34"/>
        <v>0.35279560765217921</v>
      </c>
      <c r="Y86" s="47">
        <f t="shared" si="35"/>
        <v>0.35296421776709797</v>
      </c>
      <c r="Z86" s="47">
        <f t="shared" si="36"/>
        <v>0.70980984986076612</v>
      </c>
      <c r="AA86" s="47">
        <f t="shared" si="37"/>
        <v>1.554216344638272</v>
      </c>
    </row>
    <row r="87" spans="1:27" x14ac:dyDescent="0.25">
      <c r="A87" s="39">
        <f t="shared" si="38"/>
        <v>1.1999999999999982</v>
      </c>
      <c r="B87" s="40">
        <f t="shared" si="24"/>
        <v>0.19418605498321337</v>
      </c>
      <c r="C87" s="38">
        <f t="shared" si="39"/>
        <v>-2</v>
      </c>
      <c r="D87" s="40">
        <f t="shared" si="40"/>
        <v>1.6509634388330183E-2</v>
      </c>
      <c r="E87" s="38">
        <f t="shared" si="41"/>
        <v>2</v>
      </c>
      <c r="F87" s="40">
        <f t="shared" si="42"/>
        <v>1.6509634388330183E-2</v>
      </c>
      <c r="G87" s="38">
        <f t="shared" si="25"/>
        <v>0</v>
      </c>
      <c r="H87" s="13">
        <f t="shared" si="43"/>
        <v>0.12199061466820753</v>
      </c>
      <c r="J87" s="39">
        <f t="shared" si="44"/>
        <v>0.19999999999999418</v>
      </c>
      <c r="K87" s="40">
        <f t="shared" si="26"/>
        <v>0.39104269397545638</v>
      </c>
      <c r="L87" s="40">
        <f t="shared" si="27"/>
        <v>0.30606719825364559</v>
      </c>
      <c r="M87" s="40">
        <f t="shared" si="28"/>
        <v>0.37063997771397017</v>
      </c>
      <c r="N87" s="40">
        <f t="shared" si="29"/>
        <v>0.38065818105444971</v>
      </c>
      <c r="O87" s="40">
        <f t="shared" si="30"/>
        <v>0.38580918607411985</v>
      </c>
      <c r="P87" s="40">
        <v>0</v>
      </c>
      <c r="Q87" s="13">
        <f t="shared" si="45"/>
        <v>0.19079848193112042</v>
      </c>
      <c r="T87" s="47">
        <f t="shared" si="46"/>
        <v>0.84000000000000052</v>
      </c>
      <c r="U87" s="47">
        <f t="shared" si="31"/>
        <v>0.18875247772903711</v>
      </c>
      <c r="V87" s="47">
        <f t="shared" si="32"/>
        <v>0.22792806782892752</v>
      </c>
      <c r="W87" s="47">
        <f t="shared" si="33"/>
        <v>0.22797270213189713</v>
      </c>
      <c r="X87" s="47">
        <f t="shared" si="34"/>
        <v>0.34911209158041367</v>
      </c>
      <c r="Y87" s="47">
        <f t="shared" si="35"/>
        <v>0.34924883560438186</v>
      </c>
      <c r="Z87" s="47">
        <f t="shared" si="36"/>
        <v>0.70514667694714217</v>
      </c>
      <c r="AA87" s="47">
        <f t="shared" si="37"/>
        <v>1.6206776183202163</v>
      </c>
    </row>
    <row r="88" spans="1:27" x14ac:dyDescent="0.25">
      <c r="A88" s="39">
        <f t="shared" si="38"/>
        <v>1.2499999999999982</v>
      </c>
      <c r="B88" s="40">
        <f t="shared" si="24"/>
        <v>0.18264908538902233</v>
      </c>
      <c r="C88" s="38">
        <f t="shared" si="39"/>
        <v>-2</v>
      </c>
      <c r="D88" s="40">
        <f t="shared" si="40"/>
        <v>1.6063428053510451E-2</v>
      </c>
      <c r="E88" s="38">
        <f t="shared" si="41"/>
        <v>2</v>
      </c>
      <c r="F88" s="40">
        <f t="shared" si="42"/>
        <v>1.6063428053510451E-2</v>
      </c>
      <c r="G88" s="38">
        <f t="shared" si="25"/>
        <v>0</v>
      </c>
      <c r="H88" s="13">
        <f t="shared" si="43"/>
        <v>0.11869357102852626</v>
      </c>
      <c r="J88" s="39">
        <f t="shared" si="44"/>
        <v>0.24999999999999417</v>
      </c>
      <c r="K88" s="40">
        <f t="shared" si="26"/>
        <v>0.38666811680284979</v>
      </c>
      <c r="L88" s="40">
        <f t="shared" si="27"/>
        <v>0.2995857752318038</v>
      </c>
      <c r="M88" s="40">
        <f t="shared" si="28"/>
        <v>0.36572004265594393</v>
      </c>
      <c r="N88" s="40">
        <f t="shared" si="29"/>
        <v>0.37600028568971894</v>
      </c>
      <c r="O88" s="40">
        <f t="shared" si="30"/>
        <v>0.38129013769195869</v>
      </c>
      <c r="P88" s="40">
        <v>0</v>
      </c>
      <c r="Q88" s="13">
        <f t="shared" si="45"/>
        <v>0.18832057956837861</v>
      </c>
      <c r="T88" s="47">
        <f t="shared" si="46"/>
        <v>0.85000000000000053</v>
      </c>
      <c r="U88" s="47">
        <f t="shared" si="31"/>
        <v>0.1866246198325785</v>
      </c>
      <c r="V88" s="47">
        <f t="shared" si="32"/>
        <v>0.22540022942599414</v>
      </c>
      <c r="W88" s="47">
        <f t="shared" si="33"/>
        <v>0.22543598814148599</v>
      </c>
      <c r="X88" s="47">
        <f t="shared" si="34"/>
        <v>0.3454757912919777</v>
      </c>
      <c r="Y88" s="47">
        <f t="shared" si="35"/>
        <v>0.34558541629543221</v>
      </c>
      <c r="Z88" s="47">
        <f t="shared" si="36"/>
        <v>0.70032393303036133</v>
      </c>
      <c r="AA88" s="47">
        <f t="shared" si="37"/>
        <v>1.6832492829828842</v>
      </c>
    </row>
    <row r="89" spans="1:27" x14ac:dyDescent="0.25">
      <c r="A89" s="39">
        <f t="shared" si="38"/>
        <v>1.2999999999999983</v>
      </c>
      <c r="B89" s="40">
        <f t="shared" si="24"/>
        <v>0.17136859204780774</v>
      </c>
      <c r="C89" s="38">
        <f t="shared" si="39"/>
        <v>-2</v>
      </c>
      <c r="D89" s="40">
        <f t="shared" si="40"/>
        <v>1.5617221718690719E-2</v>
      </c>
      <c r="E89" s="38">
        <f t="shared" si="41"/>
        <v>2</v>
      </c>
      <c r="F89" s="40">
        <f t="shared" si="42"/>
        <v>1.5617221718690719E-2</v>
      </c>
      <c r="G89" s="38">
        <f t="shared" si="25"/>
        <v>0</v>
      </c>
      <c r="H89" s="13">
        <f t="shared" si="43"/>
        <v>0.115396527388845</v>
      </c>
      <c r="J89" s="39">
        <f t="shared" si="44"/>
        <v>0.29999999999999416</v>
      </c>
      <c r="K89" s="40">
        <f t="shared" si="26"/>
        <v>0.3813878154605248</v>
      </c>
      <c r="L89" s="40">
        <f t="shared" si="27"/>
        <v>0.29202741851724007</v>
      </c>
      <c r="M89" s="40">
        <f t="shared" si="28"/>
        <v>0.35982432834901057</v>
      </c>
      <c r="N89" s="40">
        <f t="shared" si="29"/>
        <v>0.37039846155274625</v>
      </c>
      <c r="O89" s="40">
        <f t="shared" si="30"/>
        <v>0.37584541676808442</v>
      </c>
      <c r="P89" s="40">
        <v>0</v>
      </c>
      <c r="Q89" s="13">
        <f t="shared" si="45"/>
        <v>0.1858426772056368</v>
      </c>
      <c r="T89" s="47">
        <f t="shared" si="46"/>
        <v>0.86000000000000054</v>
      </c>
      <c r="U89" s="47">
        <f t="shared" si="31"/>
        <v>0.18453891271649994</v>
      </c>
      <c r="V89" s="47">
        <f t="shared" si="32"/>
        <v>0.22291877301133528</v>
      </c>
      <c r="W89" s="47">
        <f t="shared" si="33"/>
        <v>0.22294704716458907</v>
      </c>
      <c r="X89" s="47">
        <f t="shared" si="34"/>
        <v>0.34188632200284941</v>
      </c>
      <c r="Y89" s="47">
        <f t="shared" si="35"/>
        <v>0.34197305457513766</v>
      </c>
      <c r="Z89" s="47">
        <f t="shared" si="36"/>
        <v>0.69535232682137671</v>
      </c>
      <c r="AA89" s="47">
        <f t="shared" si="37"/>
        <v>1.7415005164525574</v>
      </c>
    </row>
    <row r="90" spans="1:27" x14ac:dyDescent="0.25">
      <c r="A90" s="39">
        <f t="shared" si="38"/>
        <v>1.3499999999999983</v>
      </c>
      <c r="B90" s="40">
        <f t="shared" si="24"/>
        <v>0.16038332734191996</v>
      </c>
      <c r="C90" s="38">
        <f t="shared" si="39"/>
        <v>-2</v>
      </c>
      <c r="D90" s="40">
        <f t="shared" si="40"/>
        <v>1.5171015383870987E-2</v>
      </c>
      <c r="E90" s="38">
        <f t="shared" si="41"/>
        <v>2</v>
      </c>
      <c r="F90" s="40">
        <f t="shared" si="42"/>
        <v>1.5171015383870987E-2</v>
      </c>
      <c r="G90" s="38">
        <f t="shared" si="25"/>
        <v>0</v>
      </c>
      <c r="H90" s="13">
        <f t="shared" si="43"/>
        <v>0.11209948374916373</v>
      </c>
      <c r="J90" s="39">
        <f t="shared" si="44"/>
        <v>0.34999999999999415</v>
      </c>
      <c r="K90" s="40">
        <f t="shared" si="26"/>
        <v>0.37524034691693864</v>
      </c>
      <c r="L90" s="40">
        <f t="shared" si="27"/>
        <v>0.28357228167821102</v>
      </c>
      <c r="M90" s="40">
        <f t="shared" si="28"/>
        <v>0.35301890962345484</v>
      </c>
      <c r="N90" s="40">
        <f t="shared" si="29"/>
        <v>0.36390478698945711</v>
      </c>
      <c r="O90" s="40">
        <f t="shared" si="30"/>
        <v>0.36952026936055626</v>
      </c>
      <c r="P90" s="40">
        <v>0</v>
      </c>
      <c r="Q90" s="13">
        <f t="shared" si="45"/>
        <v>0.18336477484289498</v>
      </c>
      <c r="T90" s="47">
        <f t="shared" si="46"/>
        <v>0.87000000000000055</v>
      </c>
      <c r="U90" s="47">
        <f t="shared" si="31"/>
        <v>0.18249412777563301</v>
      </c>
      <c r="V90" s="47">
        <f t="shared" si="32"/>
        <v>0.22048251581393308</v>
      </c>
      <c r="W90" s="47">
        <f t="shared" si="33"/>
        <v>0.22050453641624915</v>
      </c>
      <c r="X90" s="47">
        <f t="shared" si="34"/>
        <v>0.33834327686630339</v>
      </c>
      <c r="Y90" s="47">
        <f t="shared" si="35"/>
        <v>0.33841086403780907</v>
      </c>
      <c r="Z90" s="47">
        <f t="shared" si="36"/>
        <v>0.69024217920703879</v>
      </c>
      <c r="AA90" s="47">
        <f t="shared" si="37"/>
        <v>1.7950503844795105</v>
      </c>
    </row>
    <row r="91" spans="1:27" x14ac:dyDescent="0.25">
      <c r="A91" s="39">
        <f t="shared" si="38"/>
        <v>1.3999999999999984</v>
      </c>
      <c r="B91" s="40">
        <f t="shared" si="24"/>
        <v>0.14972746563574521</v>
      </c>
      <c r="C91" s="38">
        <f t="shared" si="39"/>
        <v>-2</v>
      </c>
      <c r="D91" s="40">
        <f t="shared" si="40"/>
        <v>1.4724809049051255E-2</v>
      </c>
      <c r="E91" s="38">
        <f t="shared" si="41"/>
        <v>2</v>
      </c>
      <c r="F91" s="40">
        <f t="shared" si="42"/>
        <v>1.4724809049051255E-2</v>
      </c>
      <c r="G91" s="38">
        <f t="shared" si="25"/>
        <v>0</v>
      </c>
      <c r="H91" s="13">
        <f t="shared" si="43"/>
        <v>0.10880244010948247</v>
      </c>
      <c r="J91" s="39">
        <f t="shared" si="44"/>
        <v>0.39999999999999414</v>
      </c>
      <c r="K91" s="40">
        <f t="shared" si="26"/>
        <v>0.36827014030332422</v>
      </c>
      <c r="L91" s="40">
        <f t="shared" si="27"/>
        <v>0.2744050742963724</v>
      </c>
      <c r="M91" s="40">
        <f t="shared" si="28"/>
        <v>0.34537807575273438</v>
      </c>
      <c r="N91" s="40">
        <f t="shared" si="29"/>
        <v>0.35657853369790493</v>
      </c>
      <c r="O91" s="40">
        <f t="shared" si="30"/>
        <v>0.36236650966936229</v>
      </c>
      <c r="P91" s="40">
        <v>0</v>
      </c>
      <c r="Q91" s="13">
        <f t="shared" si="45"/>
        <v>0.18088687248015317</v>
      </c>
      <c r="T91" s="47">
        <f t="shared" si="46"/>
        <v>0.88000000000000056</v>
      </c>
      <c r="U91" s="47">
        <f t="shared" si="31"/>
        <v>0.18048908446132178</v>
      </c>
      <c r="V91" s="47">
        <f t="shared" si="32"/>
        <v>0.21809031356117592</v>
      </c>
      <c r="W91" s="47">
        <f t="shared" si="33"/>
        <v>0.21810716476979411</v>
      </c>
      <c r="X91" s="47">
        <f t="shared" si="34"/>
        <v>0.33484622947925297</v>
      </c>
      <c r="Y91" s="47">
        <f t="shared" si="35"/>
        <v>0.33489797668038385</v>
      </c>
      <c r="Z91" s="47">
        <f t="shared" si="36"/>
        <v>0.68500342887703181</v>
      </c>
      <c r="AA91" s="47">
        <f t="shared" si="37"/>
        <v>1.843571252695134</v>
      </c>
    </row>
    <row r="92" spans="1:27" x14ac:dyDescent="0.25">
      <c r="A92" s="39">
        <f t="shared" si="38"/>
        <v>1.4499999999999984</v>
      </c>
      <c r="B92" s="40">
        <f t="shared" si="24"/>
        <v>0.13943056644536062</v>
      </c>
      <c r="C92" s="38">
        <f t="shared" si="39"/>
        <v>-2</v>
      </c>
      <c r="D92" s="40">
        <f t="shared" si="40"/>
        <v>1.4278602714231522E-2</v>
      </c>
      <c r="E92" s="38">
        <f t="shared" si="41"/>
        <v>2</v>
      </c>
      <c r="F92" s="40">
        <f t="shared" si="42"/>
        <v>1.4278602714231522E-2</v>
      </c>
      <c r="G92" s="38">
        <f t="shared" si="25"/>
        <v>0</v>
      </c>
      <c r="H92" s="13">
        <f t="shared" si="43"/>
        <v>0.1055053964698012</v>
      </c>
      <c r="J92" s="39">
        <f t="shared" si="44"/>
        <v>0.44999999999999413</v>
      </c>
      <c r="K92" s="40">
        <f t="shared" si="26"/>
        <v>0.36052696246164895</v>
      </c>
      <c r="L92" s="40">
        <f t="shared" si="27"/>
        <v>0.26470676605720755</v>
      </c>
      <c r="M92" s="40">
        <f t="shared" si="28"/>
        <v>0.33698269853401519</v>
      </c>
      <c r="N92" s="40">
        <f t="shared" si="29"/>
        <v>0.34848514461887725</v>
      </c>
      <c r="O92" s="40">
        <f t="shared" si="30"/>
        <v>0.35444175835396374</v>
      </c>
      <c r="P92" s="40">
        <v>0</v>
      </c>
      <c r="Q92" s="13">
        <f t="shared" si="45"/>
        <v>0.17840897011741136</v>
      </c>
      <c r="T92" s="47">
        <f t="shared" si="46"/>
        <v>0.89000000000000057</v>
      </c>
      <c r="U92" s="47">
        <f t="shared" si="31"/>
        <v>0.17852264790470043</v>
      </c>
      <c r="V92" s="47">
        <f t="shared" si="32"/>
        <v>0.2157410589582974</v>
      </c>
      <c r="W92" s="47">
        <f t="shared" si="33"/>
        <v>0.21575369021094226</v>
      </c>
      <c r="X92" s="47">
        <f t="shared" si="34"/>
        <v>0.33139473618558679</v>
      </c>
      <c r="Y92" s="47">
        <f t="shared" si="35"/>
        <v>0.3314335424582317</v>
      </c>
      <c r="Z92" s="47">
        <f t="shared" si="36"/>
        <v>0.67964563859605376</v>
      </c>
      <c r="AA92" s="47">
        <f t="shared" si="37"/>
        <v>1.8867911334965515</v>
      </c>
    </row>
    <row r="93" spans="1:27" x14ac:dyDescent="0.25">
      <c r="A93" s="39">
        <f t="shared" si="38"/>
        <v>1.4999999999999984</v>
      </c>
      <c r="B93" s="40">
        <f t="shared" si="24"/>
        <v>0.12951759566589202</v>
      </c>
      <c r="C93" s="38">
        <f t="shared" si="39"/>
        <v>-2</v>
      </c>
      <c r="D93" s="40">
        <f t="shared" si="40"/>
        <v>1.383239637941179E-2</v>
      </c>
      <c r="E93" s="38">
        <f t="shared" si="41"/>
        <v>2</v>
      </c>
      <c r="F93" s="40">
        <f t="shared" si="42"/>
        <v>1.383239637941179E-2</v>
      </c>
      <c r="G93" s="38">
        <f t="shared" si="25"/>
        <v>0</v>
      </c>
      <c r="H93" s="13">
        <f t="shared" si="43"/>
        <v>0.10220835283011993</v>
      </c>
      <c r="J93" s="39">
        <f t="shared" si="44"/>
        <v>0.49999999999999412</v>
      </c>
      <c r="K93" s="40">
        <f t="shared" si="26"/>
        <v>0.35206532676430052</v>
      </c>
      <c r="L93" s="40">
        <f t="shared" si="27"/>
        <v>0.25464790894703371</v>
      </c>
      <c r="M93" s="40">
        <f t="shared" si="28"/>
        <v>0.32791853132274768</v>
      </c>
      <c r="N93" s="40">
        <f t="shared" si="29"/>
        <v>0.33969513635207893</v>
      </c>
      <c r="O93" s="40">
        <f t="shared" si="30"/>
        <v>0.34580861238374277</v>
      </c>
      <c r="P93" s="40">
        <v>0</v>
      </c>
      <c r="Q93" s="13">
        <f t="shared" si="45"/>
        <v>0.17593106775466955</v>
      </c>
      <c r="T93" s="47">
        <f t="shared" si="46"/>
        <v>0.90000000000000058</v>
      </c>
      <c r="U93" s="47">
        <f t="shared" si="31"/>
        <v>0.17659372668241066</v>
      </c>
      <c r="V93" s="47">
        <f t="shared" si="32"/>
        <v>0.21343368023828441</v>
      </c>
      <c r="W93" s="47">
        <f t="shared" si="33"/>
        <v>0.21344291744488711</v>
      </c>
      <c r="X93" s="47">
        <f t="shared" si="34"/>
        <v>0.32798833819241963</v>
      </c>
      <c r="Y93" s="47">
        <f t="shared" si="35"/>
        <v>0.32801672885317146</v>
      </c>
      <c r="Z93" s="47">
        <f t="shared" si="36"/>
        <v>0.6741780020303545</v>
      </c>
      <c r="AA93" s="47">
        <f t="shared" si="37"/>
        <v>1.9244949937488516</v>
      </c>
    </row>
    <row r="94" spans="1:27" x14ac:dyDescent="0.25">
      <c r="A94" s="39">
        <f t="shared" si="38"/>
        <v>1.5499999999999985</v>
      </c>
      <c r="B94" s="40">
        <f t="shared" si="24"/>
        <v>0.12000900069698586</v>
      </c>
      <c r="C94" s="38">
        <f t="shared" si="39"/>
        <v>-2</v>
      </c>
      <c r="D94" s="40">
        <f t="shared" si="40"/>
        <v>1.3386190044592058E-2</v>
      </c>
      <c r="E94" s="38">
        <f t="shared" si="41"/>
        <v>2</v>
      </c>
      <c r="F94" s="40">
        <f t="shared" si="42"/>
        <v>1.3386190044592058E-2</v>
      </c>
      <c r="G94" s="38">
        <f t="shared" si="25"/>
        <v>0</v>
      </c>
      <c r="H94" s="13">
        <f t="shared" si="43"/>
        <v>9.8911309190438668E-2</v>
      </c>
      <c r="J94" s="39">
        <f t="shared" si="44"/>
        <v>0.54999999999999416</v>
      </c>
      <c r="K94" s="40">
        <f t="shared" si="26"/>
        <v>0.34294385501938501</v>
      </c>
      <c r="L94" s="40">
        <f t="shared" si="27"/>
        <v>0.244383789776424</v>
      </c>
      <c r="M94" s="40">
        <f t="shared" si="28"/>
        <v>0.31827449582476169</v>
      </c>
      <c r="N94" s="40">
        <f t="shared" si="29"/>
        <v>0.33028295452622286</v>
      </c>
      <c r="O94" s="40">
        <f t="shared" si="30"/>
        <v>0.33653376425421161</v>
      </c>
      <c r="P94" s="40">
        <v>0</v>
      </c>
      <c r="Q94" s="13">
        <f t="shared" si="45"/>
        <v>0.17345316539192773</v>
      </c>
      <c r="T94" s="47">
        <f t="shared" si="46"/>
        <v>0.91000000000000059</v>
      </c>
      <c r="U94" s="47">
        <f t="shared" si="31"/>
        <v>0.17470127071473682</v>
      </c>
      <c r="V94" s="47">
        <f t="shared" si="32"/>
        <v>0.21116713977851534</v>
      </c>
      <c r="W94" s="47">
        <f t="shared" si="33"/>
        <v>0.21117369564554991</v>
      </c>
      <c r="X94" s="47">
        <f t="shared" si="34"/>
        <v>0.32462656351390046</v>
      </c>
      <c r="Y94" s="47">
        <f t="shared" si="35"/>
        <v>0.32464672045332355</v>
      </c>
      <c r="Z94" s="47">
        <f t="shared" si="36"/>
        <v>0.6686093510457306</v>
      </c>
      <c r="AA94" s="47">
        <f t="shared" si="37"/>
        <v>1.9565250712850051</v>
      </c>
    </row>
    <row r="95" spans="1:27" x14ac:dyDescent="0.25">
      <c r="A95" s="39">
        <f t="shared" si="38"/>
        <v>1.5999999999999985</v>
      </c>
      <c r="B95" s="40">
        <f t="shared" si="24"/>
        <v>0.11092083467945583</v>
      </c>
      <c r="C95" s="38">
        <f t="shared" si="39"/>
        <v>-2</v>
      </c>
      <c r="D95" s="40">
        <f t="shared" si="40"/>
        <v>1.2939983709772326E-2</v>
      </c>
      <c r="E95" s="38">
        <f t="shared" si="41"/>
        <v>2</v>
      </c>
      <c r="F95" s="40">
        <f t="shared" si="42"/>
        <v>1.2939983709772326E-2</v>
      </c>
      <c r="G95" s="38">
        <f t="shared" si="25"/>
        <v>0</v>
      </c>
      <c r="H95" s="13">
        <f t="shared" si="43"/>
        <v>9.5614265550757402E-2</v>
      </c>
      <c r="J95" s="39">
        <f t="shared" si="44"/>
        <v>0.5999999999999942</v>
      </c>
      <c r="K95" s="40">
        <f t="shared" si="26"/>
        <v>0.33322460289180078</v>
      </c>
      <c r="L95" s="40">
        <f t="shared" si="27"/>
        <v>0.23405138689984731</v>
      </c>
      <c r="M95" s="40">
        <f t="shared" si="28"/>
        <v>0.30814100972342118</v>
      </c>
      <c r="N95" s="40">
        <f t="shared" si="29"/>
        <v>0.32032581052912573</v>
      </c>
      <c r="O95" s="40">
        <f t="shared" si="30"/>
        <v>0.32668708895620596</v>
      </c>
      <c r="P95" s="40">
        <v>0</v>
      </c>
      <c r="Q95" s="13">
        <f t="shared" si="45"/>
        <v>0.17097526302918592</v>
      </c>
      <c r="T95" s="47">
        <f t="shared" si="46"/>
        <v>0.9200000000000006</v>
      </c>
      <c r="U95" s="47">
        <f t="shared" si="31"/>
        <v>0.17284426928694599</v>
      </c>
      <c r="V95" s="47">
        <f t="shared" si="32"/>
        <v>0.20894043278060781</v>
      </c>
      <c r="W95" s="47">
        <f t="shared" si="33"/>
        <v>0.20894491633706322</v>
      </c>
      <c r="X95" s="47">
        <f t="shared" si="34"/>
        <v>0.32130892875603129</v>
      </c>
      <c r="Y95" s="47">
        <f t="shared" si="35"/>
        <v>0.32132271854443356</v>
      </c>
      <c r="Z95" s="47">
        <f t="shared" si="36"/>
        <v>0.66294816340158458</v>
      </c>
      <c r="AA95" s="47">
        <f t="shared" si="37"/>
        <v>1.9827802667547381</v>
      </c>
    </row>
    <row r="96" spans="1:27" x14ac:dyDescent="0.25">
      <c r="A96" s="39">
        <f t="shared" si="38"/>
        <v>1.6499999999999986</v>
      </c>
      <c r="B96" s="40">
        <f t="shared" si="24"/>
        <v>0.10226492456397825</v>
      </c>
      <c r="C96" s="38">
        <f t="shared" si="39"/>
        <v>-2</v>
      </c>
      <c r="D96" s="40">
        <f t="shared" si="40"/>
        <v>1.2493777374952594E-2</v>
      </c>
      <c r="E96" s="38">
        <f t="shared" si="41"/>
        <v>2</v>
      </c>
      <c r="F96" s="40">
        <f t="shared" si="42"/>
        <v>1.2493777374952594E-2</v>
      </c>
      <c r="G96" s="38">
        <f t="shared" si="25"/>
        <v>0</v>
      </c>
      <c r="H96" s="13">
        <f t="shared" si="43"/>
        <v>9.2317221911076136E-2</v>
      </c>
      <c r="J96" s="39">
        <f t="shared" si="44"/>
        <v>0.64999999999999425</v>
      </c>
      <c r="K96" s="40">
        <f t="shared" si="26"/>
        <v>0.32297235966791549</v>
      </c>
      <c r="L96" s="40">
        <f t="shared" si="27"/>
        <v>0.22376793404836015</v>
      </c>
      <c r="M96" s="40">
        <f t="shared" si="28"/>
        <v>0.29760840229336838</v>
      </c>
      <c r="N96" s="40">
        <f t="shared" si="29"/>
        <v>0.3099025270136968</v>
      </c>
      <c r="O96" s="40">
        <f t="shared" si="30"/>
        <v>0.31634071712096995</v>
      </c>
      <c r="P96" s="40">
        <v>0</v>
      </c>
      <c r="Q96" s="13">
        <f t="shared" si="45"/>
        <v>0.16849736066644411</v>
      </c>
      <c r="T96" s="47">
        <f t="shared" si="46"/>
        <v>0.9300000000000006</v>
      </c>
      <c r="U96" s="47">
        <f t="shared" si="31"/>
        <v>0.1710217491853526</v>
      </c>
      <c r="V96" s="47">
        <f t="shared" si="32"/>
        <v>0.20675258601016866</v>
      </c>
      <c r="W96" s="47">
        <f t="shared" si="33"/>
        <v>0.20675551139834408</v>
      </c>
      <c r="X96" s="47">
        <f t="shared" si="34"/>
        <v>0.31803494075487809</v>
      </c>
      <c r="Y96" s="47">
        <f t="shared" si="35"/>
        <v>0.31804394071231573</v>
      </c>
      <c r="Z96" s="47">
        <f t="shared" si="36"/>
        <v>0.65720257077250599</v>
      </c>
      <c r="AA96" s="47">
        <f t="shared" si="37"/>
        <v>2.0032146922751441</v>
      </c>
    </row>
    <row r="97" spans="1:27" x14ac:dyDescent="0.25">
      <c r="A97" s="39">
        <f t="shared" si="38"/>
        <v>1.6999999999999986</v>
      </c>
      <c r="B97" s="40">
        <f t="shared" si="24"/>
        <v>9.4049077376887155E-2</v>
      </c>
      <c r="C97" s="38">
        <f t="shared" si="39"/>
        <v>-2</v>
      </c>
      <c r="D97" s="40">
        <f t="shared" si="40"/>
        <v>1.2047571040132862E-2</v>
      </c>
      <c r="E97" s="38">
        <f t="shared" si="41"/>
        <v>2</v>
      </c>
      <c r="F97" s="40">
        <f t="shared" si="42"/>
        <v>1.2047571040132862E-2</v>
      </c>
      <c r="G97" s="38">
        <f t="shared" si="25"/>
        <v>0</v>
      </c>
      <c r="H97" s="13">
        <f t="shared" si="43"/>
        <v>8.902017827139487E-2</v>
      </c>
      <c r="J97" s="39">
        <f t="shared" si="44"/>
        <v>0.69999999999999429</v>
      </c>
      <c r="K97" s="40">
        <f t="shared" si="26"/>
        <v>0.31225393336676249</v>
      </c>
      <c r="L97" s="40">
        <f t="shared" si="27"/>
        <v>0.21363079609650498</v>
      </c>
      <c r="M97" s="40">
        <f t="shared" si="28"/>
        <v>0.28676545757669925</v>
      </c>
      <c r="N97" s="40">
        <f t="shared" si="29"/>
        <v>0.29909241773685397</v>
      </c>
      <c r="O97" s="40">
        <f t="shared" si="30"/>
        <v>0.30556811230187247</v>
      </c>
      <c r="P97" s="40">
        <v>0</v>
      </c>
      <c r="Q97" s="13">
        <f t="shared" si="45"/>
        <v>0.16601945830370229</v>
      </c>
      <c r="T97" s="47">
        <f t="shared" si="46"/>
        <v>0.94000000000000061</v>
      </c>
      <c r="U97" s="47">
        <f t="shared" si="31"/>
        <v>0.16923277294029898</v>
      </c>
      <c r="V97" s="47">
        <f t="shared" si="32"/>
        <v>0.2046026565933296</v>
      </c>
      <c r="W97" s="47">
        <f t="shared" si="33"/>
        <v>0.20460445118234169</v>
      </c>
      <c r="X97" s="47">
        <f t="shared" si="34"/>
        <v>0.31480409807956089</v>
      </c>
      <c r="Y97" s="47">
        <f t="shared" si="35"/>
        <v>0.3148096204560773</v>
      </c>
      <c r="Z97" s="47">
        <f t="shared" si="36"/>
        <v>0.65138036703529412</v>
      </c>
      <c r="AA97" s="47">
        <f t="shared" si="37"/>
        <v>2.0178354695704526</v>
      </c>
    </row>
    <row r="98" spans="1:27" x14ac:dyDescent="0.25">
      <c r="A98" s="39">
        <f t="shared" si="38"/>
        <v>1.7499999999999987</v>
      </c>
      <c r="B98" s="40">
        <f t="shared" si="24"/>
        <v>8.6277318826511712E-2</v>
      </c>
      <c r="C98" s="38">
        <f t="shared" si="39"/>
        <v>-2</v>
      </c>
      <c r="D98" s="40">
        <f t="shared" si="40"/>
        <v>1.160136470531313E-2</v>
      </c>
      <c r="E98" s="38">
        <f t="shared" si="41"/>
        <v>2</v>
      </c>
      <c r="F98" s="40">
        <f t="shared" si="42"/>
        <v>1.160136470531313E-2</v>
      </c>
      <c r="G98" s="38">
        <f t="shared" si="25"/>
        <v>0</v>
      </c>
      <c r="H98" s="13">
        <f t="shared" si="43"/>
        <v>8.5723134631713604E-2</v>
      </c>
      <c r="J98" s="39">
        <f t="shared" si="44"/>
        <v>0.74999999999999434</v>
      </c>
      <c r="K98" s="40">
        <f t="shared" si="26"/>
        <v>0.30113743215480571</v>
      </c>
      <c r="L98" s="40">
        <f t="shared" si="27"/>
        <v>0.20371832715762714</v>
      </c>
      <c r="M98" s="40">
        <f t="shared" si="28"/>
        <v>0.275698116071938</v>
      </c>
      <c r="N98" s="40">
        <f t="shared" si="29"/>
        <v>0.28797422469394629</v>
      </c>
      <c r="O98" s="40">
        <f t="shared" si="30"/>
        <v>0.2944431694311796</v>
      </c>
      <c r="P98" s="40">
        <v>0</v>
      </c>
      <c r="Q98" s="13">
        <f t="shared" si="45"/>
        <v>0.16354155594096048</v>
      </c>
      <c r="T98" s="47">
        <f t="shared" si="46"/>
        <v>0.95000000000000062</v>
      </c>
      <c r="U98" s="47">
        <f t="shared" si="31"/>
        <v>0.16747643716885049</v>
      </c>
      <c r="V98" s="47">
        <f t="shared" si="32"/>
        <v>0.20248973086713901</v>
      </c>
      <c r="W98" s="47">
        <f t="shared" si="33"/>
        <v>0.20249074274220288</v>
      </c>
      <c r="X98" s="47">
        <f t="shared" si="34"/>
        <v>0.31161589241051274</v>
      </c>
      <c r="Y98" s="47">
        <f t="shared" si="35"/>
        <v>0.31161900681179661</v>
      </c>
      <c r="Z98" s="47">
        <f t="shared" si="36"/>
        <v>0.64548901676522685</v>
      </c>
      <c r="AA98" s="47">
        <f t="shared" si="37"/>
        <v>2.0266998779662599</v>
      </c>
    </row>
    <row r="99" spans="1:27" x14ac:dyDescent="0.25">
      <c r="A99" s="39">
        <f t="shared" si="38"/>
        <v>1.7999999999999987</v>
      </c>
      <c r="B99" s="40">
        <f t="shared" si="24"/>
        <v>7.8950158300894344E-2</v>
      </c>
      <c r="C99" s="38">
        <f t="shared" si="39"/>
        <v>-2</v>
      </c>
      <c r="D99" s="40">
        <f t="shared" si="40"/>
        <v>1.1155158370493398E-2</v>
      </c>
      <c r="E99" s="38">
        <f t="shared" si="41"/>
        <v>2</v>
      </c>
      <c r="F99" s="40">
        <f t="shared" si="42"/>
        <v>1.1155158370493398E-2</v>
      </c>
      <c r="G99" s="38">
        <f t="shared" si="25"/>
        <v>0</v>
      </c>
      <c r="H99" s="13">
        <f t="shared" si="43"/>
        <v>8.2426090992032339E-2</v>
      </c>
      <c r="J99" s="39">
        <f t="shared" si="44"/>
        <v>0.79999999999999438</v>
      </c>
      <c r="K99" s="40">
        <f t="shared" si="26"/>
        <v>0.28969155276148406</v>
      </c>
      <c r="L99" s="40">
        <f t="shared" si="27"/>
        <v>0.19409139401450759</v>
      </c>
      <c r="M99" s="40">
        <f t="shared" si="28"/>
        <v>0.26448835680795885</v>
      </c>
      <c r="N99" s="40">
        <f t="shared" si="29"/>
        <v>0.27662513233825775</v>
      </c>
      <c r="O99" s="40">
        <f t="shared" si="30"/>
        <v>0.28303935016011578</v>
      </c>
      <c r="P99" s="40">
        <v>0</v>
      </c>
      <c r="Q99" s="13">
        <f t="shared" si="45"/>
        <v>0.16106365357821867</v>
      </c>
      <c r="T99" s="47">
        <f t="shared" si="46"/>
        <v>0.96000000000000063</v>
      </c>
      <c r="U99" s="47">
        <f t="shared" si="31"/>
        <v>0.16575187101056038</v>
      </c>
      <c r="V99" s="47">
        <f t="shared" si="32"/>
        <v>0.20041292328104535</v>
      </c>
      <c r="W99" s="47">
        <f t="shared" si="33"/>
        <v>0.20041342815719981</v>
      </c>
      <c r="X99" s="47">
        <f t="shared" si="34"/>
        <v>0.30846980980265626</v>
      </c>
      <c r="Y99" s="47">
        <f t="shared" si="35"/>
        <v>0.30847136398633823</v>
      </c>
      <c r="Z99" s="47">
        <f t="shared" si="36"/>
        <v>0.63953566389086458</v>
      </c>
      <c r="AA99" s="47">
        <f t="shared" si="37"/>
        <v>2.0299119569459112</v>
      </c>
    </row>
    <row r="100" spans="1:27" x14ac:dyDescent="0.25">
      <c r="A100" s="39">
        <f t="shared" si="38"/>
        <v>1.8499999999999988</v>
      </c>
      <c r="B100" s="40">
        <f t="shared" si="24"/>
        <v>7.2064874336218165E-2</v>
      </c>
      <c r="C100" s="38">
        <f t="shared" si="39"/>
        <v>-2</v>
      </c>
      <c r="D100" s="40">
        <f t="shared" si="40"/>
        <v>1.0708952035673666E-2</v>
      </c>
      <c r="E100" s="38">
        <f t="shared" si="41"/>
        <v>2</v>
      </c>
      <c r="F100" s="40">
        <f t="shared" si="42"/>
        <v>1.0708952035673666E-2</v>
      </c>
      <c r="G100" s="38">
        <f t="shared" ref="G100:G123" si="47">G99</f>
        <v>0</v>
      </c>
      <c r="H100" s="13">
        <f t="shared" si="43"/>
        <v>7.9129047352351073E-2</v>
      </c>
      <c r="J100" s="39">
        <f t="shared" si="44"/>
        <v>0.84999999999999443</v>
      </c>
      <c r="K100" s="40">
        <f t="shared" si="26"/>
        <v>0.27798488613099781</v>
      </c>
      <c r="L100" s="40">
        <f t="shared" si="27"/>
        <v>0.18479528951163568</v>
      </c>
      <c r="M100" s="40">
        <f t="shared" si="28"/>
        <v>0.25321327269331284</v>
      </c>
      <c r="N100" s="40">
        <f t="shared" si="29"/>
        <v>0.26511987509437435</v>
      </c>
      <c r="O100" s="40">
        <f t="shared" si="30"/>
        <v>0.27142886911617814</v>
      </c>
      <c r="P100" s="40">
        <v>0</v>
      </c>
      <c r="Q100" s="13">
        <f t="shared" si="45"/>
        <v>0.15858575121547686</v>
      </c>
      <c r="T100" s="47">
        <f t="shared" si="46"/>
        <v>0.97000000000000064</v>
      </c>
      <c r="U100" s="47">
        <f t="shared" si="31"/>
        <v>0.16405823465016775</v>
      </c>
      <c r="V100" s="47">
        <f t="shared" si="32"/>
        <v>0.19837137534687208</v>
      </c>
      <c r="W100" s="47">
        <f t="shared" si="33"/>
        <v>0.19837158295181498</v>
      </c>
      <c r="X100" s="47">
        <f t="shared" si="34"/>
        <v>0.30536533184239484</v>
      </c>
      <c r="Y100" s="47">
        <f t="shared" si="35"/>
        <v>0.30536597100099672</v>
      </c>
      <c r="Z100" s="47">
        <f t="shared" si="36"/>
        <v>0.63352714046174174</v>
      </c>
      <c r="AA100" s="47">
        <f t="shared" si="37"/>
        <v>2.0276186692720213</v>
      </c>
    </row>
    <row r="101" spans="1:27" x14ac:dyDescent="0.25">
      <c r="A101" s="39">
        <f t="shared" si="38"/>
        <v>1.8999999999999988</v>
      </c>
      <c r="B101" s="40">
        <f t="shared" si="24"/>
        <v>6.5615814774676734E-2</v>
      </c>
      <c r="C101" s="38">
        <f t="shared" si="39"/>
        <v>-2</v>
      </c>
      <c r="D101" s="40">
        <f t="shared" si="40"/>
        <v>1.0262745700853934E-2</v>
      </c>
      <c r="E101" s="38">
        <f t="shared" si="41"/>
        <v>2</v>
      </c>
      <c r="F101" s="40">
        <f t="shared" si="42"/>
        <v>1.0262745700853934E-2</v>
      </c>
      <c r="G101" s="38">
        <f t="shared" si="47"/>
        <v>0</v>
      </c>
      <c r="H101" s="13">
        <f t="shared" si="43"/>
        <v>7.5832003712669807E-2</v>
      </c>
      <c r="J101" s="39">
        <f t="shared" si="44"/>
        <v>0.89999999999999447</v>
      </c>
      <c r="K101" s="40">
        <f t="shared" si="26"/>
        <v>0.26608524989875615</v>
      </c>
      <c r="L101" s="40">
        <f t="shared" si="27"/>
        <v>0.17586181557115604</v>
      </c>
      <c r="M101" s="40">
        <f t="shared" si="28"/>
        <v>0.24194434361359116</v>
      </c>
      <c r="N101" s="40">
        <f t="shared" si="29"/>
        <v>0.25352995055982885</v>
      </c>
      <c r="O101" s="40">
        <f t="shared" si="30"/>
        <v>0.2596819431654861</v>
      </c>
      <c r="P101" s="40">
        <v>0</v>
      </c>
      <c r="Q101" s="13">
        <f t="shared" si="45"/>
        <v>0.15610784885273504</v>
      </c>
      <c r="T101" s="47">
        <f t="shared" si="46"/>
        <v>0.98000000000000065</v>
      </c>
      <c r="U101" s="47">
        <f t="shared" si="31"/>
        <v>0.16239471792155591</v>
      </c>
      <c r="V101" s="47">
        <f t="shared" si="32"/>
        <v>0.1963642546348297</v>
      </c>
      <c r="W101" s="47">
        <f t="shared" si="33"/>
        <v>0.19636431460187917</v>
      </c>
      <c r="X101" s="47">
        <f t="shared" si="34"/>
        <v>0.30230193670661148</v>
      </c>
      <c r="Y101" s="47">
        <f t="shared" si="35"/>
        <v>0.30230212134467604</v>
      </c>
      <c r="Z101" s="47">
        <f t="shared" si="36"/>
        <v>0.62746997548793215</v>
      </c>
      <c r="AA101" s="47">
        <f t="shared" si="37"/>
        <v>2.0200057292728451</v>
      </c>
    </row>
    <row r="102" spans="1:27" x14ac:dyDescent="0.25">
      <c r="A102" s="39">
        <f t="shared" si="38"/>
        <v>1.9499999999999988</v>
      </c>
      <c r="B102" s="40">
        <f t="shared" si="24"/>
        <v>5.9594706068816207E-2</v>
      </c>
      <c r="C102" s="38">
        <f t="shared" si="39"/>
        <v>-2</v>
      </c>
      <c r="D102" s="40">
        <f t="shared" si="40"/>
        <v>9.8165393660342021E-3</v>
      </c>
      <c r="E102" s="38">
        <f t="shared" si="41"/>
        <v>2</v>
      </c>
      <c r="F102" s="40">
        <f t="shared" si="42"/>
        <v>9.8165393660342021E-3</v>
      </c>
      <c r="G102" s="38">
        <f t="shared" si="47"/>
        <v>0</v>
      </c>
      <c r="H102" s="13">
        <f t="shared" si="43"/>
        <v>7.2534960072988541E-2</v>
      </c>
      <c r="J102" s="39">
        <f t="shared" si="44"/>
        <v>0.94999999999999452</v>
      </c>
      <c r="K102" s="40">
        <f t="shared" si="26"/>
        <v>0.25405905646919036</v>
      </c>
      <c r="L102" s="40">
        <f t="shared" si="27"/>
        <v>0.16731137250133635</v>
      </c>
      <c r="M102" s="40">
        <f t="shared" si="28"/>
        <v>0.23074690425896002</v>
      </c>
      <c r="N102" s="40">
        <f t="shared" si="29"/>
        <v>0.24192294690980928</v>
      </c>
      <c r="O102" s="40">
        <f t="shared" si="30"/>
        <v>0.24786611362684732</v>
      </c>
      <c r="P102" s="40">
        <v>0</v>
      </c>
      <c r="Q102" s="13">
        <f t="shared" si="45"/>
        <v>0.15362994648999323</v>
      </c>
      <c r="T102" s="47">
        <f t="shared" si="46"/>
        <v>0.99000000000000066</v>
      </c>
      <c r="U102" s="47">
        <f t="shared" si="31"/>
        <v>0.1607605389877213</v>
      </c>
      <c r="V102" s="47">
        <f t="shared" si="32"/>
        <v>0.19439075381325227</v>
      </c>
      <c r="W102" s="47">
        <f t="shared" si="33"/>
        <v>0.1943907611221169</v>
      </c>
      <c r="X102" s="47">
        <f t="shared" si="34"/>
        <v>0.29927910013122916</v>
      </c>
      <c r="Y102" s="47">
        <f t="shared" si="35"/>
        <v>0.29927912263631673</v>
      </c>
      <c r="Z102" s="47">
        <f t="shared" si="36"/>
        <v>0.6213704038147787</v>
      </c>
      <c r="AA102" s="47">
        <f t="shared" si="37"/>
        <v>2.0072931971698722</v>
      </c>
    </row>
    <row r="103" spans="1:27" x14ac:dyDescent="0.25">
      <c r="A103" s="39">
        <f t="shared" si="38"/>
        <v>1.9999999999999989</v>
      </c>
      <c r="B103" s="40">
        <f t="shared" si="24"/>
        <v>5.3990966513188167E-2</v>
      </c>
      <c r="C103" s="38">
        <f t="shared" si="39"/>
        <v>-2</v>
      </c>
      <c r="D103" s="40">
        <f t="shared" si="40"/>
        <v>9.37033303121447E-3</v>
      </c>
      <c r="E103" s="38">
        <f t="shared" si="41"/>
        <v>2</v>
      </c>
      <c r="F103" s="40">
        <f t="shared" si="42"/>
        <v>9.37033303121447E-3</v>
      </c>
      <c r="G103" s="38">
        <f t="shared" si="47"/>
        <v>0</v>
      </c>
      <c r="H103" s="13">
        <f t="shared" si="43"/>
        <v>6.9237916433307276E-2</v>
      </c>
      <c r="J103" s="39">
        <f t="shared" si="44"/>
        <v>0.99999999999999456</v>
      </c>
      <c r="K103" s="40">
        <f t="shared" si="26"/>
        <v>0.2419707245191447</v>
      </c>
      <c r="L103" s="40">
        <f t="shared" si="27"/>
        <v>0.15915494309189621</v>
      </c>
      <c r="M103" s="40">
        <f t="shared" si="28"/>
        <v>0.21967979735098184</v>
      </c>
      <c r="N103" s="40">
        <f t="shared" si="29"/>
        <v>0.23036198922914</v>
      </c>
      <c r="O103" s="40">
        <f t="shared" si="30"/>
        <v>0.23604564912670234</v>
      </c>
      <c r="P103" s="40">
        <v>0</v>
      </c>
      <c r="Q103" s="13">
        <f t="shared" si="45"/>
        <v>0.15115204412725142</v>
      </c>
      <c r="T103" s="47">
        <f t="shared" si="46"/>
        <v>1.0000000000000007</v>
      </c>
      <c r="U103" s="47">
        <f t="shared" si="31"/>
        <v>0.15915494309189532</v>
      </c>
      <c r="V103" s="47">
        <f t="shared" si="32"/>
        <v>0.19245008972987512</v>
      </c>
      <c r="W103" s="47">
        <f t="shared" si="33"/>
        <v>0.19245008972987512</v>
      </c>
      <c r="X103" s="47">
        <f t="shared" si="34"/>
        <v>0.29629629629629611</v>
      </c>
      <c r="Y103" s="47">
        <f t="shared" si="35"/>
        <v>0.29629629629629611</v>
      </c>
      <c r="Z103" s="47">
        <f t="shared" si="36"/>
        <v>0.61523437499999978</v>
      </c>
      <c r="AA103" s="47">
        <f t="shared" si="37"/>
        <v>1.989730934679468</v>
      </c>
    </row>
    <row r="104" spans="1:27" x14ac:dyDescent="0.25">
      <c r="A104" s="39">
        <f t="shared" si="38"/>
        <v>2.0499999999999989</v>
      </c>
      <c r="B104" s="40">
        <f t="shared" si="24"/>
        <v>4.8792018579182875E-2</v>
      </c>
      <c r="C104" s="38">
        <f t="shared" si="39"/>
        <v>-2</v>
      </c>
      <c r="D104" s="40">
        <f t="shared" si="40"/>
        <v>8.924126696394738E-3</v>
      </c>
      <c r="E104" s="38">
        <f t="shared" si="41"/>
        <v>2</v>
      </c>
      <c r="F104" s="40">
        <f t="shared" si="42"/>
        <v>8.924126696394738E-3</v>
      </c>
      <c r="G104" s="38">
        <f t="shared" si="47"/>
        <v>0</v>
      </c>
      <c r="H104" s="13">
        <f t="shared" si="43"/>
        <v>6.594087279362601E-2</v>
      </c>
      <c r="J104" s="39">
        <f t="shared" si="44"/>
        <v>1.0499999999999945</v>
      </c>
      <c r="K104" s="40">
        <f t="shared" si="26"/>
        <v>0.22988214068423435</v>
      </c>
      <c r="L104" s="40">
        <f t="shared" si="27"/>
        <v>0.15139590306006773</v>
      </c>
      <c r="M104" s="40">
        <f t="shared" si="28"/>
        <v>0.2087951979405045</v>
      </c>
      <c r="N104" s="40">
        <f t="shared" si="29"/>
        <v>0.21890530592820354</v>
      </c>
      <c r="O104" s="40">
        <f t="shared" si="30"/>
        <v>0.22428103448691655</v>
      </c>
      <c r="P104" s="40">
        <v>0</v>
      </c>
      <c r="Q104" s="13">
        <f t="shared" si="45"/>
        <v>0.1486741417645096</v>
      </c>
      <c r="T104" s="47">
        <f t="shared" si="46"/>
        <v>1.0100000000000007</v>
      </c>
      <c r="U104" s="47">
        <f t="shared" si="31"/>
        <v>0.15757720137531367</v>
      </c>
      <c r="V104" s="47">
        <f t="shared" si="32"/>
        <v>0.19054150253259461</v>
      </c>
      <c r="W104" s="47">
        <f t="shared" si="33"/>
        <v>0.19054149558019384</v>
      </c>
      <c r="X104" s="47">
        <f t="shared" si="34"/>
        <v>0.29335299863402059</v>
      </c>
      <c r="Y104" s="47">
        <f t="shared" si="35"/>
        <v>0.29335297722653153</v>
      </c>
      <c r="Z104" s="47">
        <f t="shared" si="36"/>
        <v>0.60906756216401348</v>
      </c>
      <c r="AA104" s="47">
        <f t="shared" si="37"/>
        <v>1.9675940099527021</v>
      </c>
    </row>
    <row r="105" spans="1:27" x14ac:dyDescent="0.25">
      <c r="A105" s="39">
        <f t="shared" si="38"/>
        <v>2.0999999999999988</v>
      </c>
      <c r="B105" s="40">
        <f t="shared" si="24"/>
        <v>4.3983595980427309E-2</v>
      </c>
      <c r="C105" s="38">
        <f t="shared" si="39"/>
        <v>-2</v>
      </c>
      <c r="D105" s="40">
        <f t="shared" si="40"/>
        <v>8.4779203615750059E-3</v>
      </c>
      <c r="E105" s="38">
        <f t="shared" si="41"/>
        <v>2</v>
      </c>
      <c r="F105" s="40">
        <f t="shared" si="42"/>
        <v>8.4779203615750059E-3</v>
      </c>
      <c r="G105" s="38">
        <f t="shared" si="47"/>
        <v>0</v>
      </c>
      <c r="H105" s="13">
        <f t="shared" si="43"/>
        <v>6.2643829153944744E-2</v>
      </c>
      <c r="J105" s="39">
        <f t="shared" si="44"/>
        <v>1.0999999999999945</v>
      </c>
      <c r="K105" s="40">
        <f t="shared" si="26"/>
        <v>0.21785217703255186</v>
      </c>
      <c r="L105" s="40">
        <f t="shared" si="27"/>
        <v>0.14403162270759837</v>
      </c>
      <c r="M105" s="40">
        <f t="shared" si="28"/>
        <v>0.19813859080334745</v>
      </c>
      <c r="N105" s="40">
        <f t="shared" si="29"/>
        <v>0.20760591316421528</v>
      </c>
      <c r="O105" s="40">
        <f t="shared" si="30"/>
        <v>0.21262854877263396</v>
      </c>
      <c r="P105" s="40">
        <v>0</v>
      </c>
      <c r="Q105" s="13">
        <f t="shared" si="45"/>
        <v>0.14619623940176779</v>
      </c>
      <c r="T105" s="47">
        <f t="shared" si="46"/>
        <v>1.0200000000000007</v>
      </c>
      <c r="U105" s="47">
        <f t="shared" si="31"/>
        <v>0.156026609757458</v>
      </c>
      <c r="V105" s="47">
        <f t="shared" si="32"/>
        <v>0.1886642548277645</v>
      </c>
      <c r="W105" s="47">
        <f t="shared" si="33"/>
        <v>0.18866420056773228</v>
      </c>
      <c r="X105" s="47">
        <f t="shared" si="34"/>
        <v>0.29044868056567996</v>
      </c>
      <c r="Y105" s="47">
        <f t="shared" si="35"/>
        <v>0.29044851349903023</v>
      </c>
      <c r="Z105" s="47">
        <f t="shared" si="36"/>
        <v>0.60287537078762943</v>
      </c>
      <c r="AA105" s="47">
        <f t="shared" si="37"/>
        <v>1.9411781316086791</v>
      </c>
    </row>
    <row r="106" spans="1:27" x14ac:dyDescent="0.25">
      <c r="A106" s="39">
        <f t="shared" si="38"/>
        <v>2.1499999999999986</v>
      </c>
      <c r="B106" s="40">
        <f t="shared" si="24"/>
        <v>3.9550041589370331E-2</v>
      </c>
      <c r="C106" s="38">
        <f t="shared" si="39"/>
        <v>-2</v>
      </c>
      <c r="D106" s="40">
        <f t="shared" si="40"/>
        <v>8.0317140267552739E-3</v>
      </c>
      <c r="E106" s="38">
        <f t="shared" si="41"/>
        <v>2</v>
      </c>
      <c r="F106" s="40">
        <f t="shared" si="42"/>
        <v>8.0317140267552739E-3</v>
      </c>
      <c r="G106" s="38">
        <f t="shared" si="47"/>
        <v>0</v>
      </c>
      <c r="H106" s="13">
        <f t="shared" si="43"/>
        <v>5.9346785514263485E-2</v>
      </c>
      <c r="J106" s="39">
        <f t="shared" si="44"/>
        <v>1.1499999999999946</v>
      </c>
      <c r="K106" s="40">
        <f t="shared" si="26"/>
        <v>0.20593626871997603</v>
      </c>
      <c r="L106" s="40">
        <f t="shared" si="27"/>
        <v>0.13705484873360277</v>
      </c>
      <c r="M106" s="40">
        <f t="shared" si="28"/>
        <v>0.18774888061897302</v>
      </c>
      <c r="N106" s="40">
        <f t="shared" si="29"/>
        <v>0.19651141236832889</v>
      </c>
      <c r="O106" s="40">
        <f t="shared" si="30"/>
        <v>0.20113993346017842</v>
      </c>
      <c r="P106" s="40">
        <v>0</v>
      </c>
      <c r="Q106" s="13">
        <f t="shared" si="45"/>
        <v>0.14371833703902598</v>
      </c>
      <c r="T106" s="47">
        <f t="shared" si="46"/>
        <v>1.0300000000000007</v>
      </c>
      <c r="U106" s="47">
        <f t="shared" si="31"/>
        <v>0.15450248787489299</v>
      </c>
      <c r="V106" s="47">
        <f t="shared" si="32"/>
        <v>0.18681763087419248</v>
      </c>
      <c r="W106" s="47">
        <f t="shared" si="33"/>
        <v>0.18681745219138637</v>
      </c>
      <c r="X106" s="47">
        <f t="shared" si="34"/>
        <v>0.28758281617287562</v>
      </c>
      <c r="Y106" s="47">
        <f t="shared" si="35"/>
        <v>0.2875822660526352</v>
      </c>
      <c r="Z106" s="47">
        <f t="shared" si="36"/>
        <v>0.59666294743430359</v>
      </c>
      <c r="AA106" s="47">
        <f t="shared" si="37"/>
        <v>1.9107951825315797</v>
      </c>
    </row>
    <row r="107" spans="1:27" x14ac:dyDescent="0.25">
      <c r="A107" s="39">
        <f t="shared" si="38"/>
        <v>2.1999999999999984</v>
      </c>
      <c r="B107" s="40">
        <f t="shared" si="24"/>
        <v>3.547459284623157E-2</v>
      </c>
      <c r="C107" s="38">
        <f t="shared" si="39"/>
        <v>-2</v>
      </c>
      <c r="D107" s="40">
        <f t="shared" si="40"/>
        <v>7.585507691935541E-3</v>
      </c>
      <c r="E107" s="38">
        <f t="shared" si="41"/>
        <v>2</v>
      </c>
      <c r="F107" s="40">
        <f t="shared" si="42"/>
        <v>7.585507691935541E-3</v>
      </c>
      <c r="G107" s="38">
        <f t="shared" si="47"/>
        <v>0</v>
      </c>
      <c r="H107" s="13">
        <f t="shared" si="43"/>
        <v>5.6049741874582226E-2</v>
      </c>
      <c r="J107" s="39">
        <f t="shared" si="44"/>
        <v>1.1999999999999946</v>
      </c>
      <c r="K107" s="40">
        <f t="shared" si="26"/>
        <v>0.1941860549832142</v>
      </c>
      <c r="L107" s="40">
        <f t="shared" si="27"/>
        <v>0.13045487138680015</v>
      </c>
      <c r="M107" s="40">
        <f t="shared" si="28"/>
        <v>0.17765861346493661</v>
      </c>
      <c r="N107" s="40">
        <f t="shared" si="29"/>
        <v>0.1856638936267043</v>
      </c>
      <c r="O107" s="40">
        <f t="shared" si="30"/>
        <v>0.18986214967139176</v>
      </c>
      <c r="P107" s="40">
        <v>0</v>
      </c>
      <c r="Q107" s="13">
        <f t="shared" si="45"/>
        <v>0.14124043467628417</v>
      </c>
      <c r="T107" s="47">
        <f t="shared" si="46"/>
        <v>1.0400000000000007</v>
      </c>
      <c r="U107" s="47">
        <f t="shared" si="31"/>
        <v>0.1530041780750987</v>
      </c>
      <c r="V107" s="47">
        <f t="shared" si="32"/>
        <v>0.18500093581110047</v>
      </c>
      <c r="W107" s="47">
        <f t="shared" si="33"/>
        <v>0.18500052247773321</v>
      </c>
      <c r="X107" s="47">
        <f t="shared" si="34"/>
        <v>0.28475488080817801</v>
      </c>
      <c r="Y107" s="47">
        <f t="shared" si="35"/>
        <v>0.28475360839772534</v>
      </c>
      <c r="Z107" s="47">
        <f t="shared" si="36"/>
        <v>0.59043518837690445</v>
      </c>
      <c r="AA107" s="47">
        <f t="shared" si="37"/>
        <v>1.87676891456911</v>
      </c>
    </row>
    <row r="108" spans="1:27" x14ac:dyDescent="0.25">
      <c r="A108" s="39">
        <f t="shared" si="38"/>
        <v>2.2499999999999982</v>
      </c>
      <c r="B108" s="40">
        <f t="shared" si="24"/>
        <v>3.173965183566755E-2</v>
      </c>
      <c r="C108" s="38">
        <f t="shared" si="39"/>
        <v>-2</v>
      </c>
      <c r="D108" s="40">
        <f t="shared" si="40"/>
        <v>7.1393013571158081E-3</v>
      </c>
      <c r="E108" s="38">
        <f t="shared" si="41"/>
        <v>2</v>
      </c>
      <c r="F108" s="40">
        <f t="shared" si="42"/>
        <v>7.1393013571158081E-3</v>
      </c>
      <c r="G108" s="38">
        <f t="shared" si="47"/>
        <v>0</v>
      </c>
      <c r="H108" s="13">
        <f t="shared" si="43"/>
        <v>5.2752698234900967E-2</v>
      </c>
      <c r="J108" s="39">
        <f t="shared" si="44"/>
        <v>1.2499999999999947</v>
      </c>
      <c r="K108" s="40">
        <f t="shared" si="26"/>
        <v>0.18264908538902314</v>
      </c>
      <c r="L108" s="40">
        <f t="shared" si="27"/>
        <v>0.12421849216928481</v>
      </c>
      <c r="M108" s="40">
        <f t="shared" si="28"/>
        <v>0.16789428803724729</v>
      </c>
      <c r="N108" s="40">
        <f t="shared" si="29"/>
        <v>0.1750999358074144</v>
      </c>
      <c r="O108" s="40">
        <f t="shared" si="30"/>
        <v>0.17883722160667395</v>
      </c>
      <c r="P108" s="40">
        <v>0</v>
      </c>
      <c r="Q108" s="13">
        <f t="shared" si="45"/>
        <v>0.13876253231354235</v>
      </c>
      <c r="T108" s="47">
        <f t="shared" si="46"/>
        <v>1.0500000000000007</v>
      </c>
      <c r="U108" s="47">
        <f t="shared" si="31"/>
        <v>0.15153104446195151</v>
      </c>
      <c r="V108" s="47">
        <f t="shared" si="32"/>
        <v>0.18321349491840788</v>
      </c>
      <c r="W108" s="47">
        <f t="shared" si="33"/>
        <v>0.18321270695970893</v>
      </c>
      <c r="X108" s="47">
        <f t="shared" si="34"/>
        <v>0.28196435164982703</v>
      </c>
      <c r="Y108" s="47">
        <f t="shared" si="35"/>
        <v>0.28196192632863532</v>
      </c>
      <c r="Z108" s="47">
        <f t="shared" si="36"/>
        <v>0.58419674811153055</v>
      </c>
      <c r="AA108" s="47">
        <f t="shared" si="37"/>
        <v>1.8394308555861467</v>
      </c>
    </row>
    <row r="109" spans="1:27" x14ac:dyDescent="0.25">
      <c r="A109" s="39">
        <f t="shared" si="38"/>
        <v>2.299999999999998</v>
      </c>
      <c r="B109" s="40">
        <f t="shared" si="24"/>
        <v>2.8327037741601297E-2</v>
      </c>
      <c r="C109" s="38">
        <f t="shared" si="39"/>
        <v>-2</v>
      </c>
      <c r="D109" s="40">
        <f t="shared" si="40"/>
        <v>6.6930950222960752E-3</v>
      </c>
      <c r="E109" s="38">
        <f t="shared" si="41"/>
        <v>2</v>
      </c>
      <c r="F109" s="40">
        <f t="shared" si="42"/>
        <v>6.6930950222960752E-3</v>
      </c>
      <c r="G109" s="38">
        <f t="shared" si="47"/>
        <v>0</v>
      </c>
      <c r="H109" s="13">
        <f t="shared" si="43"/>
        <v>4.9455654595219709E-2</v>
      </c>
      <c r="J109" s="39">
        <f t="shared" si="44"/>
        <v>1.2999999999999947</v>
      </c>
      <c r="K109" s="40">
        <f t="shared" si="26"/>
        <v>0.17136859204780855</v>
      </c>
      <c r="L109" s="40">
        <f t="shared" si="27"/>
        <v>0.11833081270772949</v>
      </c>
      <c r="M109" s="40">
        <f t="shared" si="28"/>
        <v>0.15847673572898344</v>
      </c>
      <c r="N109" s="40">
        <f t="shared" si="29"/>
        <v>0.16485069296802043</v>
      </c>
      <c r="O109" s="40">
        <f t="shared" si="30"/>
        <v>0.16810216172910919</v>
      </c>
      <c r="P109" s="40">
        <v>0</v>
      </c>
      <c r="Q109" s="13">
        <f t="shared" si="45"/>
        <v>0.13628462995080054</v>
      </c>
      <c r="T109" s="47">
        <f t="shared" si="46"/>
        <v>1.0600000000000007</v>
      </c>
      <c r="U109" s="47">
        <f t="shared" si="31"/>
        <v>0.15008247198974062</v>
      </c>
      <c r="V109" s="47">
        <f t="shared" si="32"/>
        <v>0.18145465290778767</v>
      </c>
      <c r="W109" s="47">
        <f t="shared" si="33"/>
        <v>0.18145332370718115</v>
      </c>
      <c r="X109" s="47">
        <f t="shared" si="34"/>
        <v>0.27921070820479088</v>
      </c>
      <c r="Y109" s="47">
        <f t="shared" si="35"/>
        <v>0.27920661764356863</v>
      </c>
      <c r="Z109" s="47">
        <f t="shared" si="36"/>
        <v>0.57795204774315334</v>
      </c>
      <c r="AA109" s="47">
        <f t="shared" si="37"/>
        <v>1.7991164707477967</v>
      </c>
    </row>
    <row r="110" spans="1:27" x14ac:dyDescent="0.25">
      <c r="A110" s="39">
        <f t="shared" si="38"/>
        <v>2.3499999999999979</v>
      </c>
      <c r="B110" s="40">
        <f t="shared" si="24"/>
        <v>2.5218219915194514E-2</v>
      </c>
      <c r="C110" s="38">
        <f t="shared" si="39"/>
        <v>-2</v>
      </c>
      <c r="D110" s="40">
        <f t="shared" si="40"/>
        <v>6.2468886874763423E-3</v>
      </c>
      <c r="E110" s="38">
        <f t="shared" si="41"/>
        <v>2</v>
      </c>
      <c r="F110" s="40">
        <f t="shared" si="42"/>
        <v>6.2468886874763423E-3</v>
      </c>
      <c r="G110" s="38">
        <f t="shared" si="47"/>
        <v>0</v>
      </c>
      <c r="H110" s="13">
        <f t="shared" si="43"/>
        <v>4.615861095553845E-2</v>
      </c>
      <c r="J110" s="39">
        <f t="shared" si="44"/>
        <v>1.3499999999999948</v>
      </c>
      <c r="K110" s="40">
        <f t="shared" si="26"/>
        <v>0.16038332734192073</v>
      </c>
      <c r="L110" s="40">
        <f t="shared" si="27"/>
        <v>0.11277586755847381</v>
      </c>
      <c r="M110" s="40">
        <f t="shared" si="28"/>
        <v>0.14942155007333854</v>
      </c>
      <c r="N110" s="40">
        <f t="shared" si="29"/>
        <v>0.15494205570290526</v>
      </c>
      <c r="O110" s="40">
        <f t="shared" si="30"/>
        <v>0.15768897192995965</v>
      </c>
      <c r="P110" s="40">
        <v>0</v>
      </c>
      <c r="Q110" s="13">
        <f t="shared" si="45"/>
        <v>0.13380672758805873</v>
      </c>
      <c r="T110" s="47">
        <f t="shared" si="46"/>
        <v>1.0700000000000007</v>
      </c>
      <c r="U110" s="47">
        <f t="shared" si="31"/>
        <v>0.14865786560282249</v>
      </c>
      <c r="V110" s="47">
        <f t="shared" si="32"/>
        <v>0.17972377324302546</v>
      </c>
      <c r="W110" s="47">
        <f t="shared" si="33"/>
        <v>0.17972171240630752</v>
      </c>
      <c r="X110" s="47">
        <f t="shared" si="34"/>
        <v>0.27649343276416161</v>
      </c>
      <c r="Y110" s="47">
        <f t="shared" si="35"/>
        <v>0.27648709187178738</v>
      </c>
      <c r="Z110" s="47">
        <f t="shared" si="36"/>
        <v>0.57170528323004077</v>
      </c>
      <c r="AA110" s="47">
        <f t="shared" si="37"/>
        <v>1.7561616106445648</v>
      </c>
    </row>
    <row r="111" spans="1:27" x14ac:dyDescent="0.25">
      <c r="A111" s="39">
        <f t="shared" si="38"/>
        <v>2.3999999999999977</v>
      </c>
      <c r="B111" s="40">
        <f t="shared" si="24"/>
        <v>2.2394530294843017E-2</v>
      </c>
      <c r="C111" s="38">
        <f t="shared" si="39"/>
        <v>-2</v>
      </c>
      <c r="D111" s="40">
        <f t="shared" si="40"/>
        <v>5.8006823526566094E-3</v>
      </c>
      <c r="E111" s="38">
        <f t="shared" si="41"/>
        <v>2</v>
      </c>
      <c r="F111" s="40">
        <f t="shared" si="42"/>
        <v>5.8006823526566094E-3</v>
      </c>
      <c r="G111" s="38">
        <f t="shared" si="47"/>
        <v>0</v>
      </c>
      <c r="H111" s="13">
        <f t="shared" si="43"/>
        <v>4.2861567315857191E-2</v>
      </c>
      <c r="J111" s="39">
        <f t="shared" si="44"/>
        <v>1.3999999999999948</v>
      </c>
      <c r="K111" s="40">
        <f t="shared" si="26"/>
        <v>0.14972746563574593</v>
      </c>
      <c r="L111" s="40">
        <f t="shared" si="27"/>
        <v>0.10753712371074062</v>
      </c>
      <c r="M111" s="40">
        <f t="shared" si="28"/>
        <v>0.14073954789491547</v>
      </c>
      <c r="N111" s="40">
        <f t="shared" si="29"/>
        <v>0.14539487566000708</v>
      </c>
      <c r="O111" s="40">
        <f t="shared" si="30"/>
        <v>0.14762471385403914</v>
      </c>
      <c r="P111" s="40">
        <v>0</v>
      </c>
      <c r="Q111" s="13">
        <f t="shared" si="45"/>
        <v>0.13132882522531691</v>
      </c>
      <c r="T111" s="47">
        <f t="shared" si="46"/>
        <v>1.0800000000000007</v>
      </c>
      <c r="U111" s="47">
        <f t="shared" si="31"/>
        <v>0.14725664941821368</v>
      </c>
      <c r="V111" s="47">
        <f t="shared" si="32"/>
        <v>0.17802023748829476</v>
      </c>
      <c r="W111" s="47">
        <f t="shared" si="33"/>
        <v>0.17801723348478585</v>
      </c>
      <c r="X111" s="47">
        <f t="shared" si="34"/>
        <v>0.27381201081456014</v>
      </c>
      <c r="Y111" s="47">
        <f t="shared" si="35"/>
        <v>0.27380277000786335</v>
      </c>
      <c r="Z111" s="47">
        <f t="shared" si="36"/>
        <v>0.56546043347579844</v>
      </c>
      <c r="AA111" s="47">
        <f t="shared" si="37"/>
        <v>1.7108992701042001</v>
      </c>
    </row>
    <row r="112" spans="1:27" x14ac:dyDescent="0.25">
      <c r="A112" s="39">
        <f t="shared" si="38"/>
        <v>2.4499999999999975</v>
      </c>
      <c r="B112" s="40">
        <f t="shared" si="24"/>
        <v>1.9837354391795441E-2</v>
      </c>
      <c r="C112" s="38">
        <f t="shared" si="39"/>
        <v>-2</v>
      </c>
      <c r="D112" s="40">
        <f t="shared" si="40"/>
        <v>5.3544760178368764E-3</v>
      </c>
      <c r="E112" s="38">
        <f t="shared" si="41"/>
        <v>2</v>
      </c>
      <c r="F112" s="40">
        <f t="shared" si="42"/>
        <v>5.3544760178368764E-3</v>
      </c>
      <c r="G112" s="38">
        <f t="shared" si="47"/>
        <v>0</v>
      </c>
      <c r="H112" s="13">
        <f t="shared" si="43"/>
        <v>3.9564523676175932E-2</v>
      </c>
      <c r="J112" s="39">
        <f t="shared" si="44"/>
        <v>1.4499999999999948</v>
      </c>
      <c r="K112" s="40">
        <f t="shared" si="26"/>
        <v>0.13943056644536131</v>
      </c>
      <c r="L112" s="40">
        <f t="shared" si="27"/>
        <v>0.10259786823007001</v>
      </c>
      <c r="M112" s="40">
        <f t="shared" si="28"/>
        <v>0.13243724664234968</v>
      </c>
      <c r="N112" s="40">
        <f t="shared" si="29"/>
        <v>0.13622524142563264</v>
      </c>
      <c r="O112" s="40">
        <f t="shared" si="30"/>
        <v>0.1379316407843614</v>
      </c>
      <c r="P112" s="40">
        <v>0</v>
      </c>
      <c r="Q112" s="13">
        <f t="shared" si="45"/>
        <v>0.1288509228625751</v>
      </c>
      <c r="T112" s="47">
        <f t="shared" si="46"/>
        <v>1.0900000000000007</v>
      </c>
      <c r="U112" s="47">
        <f t="shared" si="31"/>
        <v>0.14587826594860651</v>
      </c>
      <c r="V112" s="47">
        <f t="shared" si="32"/>
        <v>0.17634344468303265</v>
      </c>
      <c r="W112" s="47">
        <f t="shared" si="33"/>
        <v>0.17633926728029894</v>
      </c>
      <c r="X112" s="47">
        <f t="shared" si="34"/>
        <v>0.27116593140895062</v>
      </c>
      <c r="Y112" s="47">
        <f t="shared" si="35"/>
        <v>0.27115308425278789</v>
      </c>
      <c r="Z112" s="47">
        <f t="shared" si="36"/>
        <v>0.55922126825959617</v>
      </c>
      <c r="AA112" s="47">
        <f t="shared" si="37"/>
        <v>1.6636566733934881</v>
      </c>
    </row>
    <row r="113" spans="1:27" x14ac:dyDescent="0.25">
      <c r="A113" s="39">
        <f t="shared" si="38"/>
        <v>2.4999999999999973</v>
      </c>
      <c r="B113" s="40">
        <f t="shared" si="24"/>
        <v>1.7528300493568655E-2</v>
      </c>
      <c r="C113" s="38">
        <f t="shared" si="39"/>
        <v>-2</v>
      </c>
      <c r="D113" s="40">
        <f t="shared" si="40"/>
        <v>4.9082696830171435E-3</v>
      </c>
      <c r="E113" s="38">
        <f t="shared" si="41"/>
        <v>2</v>
      </c>
      <c r="F113" s="40">
        <f t="shared" si="42"/>
        <v>4.9082696830171435E-3</v>
      </c>
      <c r="G113" s="38">
        <f t="shared" si="47"/>
        <v>0</v>
      </c>
      <c r="H113" s="13">
        <f t="shared" si="43"/>
        <v>3.6267480036494673E-2</v>
      </c>
      <c r="J113" s="39">
        <f t="shared" si="44"/>
        <v>1.4999999999999949</v>
      </c>
      <c r="K113" s="40">
        <f t="shared" si="26"/>
        <v>0.12951759566589272</v>
      </c>
      <c r="L113" s="40">
        <f t="shared" si="27"/>
        <v>9.7941503441166811E-2</v>
      </c>
      <c r="M113" s="40">
        <f t="shared" si="28"/>
        <v>0.12451734464635596</v>
      </c>
      <c r="N113" s="40">
        <f t="shared" si="29"/>
        <v>0.12744479428709257</v>
      </c>
      <c r="O113" s="40">
        <f t="shared" si="30"/>
        <v>0.12862738297214699</v>
      </c>
      <c r="P113" s="40">
        <v>0</v>
      </c>
      <c r="Q113" s="13">
        <f t="shared" si="45"/>
        <v>0.12637302049983329</v>
      </c>
      <c r="T113" s="47">
        <f t="shared" si="46"/>
        <v>1.1000000000000008</v>
      </c>
      <c r="U113" s="47">
        <f t="shared" si="31"/>
        <v>0.14452217536346038</v>
      </c>
      <c r="V113" s="47">
        <f t="shared" si="32"/>
        <v>0.17469281074217097</v>
      </c>
      <c r="W113" s="47">
        <f t="shared" si="33"/>
        <v>0.17468721324963937</v>
      </c>
      <c r="X113" s="47">
        <f t="shared" si="34"/>
        <v>0.26855468749999983</v>
      </c>
      <c r="Y113" s="47">
        <f t="shared" si="35"/>
        <v>0.26853747776174003</v>
      </c>
      <c r="Z113" s="47">
        <f t="shared" si="36"/>
        <v>0.55299135599676352</v>
      </c>
      <c r="AA113" s="47">
        <f t="shared" si="37"/>
        <v>1.6147526940985628</v>
      </c>
    </row>
    <row r="114" spans="1:27" x14ac:dyDescent="0.25">
      <c r="A114" s="39">
        <f t="shared" si="38"/>
        <v>2.5499999999999972</v>
      </c>
      <c r="B114" s="40">
        <f t="shared" si="24"/>
        <v>1.5449347134395285E-2</v>
      </c>
      <c r="C114" s="38">
        <f t="shared" si="39"/>
        <v>-2</v>
      </c>
      <c r="D114" s="40">
        <f t="shared" si="40"/>
        <v>4.4620633481974106E-3</v>
      </c>
      <c r="E114" s="38">
        <f t="shared" si="41"/>
        <v>2</v>
      </c>
      <c r="F114" s="40">
        <f t="shared" si="42"/>
        <v>4.4620633481974106E-3</v>
      </c>
      <c r="G114" s="38">
        <f t="shared" si="47"/>
        <v>0</v>
      </c>
      <c r="H114" s="13">
        <f t="shared" si="43"/>
        <v>3.2970436396813414E-2</v>
      </c>
      <c r="J114" s="39">
        <f t="shared" si="44"/>
        <v>1.5499999999999949</v>
      </c>
      <c r="K114" s="40">
        <f t="shared" si="26"/>
        <v>0.12000900069698653</v>
      </c>
      <c r="L114" s="40">
        <f t="shared" si="27"/>
        <v>9.3551766696191668E-2</v>
      </c>
      <c r="M114" s="40">
        <f t="shared" si="28"/>
        <v>0.11697919333607613</v>
      </c>
      <c r="N114" s="40">
        <f t="shared" si="29"/>
        <v>0.1190610729749039</v>
      </c>
      <c r="O114" s="40">
        <f t="shared" si="30"/>
        <v>0.11972517803605404</v>
      </c>
      <c r="P114" s="40">
        <v>0</v>
      </c>
      <c r="Q114" s="13">
        <f t="shared" si="45"/>
        <v>0.12389511813709148</v>
      </c>
      <c r="T114" s="47">
        <f t="shared" si="46"/>
        <v>1.1100000000000008</v>
      </c>
      <c r="U114" s="47">
        <f t="shared" si="31"/>
        <v>0.14318785478597762</v>
      </c>
      <c r="V114" s="47">
        <f t="shared" si="32"/>
        <v>0.17306776788054423</v>
      </c>
      <c r="W114" s="47">
        <f t="shared" si="33"/>
        <v>0.17306048921616723</v>
      </c>
      <c r="X114" s="47">
        <f t="shared" si="34"/>
        <v>0.26597777623888724</v>
      </c>
      <c r="Y114" s="47">
        <f t="shared" si="35"/>
        <v>0.26595540439832377</v>
      </c>
      <c r="Z114" s="47">
        <f t="shared" si="36"/>
        <v>0.54677407132330946</v>
      </c>
      <c r="AA114" s="47">
        <f t="shared" si="37"/>
        <v>1.56449561134773</v>
      </c>
    </row>
    <row r="115" spans="1:27" x14ac:dyDescent="0.25">
      <c r="A115" s="39">
        <f t="shared" si="38"/>
        <v>2.599999999999997</v>
      </c>
      <c r="B115" s="40">
        <f t="shared" si="24"/>
        <v>1.3582969233685722E-2</v>
      </c>
      <c r="C115" s="38">
        <f t="shared" si="39"/>
        <v>-2</v>
      </c>
      <c r="D115" s="40">
        <f t="shared" si="40"/>
        <v>4.0158570133776777E-3</v>
      </c>
      <c r="E115" s="38">
        <f t="shared" si="41"/>
        <v>2</v>
      </c>
      <c r="F115" s="40">
        <f t="shared" si="42"/>
        <v>4.0158570133776777E-3</v>
      </c>
      <c r="G115" s="38">
        <f t="shared" si="47"/>
        <v>0</v>
      </c>
      <c r="H115" s="13">
        <f t="shared" si="43"/>
        <v>2.9673392757132152E-2</v>
      </c>
      <c r="J115" s="39">
        <f t="shared" si="44"/>
        <v>1.599999999999995</v>
      </c>
      <c r="K115" s="40">
        <f t="shared" si="26"/>
        <v>0.11092083467945646</v>
      </c>
      <c r="L115" s="40">
        <f t="shared" si="27"/>
        <v>8.9412889377469704E-2</v>
      </c>
      <c r="M115" s="40">
        <f t="shared" si="28"/>
        <v>0.1098192526559917</v>
      </c>
      <c r="N115" s="40">
        <f t="shared" si="29"/>
        <v>0.11107787729698414</v>
      </c>
      <c r="O115" s="40">
        <f t="shared" si="30"/>
        <v>0.11123413802230596</v>
      </c>
      <c r="P115" s="40">
        <v>0</v>
      </c>
      <c r="Q115" s="13">
        <f t="shared" si="45"/>
        <v>0.12141721577434966</v>
      </c>
      <c r="T115" s="47">
        <f t="shared" si="46"/>
        <v>1.1200000000000008</v>
      </c>
      <c r="U115" s="47">
        <f t="shared" si="31"/>
        <v>0.14187479762391925</v>
      </c>
      <c r="V115" s="47">
        <f t="shared" si="32"/>
        <v>0.17146776406035652</v>
      </c>
      <c r="W115" s="47">
        <f t="shared" si="33"/>
        <v>0.17145853065341049</v>
      </c>
      <c r="X115" s="47">
        <f t="shared" si="34"/>
        <v>0.26343469924224866</v>
      </c>
      <c r="Y115" s="47">
        <f t="shared" si="35"/>
        <v>0.26340632849508566</v>
      </c>
      <c r="Z115" s="47">
        <f t="shared" si="36"/>
        <v>0.54057260249927308</v>
      </c>
      <c r="AA115" s="47">
        <f t="shared" si="37"/>
        <v>1.5131811982435344</v>
      </c>
    </row>
    <row r="116" spans="1:27" x14ac:dyDescent="0.25">
      <c r="A116" s="39">
        <f t="shared" si="38"/>
        <v>2.6499999999999968</v>
      </c>
      <c r="B116" s="40">
        <f t="shared" si="24"/>
        <v>1.191224360760528E-2</v>
      </c>
      <c r="C116" s="38">
        <f t="shared" si="39"/>
        <v>-2</v>
      </c>
      <c r="D116" s="40">
        <f t="shared" si="40"/>
        <v>3.5696506785579448E-3</v>
      </c>
      <c r="E116" s="38">
        <f t="shared" si="41"/>
        <v>2</v>
      </c>
      <c r="F116" s="40">
        <f t="shared" si="42"/>
        <v>3.5696506785579448E-3</v>
      </c>
      <c r="G116" s="38">
        <f t="shared" si="47"/>
        <v>0</v>
      </c>
      <c r="H116" s="13">
        <f t="shared" si="43"/>
        <v>2.637634911745089E-2</v>
      </c>
      <c r="J116" s="39">
        <f t="shared" si="44"/>
        <v>1.649999999999995</v>
      </c>
      <c r="K116" s="40">
        <f t="shared" si="26"/>
        <v>0.10226492456397886</v>
      </c>
      <c r="L116" s="40">
        <f t="shared" si="27"/>
        <v>8.5509707504040855E-2</v>
      </c>
      <c r="M116" s="40">
        <f t="shared" si="28"/>
        <v>0.1030315229843288</v>
      </c>
      <c r="N116" s="40">
        <f t="shared" si="29"/>
        <v>0.10349564154617456</v>
      </c>
      <c r="O116" s="40">
        <f t="shared" si="30"/>
        <v>0.10315954488933313</v>
      </c>
      <c r="P116" s="40">
        <v>0</v>
      </c>
      <c r="Q116" s="13">
        <f t="shared" si="45"/>
        <v>0.11893931341160785</v>
      </c>
      <c r="T116" s="47">
        <f t="shared" si="46"/>
        <v>1.1300000000000008</v>
      </c>
      <c r="U116" s="47">
        <f t="shared" si="31"/>
        <v>0.14058251293234719</v>
      </c>
      <c r="V116" s="47">
        <f t="shared" si="32"/>
        <v>0.16989226246064748</v>
      </c>
      <c r="W116" s="47">
        <f t="shared" si="33"/>
        <v>0.16988079000275952</v>
      </c>
      <c r="X116" s="47">
        <f t="shared" si="34"/>
        <v>0.26092496282973793</v>
      </c>
      <c r="Y116" s="47">
        <f t="shared" si="35"/>
        <v>0.26088972462013377</v>
      </c>
      <c r="Z116" s="47">
        <f t="shared" si="36"/>
        <v>0.5343899586269244</v>
      </c>
      <c r="AA116" s="47">
        <f t="shared" si="37"/>
        <v>1.4610911334066587</v>
      </c>
    </row>
    <row r="117" spans="1:27" x14ac:dyDescent="0.25">
      <c r="A117" s="39">
        <f t="shared" si="38"/>
        <v>2.6999999999999966</v>
      </c>
      <c r="B117" s="40">
        <f t="shared" si="24"/>
        <v>1.0420934814422692E-2</v>
      </c>
      <c r="C117" s="38">
        <f t="shared" si="39"/>
        <v>-2</v>
      </c>
      <c r="D117" s="40">
        <f t="shared" si="40"/>
        <v>3.1234443437382119E-3</v>
      </c>
      <c r="E117" s="38">
        <f t="shared" si="41"/>
        <v>2</v>
      </c>
      <c r="F117" s="40">
        <f t="shared" si="42"/>
        <v>3.1234443437382119E-3</v>
      </c>
      <c r="G117" s="38">
        <f t="shared" si="47"/>
        <v>0</v>
      </c>
      <c r="H117" s="13">
        <f t="shared" si="43"/>
        <v>2.3079305477769627E-2</v>
      </c>
      <c r="J117" s="39">
        <f t="shared" si="44"/>
        <v>1.6999999999999951</v>
      </c>
      <c r="K117" s="40">
        <f t="shared" si="26"/>
        <v>9.4049077376887724E-2</v>
      </c>
      <c r="L117" s="40">
        <f t="shared" si="27"/>
        <v>8.1827734237478675E-2</v>
      </c>
      <c r="M117" s="40">
        <f t="shared" si="28"/>
        <v>9.6607948713912442E-2</v>
      </c>
      <c r="N117" s="40">
        <f t="shared" si="29"/>
        <v>9.6311809633230036E-2</v>
      </c>
      <c r="O117" s="40">
        <f t="shared" si="30"/>
        <v>9.5503166527466099E-2</v>
      </c>
      <c r="P117" s="40">
        <v>0</v>
      </c>
      <c r="Q117" s="13">
        <f t="shared" si="45"/>
        <v>0.11646141104886604</v>
      </c>
      <c r="T117" s="47">
        <f t="shared" si="46"/>
        <v>1.1400000000000008</v>
      </c>
      <c r="U117" s="47">
        <f t="shared" si="31"/>
        <v>0.13931052480650569</v>
      </c>
      <c r="V117" s="47">
        <f t="shared" si="32"/>
        <v>0.16834074096775375</v>
      </c>
      <c r="W117" s="47">
        <f t="shared" si="33"/>
        <v>0.16832673602334336</v>
      </c>
      <c r="X117" s="47">
        <f t="shared" si="34"/>
        <v>0.25844807823450028</v>
      </c>
      <c r="Y117" s="47">
        <f t="shared" si="35"/>
        <v>0.25840507734968371</v>
      </c>
      <c r="Z117" s="47">
        <f t="shared" si="36"/>
        <v>0.52822897668089397</v>
      </c>
      <c r="AA117" s="47">
        <f t="shared" si="37"/>
        <v>1.4084917223953439</v>
      </c>
    </row>
    <row r="118" spans="1:27" x14ac:dyDescent="0.25">
      <c r="A118" s="39">
        <f t="shared" si="38"/>
        <v>2.7499999999999964</v>
      </c>
      <c r="B118" s="40">
        <f t="shared" si="24"/>
        <v>9.0935625015911431E-3</v>
      </c>
      <c r="C118" s="38">
        <f t="shared" si="39"/>
        <v>-2</v>
      </c>
      <c r="D118" s="40">
        <f t="shared" si="40"/>
        <v>2.677238008918479E-3</v>
      </c>
      <c r="E118" s="38">
        <f t="shared" si="41"/>
        <v>2</v>
      </c>
      <c r="F118" s="40">
        <f t="shared" si="42"/>
        <v>2.677238008918479E-3</v>
      </c>
      <c r="G118" s="38">
        <f t="shared" si="47"/>
        <v>0</v>
      </c>
      <c r="H118" s="13">
        <f t="shared" si="43"/>
        <v>1.9782261838088365E-2</v>
      </c>
      <c r="J118" s="39">
        <f t="shared" si="44"/>
        <v>1.7499999999999951</v>
      </c>
      <c r="K118" s="40">
        <f t="shared" si="26"/>
        <v>8.6277318826512239E-2</v>
      </c>
      <c r="L118" s="40">
        <f t="shared" si="27"/>
        <v>7.8353202752933407E-2</v>
      </c>
      <c r="M118" s="40">
        <f t="shared" si="28"/>
        <v>9.0538790290125112E-2</v>
      </c>
      <c r="N118" s="40">
        <f t="shared" si="29"/>
        <v>8.9521205019562719E-2</v>
      </c>
      <c r="O118" s="40">
        <f t="shared" si="30"/>
        <v>8.8263585915164922E-2</v>
      </c>
      <c r="P118" s="40">
        <v>0</v>
      </c>
      <c r="Q118" s="13">
        <f t="shared" si="45"/>
        <v>0.11398350868612422</v>
      </c>
      <c r="T118" s="47">
        <f t="shared" si="46"/>
        <v>1.1500000000000008</v>
      </c>
      <c r="U118" s="47">
        <f t="shared" si="31"/>
        <v>0.13805837180316827</v>
      </c>
      <c r="V118" s="47">
        <f t="shared" si="32"/>
        <v>0.16681269168581209</v>
      </c>
      <c r="W118" s="47">
        <f t="shared" si="33"/>
        <v>0.16679585317229628</v>
      </c>
      <c r="X118" s="47">
        <f t="shared" si="34"/>
        <v>0.25600356178868561</v>
      </c>
      <c r="Y118" s="47">
        <f t="shared" si="35"/>
        <v>0.25595188104636318</v>
      </c>
      <c r="Z118" s="47">
        <f t="shared" si="36"/>
        <v>0.52209232834826824</v>
      </c>
      <c r="AA118" s="47">
        <f t="shared" si="37"/>
        <v>1.3556329124161426</v>
      </c>
    </row>
    <row r="119" spans="1:27" x14ac:dyDescent="0.25">
      <c r="A119" s="39">
        <f t="shared" si="38"/>
        <v>2.7999999999999963</v>
      </c>
      <c r="B119" s="40">
        <f t="shared" si="24"/>
        <v>7.9154515829800449E-3</v>
      </c>
      <c r="C119" s="38">
        <f t="shared" si="39"/>
        <v>-2</v>
      </c>
      <c r="D119" s="40">
        <f t="shared" si="40"/>
        <v>2.2310316740987461E-3</v>
      </c>
      <c r="E119" s="38">
        <f t="shared" si="41"/>
        <v>2</v>
      </c>
      <c r="F119" s="40">
        <f t="shared" si="42"/>
        <v>2.2310316740987461E-3</v>
      </c>
      <c r="G119" s="38">
        <f t="shared" si="47"/>
        <v>0</v>
      </c>
      <c r="H119" s="13">
        <f t="shared" si="43"/>
        <v>1.6485218198407103E-2</v>
      </c>
      <c r="J119" s="39">
        <f t="shared" si="44"/>
        <v>1.7999999999999952</v>
      </c>
      <c r="K119" s="40">
        <f t="shared" si="26"/>
        <v>7.8950158300894843E-2</v>
      </c>
      <c r="L119" s="40">
        <f t="shared" si="27"/>
        <v>7.5073086364101885E-2</v>
      </c>
      <c r="M119" s="40">
        <f t="shared" si="28"/>
        <v>8.4812962896904306E-2</v>
      </c>
      <c r="N119" s="40">
        <f t="shared" si="29"/>
        <v>8.3116389653880227E-2</v>
      </c>
      <c r="O119" s="40">
        <f t="shared" si="30"/>
        <v>8.1436536616818891E-2</v>
      </c>
      <c r="P119" s="40">
        <v>0</v>
      </c>
      <c r="Q119" s="13">
        <f t="shared" si="45"/>
        <v>0.11150560632338241</v>
      </c>
      <c r="T119" s="47">
        <f t="shared" si="46"/>
        <v>1.1600000000000008</v>
      </c>
      <c r="U119" s="47">
        <f t="shared" si="31"/>
        <v>0.136825606388884</v>
      </c>
      <c r="V119" s="47">
        <f t="shared" si="32"/>
        <v>0.16530762046640102</v>
      </c>
      <c r="W119" s="47">
        <f t="shared" si="33"/>
        <v>0.16528764101373991</v>
      </c>
      <c r="X119" s="47">
        <f t="shared" si="34"/>
        <v>0.2535909350859672</v>
      </c>
      <c r="Y119" s="47">
        <f t="shared" si="35"/>
        <v>0.2535296396431112</v>
      </c>
      <c r="Z119" s="47">
        <f t="shared" si="36"/>
        <v>0.51598252667748734</v>
      </c>
      <c r="AA119" s="47">
        <f t="shared" si="37"/>
        <v>1.3027475811426421</v>
      </c>
    </row>
    <row r="120" spans="1:27" x14ac:dyDescent="0.25">
      <c r="A120" s="39">
        <f t="shared" si="38"/>
        <v>2.8499999999999961</v>
      </c>
      <c r="B120" s="40">
        <f t="shared" si="24"/>
        <v>6.872766690614051E-3</v>
      </c>
      <c r="C120" s="38">
        <f t="shared" si="39"/>
        <v>-2</v>
      </c>
      <c r="D120" s="40">
        <f t="shared" si="40"/>
        <v>1.7848253392790132E-3</v>
      </c>
      <c r="E120" s="38">
        <f t="shared" si="41"/>
        <v>2</v>
      </c>
      <c r="F120" s="40">
        <f t="shared" si="42"/>
        <v>1.7848253392790132E-3</v>
      </c>
      <c r="G120" s="38">
        <f t="shared" si="47"/>
        <v>0</v>
      </c>
      <c r="H120" s="13">
        <f t="shared" si="43"/>
        <v>1.318817455872584E-2</v>
      </c>
      <c r="J120" s="39">
        <f t="shared" si="44"/>
        <v>1.8499999999999952</v>
      </c>
      <c r="K120" s="40">
        <f t="shared" si="26"/>
        <v>7.2064874336218637E-2</v>
      </c>
      <c r="L120" s="40">
        <f t="shared" si="27"/>
        <v>7.1975101454786208E-2</v>
      </c>
      <c r="M120" s="40">
        <f t="shared" si="28"/>
        <v>7.9418341142470969E-2</v>
      </c>
      <c r="N120" s="40">
        <f t="shared" si="29"/>
        <v>7.7088007218193158E-2</v>
      </c>
      <c r="O120" s="40">
        <f t="shared" si="30"/>
        <v>7.501523851259756E-2</v>
      </c>
      <c r="P120" s="40">
        <v>0</v>
      </c>
      <c r="Q120" s="13">
        <f t="shared" si="45"/>
        <v>0.1090277039606406</v>
      </c>
      <c r="T120" s="47">
        <f t="shared" si="46"/>
        <v>1.1700000000000008</v>
      </c>
      <c r="U120" s="47">
        <f t="shared" si="31"/>
        <v>0.13561179441365515</v>
      </c>
      <c r="V120" s="47">
        <f t="shared" si="32"/>
        <v>0.16382504645646176</v>
      </c>
      <c r="W120" s="47">
        <f t="shared" si="33"/>
        <v>0.16380161365490975</v>
      </c>
      <c r="X120" s="47">
        <f t="shared" si="34"/>
        <v>0.2512097251228832</v>
      </c>
      <c r="Y120" s="47">
        <f t="shared" si="35"/>
        <v>0.25113786643251396</v>
      </c>
      <c r="Z120" s="47">
        <f t="shared" si="36"/>
        <v>0.50990193253566674</v>
      </c>
      <c r="AA120" s="47">
        <f t="shared" si="37"/>
        <v>1.2500510785537895</v>
      </c>
    </row>
    <row r="121" spans="1:27" x14ac:dyDescent="0.25">
      <c r="A121" s="39">
        <f t="shared" si="38"/>
        <v>2.8999999999999959</v>
      </c>
      <c r="B121" s="40">
        <f t="shared" si="24"/>
        <v>5.9525324197759223E-3</v>
      </c>
      <c r="C121" s="38">
        <f t="shared" si="39"/>
        <v>-2</v>
      </c>
      <c r="D121" s="40">
        <f t="shared" si="40"/>
        <v>1.3386190044592803E-3</v>
      </c>
      <c r="E121" s="38">
        <f t="shared" si="41"/>
        <v>2</v>
      </c>
      <c r="F121" s="40">
        <f t="shared" si="42"/>
        <v>1.3386190044592803E-3</v>
      </c>
      <c r="G121" s="38">
        <f t="shared" si="47"/>
        <v>0</v>
      </c>
      <c r="H121" s="13">
        <f t="shared" si="43"/>
        <v>9.891130919044578E-3</v>
      </c>
      <c r="J121" s="39">
        <f t="shared" si="44"/>
        <v>1.8999999999999952</v>
      </c>
      <c r="K121" s="40">
        <f t="shared" si="26"/>
        <v>6.5615814774677178E-2</v>
      </c>
      <c r="L121" s="40">
        <f t="shared" si="27"/>
        <v>6.9047697653750961E-2</v>
      </c>
      <c r="M121" s="40">
        <f t="shared" si="28"/>
        <v>7.4342030033196657E-2</v>
      </c>
      <c r="N121" s="40">
        <f t="shared" si="29"/>
        <v>7.1425107032802984E-2</v>
      </c>
      <c r="O121" s="40">
        <f t="shared" si="30"/>
        <v>6.8990728389137362E-2</v>
      </c>
      <c r="P121" s="40">
        <v>0</v>
      </c>
      <c r="Q121" s="13">
        <f t="shared" si="45"/>
        <v>0.10654980159789879</v>
      </c>
      <c r="T121" s="47">
        <f t="shared" si="46"/>
        <v>1.1800000000000008</v>
      </c>
      <c r="U121" s="47">
        <f t="shared" si="31"/>
        <v>0.13441651460867057</v>
      </c>
      <c r="V121" s="47">
        <f t="shared" si="32"/>
        <v>0.16236450166368466</v>
      </c>
      <c r="W121" s="47">
        <f t="shared" si="33"/>
        <v>0.16233729920795692</v>
      </c>
      <c r="X121" s="47">
        <f t="shared" si="34"/>
        <v>0.24885946442068868</v>
      </c>
      <c r="Y121" s="47">
        <f t="shared" si="35"/>
        <v>0.24877608386142266</v>
      </c>
      <c r="Z121" s="47">
        <f t="shared" si="36"/>
        <v>0.50385276087460928</v>
      </c>
      <c r="AA121" s="47">
        <f t="shared" si="37"/>
        <v>1.1977409994286783</v>
      </c>
    </row>
    <row r="122" spans="1:27" x14ac:dyDescent="0.25">
      <c r="A122" s="39">
        <f t="shared" si="38"/>
        <v>2.9499999999999957</v>
      </c>
      <c r="B122" s="40">
        <f t="shared" si="24"/>
        <v>5.1426409230540026E-3</v>
      </c>
      <c r="C122" s="38">
        <f t="shared" si="39"/>
        <v>-2</v>
      </c>
      <c r="D122" s="40">
        <f t="shared" si="40"/>
        <v>8.9241266963954735E-4</v>
      </c>
      <c r="E122" s="38">
        <f t="shared" si="41"/>
        <v>2</v>
      </c>
      <c r="F122" s="40">
        <f t="shared" si="42"/>
        <v>8.9241266963954735E-4</v>
      </c>
      <c r="G122" s="38">
        <f t="shared" si="47"/>
        <v>0</v>
      </c>
      <c r="H122" s="13">
        <f t="shared" si="43"/>
        <v>6.5940872793633157E-3</v>
      </c>
      <c r="J122" s="39">
        <f t="shared" si="44"/>
        <v>1.9499999999999953</v>
      </c>
      <c r="K122" s="40">
        <f t="shared" si="26"/>
        <v>5.9594706068816616E-2</v>
      </c>
      <c r="L122" s="40">
        <f t="shared" si="27"/>
        <v>6.6280038768098265E-2</v>
      </c>
      <c r="M122" s="40">
        <f t="shared" si="28"/>
        <v>6.9570603254726804E-2</v>
      </c>
      <c r="N122" s="40">
        <f t="shared" si="29"/>
        <v>6.6115445935364989E-2</v>
      </c>
      <c r="O122" s="40">
        <f t="shared" si="30"/>
        <v>6.335218078441332E-2</v>
      </c>
      <c r="P122" s="40">
        <v>0</v>
      </c>
      <c r="Q122" s="13">
        <f t="shared" si="45"/>
        <v>0.10407189923515697</v>
      </c>
      <c r="T122" s="47">
        <f t="shared" si="46"/>
        <v>1.1900000000000008</v>
      </c>
      <c r="U122" s="47">
        <f t="shared" si="31"/>
        <v>0.13323935810680448</v>
      </c>
      <c r="V122" s="47">
        <f t="shared" si="32"/>
        <v>0.16092553053858602</v>
      </c>
      <c r="W122" s="47">
        <f t="shared" si="33"/>
        <v>0.16089423927604471</v>
      </c>
      <c r="X122" s="47">
        <f t="shared" si="34"/>
        <v>0.24653969112927376</v>
      </c>
      <c r="Y122" s="47">
        <f t="shared" si="35"/>
        <v>0.24644382333070719</v>
      </c>
      <c r="Z122" s="47">
        <f t="shared" si="36"/>
        <v>0.49783708680636546</v>
      </c>
      <c r="AA122" s="47">
        <f t="shared" si="37"/>
        <v>1.1459971634250001</v>
      </c>
    </row>
    <row r="123" spans="1:27" x14ac:dyDescent="0.25">
      <c r="A123" s="39">
        <f t="shared" si="38"/>
        <v>2.9999999999999956</v>
      </c>
      <c r="B123" s="40">
        <f t="shared" si="24"/>
        <v>4.4318484119380665E-3</v>
      </c>
      <c r="C123" s="38">
        <f t="shared" si="39"/>
        <v>-2</v>
      </c>
      <c r="D123" s="40">
        <f t="shared" si="40"/>
        <v>4.462063348198145E-4</v>
      </c>
      <c r="E123" s="38">
        <f t="shared" si="41"/>
        <v>2</v>
      </c>
      <c r="F123" s="40">
        <f t="shared" si="42"/>
        <v>4.462063348198145E-4</v>
      </c>
      <c r="G123" s="38">
        <f t="shared" si="47"/>
        <v>0</v>
      </c>
      <c r="H123" s="13">
        <f t="shared" si="43"/>
        <v>3.2970436396820538E-3</v>
      </c>
      <c r="J123" s="39">
        <f t="shared" si="44"/>
        <v>1.9999999999999953</v>
      </c>
      <c r="K123" s="40">
        <f t="shared" si="26"/>
        <v>5.3990966513188555E-2</v>
      </c>
      <c r="L123" s="40">
        <f t="shared" si="27"/>
        <v>6.3661977236758371E-2</v>
      </c>
      <c r="M123" s="40">
        <f t="shared" si="28"/>
        <v>6.5090310326216927E-2</v>
      </c>
      <c r="N123" s="40">
        <f t="shared" si="29"/>
        <v>6.1145766321218646E-2</v>
      </c>
      <c r="O123" s="40">
        <f t="shared" si="30"/>
        <v>5.8087215247357438E-2</v>
      </c>
      <c r="P123" s="40">
        <v>0</v>
      </c>
      <c r="Q123" s="13">
        <f t="shared" si="45"/>
        <v>0.10159399687241516</v>
      </c>
      <c r="T123" s="47">
        <f t="shared" si="46"/>
        <v>1.2000000000000008</v>
      </c>
      <c r="U123" s="47">
        <f t="shared" si="31"/>
        <v>0.1320799279846698</v>
      </c>
      <c r="V123" s="47">
        <f t="shared" si="32"/>
        <v>0.15950768957254116</v>
      </c>
      <c r="W123" s="47">
        <f t="shared" si="33"/>
        <v>0.15947198846244634</v>
      </c>
      <c r="X123" s="47">
        <f t="shared" si="34"/>
        <v>0.24424994911459377</v>
      </c>
      <c r="Y123" s="47">
        <f t="shared" si="35"/>
        <v>0.24414062499999978</v>
      </c>
      <c r="Z123" s="47">
        <f t="shared" si="36"/>
        <v>0.49185685148972497</v>
      </c>
      <c r="AA123" s="47">
        <f t="shared" si="37"/>
        <v>1.0949817794544403</v>
      </c>
    </row>
    <row r="124" spans="1:27" x14ac:dyDescent="0.25">
      <c r="J124" s="39">
        <f t="shared" si="44"/>
        <v>2.0499999999999954</v>
      </c>
      <c r="K124" s="40">
        <f t="shared" ref="K124:K147" si="48">_xlfn.NORM.DIST(J124,0,1,FALSE)</f>
        <v>4.8792018579183222E-2</v>
      </c>
      <c r="L124" s="40">
        <f t="shared" ref="L124:L147" si="49">_xlfn.T.DIST(J124,1,FALSE)</f>
        <v>6.1184024254453025E-2</v>
      </c>
      <c r="M124" s="40">
        <f t="shared" ref="M124:M147" si="50">_xlfn.T.DIST(J124,5,FALSE)</f>
        <v>6.0887254580270625E-2</v>
      </c>
      <c r="N124" s="40">
        <f t="shared" ref="N124:N147" si="51">_xlfn.T.DIST(J124,10,FALSE)</f>
        <v>5.6502049302094001E-2</v>
      </c>
      <c r="O124" s="40">
        <f t="shared" ref="O124:O147" si="52">_xlfn.T.DIST(J124,20,FALSE)</f>
        <v>5.3182186922382468E-2</v>
      </c>
      <c r="P124" s="40">
        <v>0</v>
      </c>
      <c r="Q124" s="13">
        <f t="shared" si="45"/>
        <v>9.9116094509673347E-2</v>
      </c>
      <c r="T124" s="47">
        <f t="shared" si="46"/>
        <v>1.2100000000000009</v>
      </c>
      <c r="U124" s="47">
        <f t="shared" si="31"/>
        <v>0.13093783882508869</v>
      </c>
      <c r="V124" s="47">
        <f t="shared" si="32"/>
        <v>0.15811054691107448</v>
      </c>
      <c r="W124" s="47">
        <f t="shared" si="33"/>
        <v>0.15807011390142939</v>
      </c>
      <c r="X124" s="47">
        <f t="shared" si="34"/>
        <v>0.24198978803094495</v>
      </c>
      <c r="Y124" s="47">
        <f t="shared" si="35"/>
        <v>0.24186603759728934</v>
      </c>
      <c r="Z124" s="47">
        <f t="shared" si="36"/>
        <v>0.48591386782949098</v>
      </c>
      <c r="AA124" s="47">
        <f t="shared" si="37"/>
        <v>1.0448397712813311</v>
      </c>
    </row>
    <row r="125" spans="1:27" x14ac:dyDescent="0.25">
      <c r="J125" s="39">
        <f t="shared" si="44"/>
        <v>2.0999999999999952</v>
      </c>
      <c r="K125" s="40">
        <f t="shared" si="48"/>
        <v>4.3983595980427642E-2</v>
      </c>
      <c r="L125" s="40">
        <f t="shared" si="49"/>
        <v>5.8837317224360787E-2</v>
      </c>
      <c r="M125" s="40">
        <f t="shared" si="50"/>
        <v>5.6947544172170919E-2</v>
      </c>
      <c r="N125" s="40">
        <f t="shared" si="51"/>
        <v>5.2169742604355404E-2</v>
      </c>
      <c r="O125" s="40">
        <f t="shared" si="52"/>
        <v>4.8622458084185048E-2</v>
      </c>
      <c r="P125" s="40">
        <v>0</v>
      </c>
      <c r="Q125" s="13">
        <f t="shared" si="45"/>
        <v>9.6638192146931534E-2</v>
      </c>
      <c r="T125" s="47">
        <f t="shared" si="46"/>
        <v>1.2200000000000009</v>
      </c>
      <c r="U125" s="47">
        <f t="shared" si="31"/>
        <v>0.12981271629891281</v>
      </c>
      <c r="V125" s="47">
        <f t="shared" si="32"/>
        <v>0.15673368198174176</v>
      </c>
      <c r="W125" s="47">
        <f t="shared" si="33"/>
        <v>0.15668819480978499</v>
      </c>
      <c r="X125" s="47">
        <f t="shared" si="34"/>
        <v>0.23975876337932492</v>
      </c>
      <c r="Y125" s="47">
        <f t="shared" si="35"/>
        <v>0.23961961823323175</v>
      </c>
      <c r="Z125" s="47">
        <f t="shared" si="36"/>
        <v>0.48000982599075892</v>
      </c>
      <c r="AA125" s="47">
        <f t="shared" si="37"/>
        <v>0.99569924184244252</v>
      </c>
    </row>
    <row r="126" spans="1:27" x14ac:dyDescent="0.25">
      <c r="J126" s="39">
        <f t="shared" si="44"/>
        <v>2.149999999999995</v>
      </c>
      <c r="K126" s="40">
        <f t="shared" si="48"/>
        <v>3.9550041589370651E-2</v>
      </c>
      <c r="L126" s="40">
        <f t="shared" si="49"/>
        <v>5.6613585804142622E-2</v>
      </c>
      <c r="M126" s="40">
        <f t="shared" si="50"/>
        <v>5.3257418460710658E-2</v>
      </c>
      <c r="N126" s="40">
        <f t="shared" si="51"/>
        <v>4.8133963386669774E-2</v>
      </c>
      <c r="O126" s="40">
        <f t="shared" si="52"/>
        <v>4.4392648915811427E-2</v>
      </c>
      <c r="P126" s="40">
        <v>0</v>
      </c>
      <c r="Q126" s="13">
        <f t="shared" si="45"/>
        <v>9.4160289784189721E-2</v>
      </c>
      <c r="T126" s="47">
        <f t="shared" si="46"/>
        <v>1.2300000000000009</v>
      </c>
      <c r="U126" s="47">
        <f t="shared" si="31"/>
        <v>0.12870419676518852</v>
      </c>
      <c r="V126" s="47">
        <f t="shared" si="32"/>
        <v>0.15537668513597394</v>
      </c>
      <c r="W126" s="47">
        <f t="shared" si="33"/>
        <v>0.15532582205793111</v>
      </c>
      <c r="X126" s="47">
        <f t="shared" si="34"/>
        <v>0.23755643655302114</v>
      </c>
      <c r="Y126" s="47">
        <f t="shared" si="35"/>
        <v>0.23740093222004549</v>
      </c>
      <c r="Z126" s="47">
        <f t="shared" si="36"/>
        <v>0.47414629873079828</v>
      </c>
      <c r="AA126" s="47">
        <f t="shared" si="37"/>
        <v>0.94767205465418081</v>
      </c>
    </row>
    <row r="127" spans="1:27" x14ac:dyDescent="0.25">
      <c r="J127" s="39">
        <f t="shared" si="44"/>
        <v>2.1999999999999948</v>
      </c>
      <c r="K127" s="40">
        <f t="shared" si="48"/>
        <v>3.5474592846231834E-2</v>
      </c>
      <c r="L127" s="40">
        <f t="shared" si="49"/>
        <v>5.4505117497224642E-2</v>
      </c>
      <c r="M127" s="40">
        <f t="shared" si="50"/>
        <v>4.9803352151145487E-2</v>
      </c>
      <c r="N127" s="40">
        <f t="shared" si="51"/>
        <v>4.4379676614246084E-2</v>
      </c>
      <c r="O127" s="40">
        <f t="shared" si="52"/>
        <v>4.0476866433134612E-2</v>
      </c>
      <c r="P127" s="40">
        <v>0</v>
      </c>
      <c r="Q127" s="13">
        <f t="shared" si="45"/>
        <v>9.1682387421447908E-2</v>
      </c>
      <c r="T127" s="47">
        <f t="shared" si="46"/>
        <v>1.2400000000000009</v>
      </c>
      <c r="U127" s="47">
        <f t="shared" si="31"/>
        <v>0.12761192688872336</v>
      </c>
      <c r="V127" s="47">
        <f t="shared" si="32"/>
        <v>0.15403915730428075</v>
      </c>
      <c r="W127" s="47">
        <f t="shared" si="33"/>
        <v>0.15398259775958051</v>
      </c>
      <c r="X127" s="47">
        <f t="shared" si="34"/>
        <v>0.23538237487148869</v>
      </c>
      <c r="Y127" s="47">
        <f t="shared" si="35"/>
        <v>0.23520955289486487</v>
      </c>
      <c r="Z127" s="47">
        <f t="shared" si="36"/>
        <v>0.46832474655142509</v>
      </c>
      <c r="AA127" s="47">
        <f t="shared" si="37"/>
        <v>0.90085451177577125</v>
      </c>
    </row>
    <row r="128" spans="1:27" x14ac:dyDescent="0.25">
      <c r="J128" s="39">
        <f t="shared" si="44"/>
        <v>2.2499999999999947</v>
      </c>
      <c r="K128" s="40">
        <f t="shared" si="48"/>
        <v>3.1739651835667793E-2</v>
      </c>
      <c r="L128" s="40">
        <f t="shared" si="49"/>
        <v>5.250472349423372E-2</v>
      </c>
      <c r="M128" s="40">
        <f t="shared" si="50"/>
        <v>4.6572139568152385E-2</v>
      </c>
      <c r="N128" s="40">
        <f t="shared" si="51"/>
        <v>4.0891849988949298E-2</v>
      </c>
      <c r="O128" s="40">
        <f t="shared" si="52"/>
        <v>3.6858911004958195E-2</v>
      </c>
      <c r="P128" s="40">
        <v>0</v>
      </c>
      <c r="Q128" s="13">
        <f t="shared" si="45"/>
        <v>8.9204485058706096E-2</v>
      </c>
      <c r="T128" s="47">
        <f t="shared" si="46"/>
        <v>1.2500000000000009</v>
      </c>
      <c r="U128" s="47">
        <f t="shared" si="31"/>
        <v>0.12653556327416479</v>
      </c>
      <c r="V128" s="47">
        <f t="shared" si="32"/>
        <v>0.15272070966424237</v>
      </c>
      <c r="W128" s="47">
        <f t="shared" si="33"/>
        <v>0.15265813487902563</v>
      </c>
      <c r="X128" s="47">
        <f t="shared" si="34"/>
        <v>0.23323615160349837</v>
      </c>
      <c r="Y128" s="47">
        <f t="shared" si="35"/>
        <v>0.23304506144742812</v>
      </c>
      <c r="Z128" s="47">
        <f t="shared" si="36"/>
        <v>0.46254652267500485</v>
      </c>
      <c r="AA128" s="47">
        <f t="shared" si="37"/>
        <v>0.85532810907908852</v>
      </c>
    </row>
    <row r="129" spans="10:27" x14ac:dyDescent="0.25">
      <c r="J129" s="39">
        <f t="shared" si="44"/>
        <v>2.2999999999999945</v>
      </c>
      <c r="K129" s="40">
        <f t="shared" si="48"/>
        <v>2.8327037741601536E-2</v>
      </c>
      <c r="L129" s="40">
        <f t="shared" si="49"/>
        <v>5.0605705275642607E-2</v>
      </c>
      <c r="M129" s="40">
        <f t="shared" si="50"/>
        <v>4.3550961350440329E-2</v>
      </c>
      <c r="N129" s="40">
        <f t="shared" si="51"/>
        <v>3.7655586709753705E-2</v>
      </c>
      <c r="O129" s="40">
        <f t="shared" si="52"/>
        <v>3.3522460396150255E-2</v>
      </c>
      <c r="P129" s="40">
        <v>0</v>
      </c>
      <c r="Q129" s="13">
        <f t="shared" si="45"/>
        <v>8.6726582695964283E-2</v>
      </c>
      <c r="T129" s="47">
        <f t="shared" si="46"/>
        <v>1.2600000000000009</v>
      </c>
      <c r="U129" s="47">
        <f t="shared" si="31"/>
        <v>0.12547477211575564</v>
      </c>
      <c r="V129" s="47">
        <f t="shared" si="32"/>
        <v>0.15142096332074595</v>
      </c>
      <c r="W129" s="47">
        <f t="shared" si="33"/>
        <v>0.15135205685514738</v>
      </c>
      <c r="X129" s="47">
        <f t="shared" si="34"/>
        <v>0.23111734598046568</v>
      </c>
      <c r="Y129" s="47">
        <f t="shared" si="35"/>
        <v>0.23090704675198057</v>
      </c>
      <c r="Z129" s="47">
        <f t="shared" si="36"/>
        <v>0.45681287784745611</v>
      </c>
      <c r="AA129" s="47">
        <f t="shared" si="37"/>
        <v>0.81116035098721229</v>
      </c>
    </row>
    <row r="130" spans="10:27" x14ac:dyDescent="0.25">
      <c r="J130" s="39">
        <f t="shared" si="44"/>
        <v>2.3499999999999943</v>
      </c>
      <c r="K130" s="40">
        <f t="shared" si="48"/>
        <v>2.5218219915194726E-2</v>
      </c>
      <c r="L130" s="40">
        <f t="shared" si="49"/>
        <v>4.8801822335575618E-2</v>
      </c>
      <c r="M130" s="40">
        <f t="shared" si="50"/>
        <v>4.07274357436129E-2</v>
      </c>
      <c r="N130" s="40">
        <f t="shared" si="51"/>
        <v>3.4656237535354996E-2</v>
      </c>
      <c r="O130" s="40">
        <f t="shared" si="52"/>
        <v>3.0451231670251367E-2</v>
      </c>
      <c r="P130" s="40">
        <v>0</v>
      </c>
      <c r="Q130" s="13">
        <f t="shared" si="45"/>
        <v>8.424868033322247E-2</v>
      </c>
      <c r="T130" s="47">
        <f t="shared" si="46"/>
        <v>1.2700000000000009</v>
      </c>
      <c r="U130" s="47">
        <f t="shared" si="31"/>
        <v>0.12442922886197748</v>
      </c>
      <c r="V130" s="47">
        <f t="shared" si="32"/>
        <v>0.15013954899794729</v>
      </c>
      <c r="W130" s="47">
        <f t="shared" si="33"/>
        <v>0.15006399724130759</v>
      </c>
      <c r="X130" s="47">
        <f t="shared" si="34"/>
        <v>0.22902554320079951</v>
      </c>
      <c r="Y130" s="47">
        <f t="shared" si="35"/>
        <v>0.22879510520327814</v>
      </c>
      <c r="Z130" s="47">
        <f t="shared" si="36"/>
        <v>0.45112496497179094</v>
      </c>
      <c r="AA130" s="47">
        <f t="shared" si="37"/>
        <v>0.76840560833902805</v>
      </c>
    </row>
    <row r="131" spans="10:27" x14ac:dyDescent="0.25">
      <c r="J131" s="39">
        <f t="shared" si="44"/>
        <v>2.3999999999999941</v>
      </c>
      <c r="K131" s="40">
        <f t="shared" si="48"/>
        <v>2.2394530294843208E-2</v>
      </c>
      <c r="L131" s="40">
        <f t="shared" si="49"/>
        <v>4.7087261269791715E-2</v>
      </c>
      <c r="M131" s="40">
        <f t="shared" si="50"/>
        <v>3.8089656526432265E-2</v>
      </c>
      <c r="N131" s="40">
        <f t="shared" si="51"/>
        <v>3.18794937500309E-2</v>
      </c>
      <c r="O131" s="40">
        <f t="shared" si="52"/>
        <v>2.7629121628762705E-2</v>
      </c>
      <c r="P131" s="40">
        <v>0</v>
      </c>
      <c r="Q131" s="13">
        <f t="shared" si="45"/>
        <v>8.1770777970480657E-2</v>
      </c>
      <c r="T131" s="47">
        <f t="shared" si="46"/>
        <v>1.2800000000000009</v>
      </c>
      <c r="U131" s="47">
        <f t="shared" si="31"/>
        <v>0.12339861789434016</v>
      </c>
      <c r="V131" s="47">
        <f t="shared" si="32"/>
        <v>0.14887610674246615</v>
      </c>
      <c r="W131" s="47">
        <f t="shared" si="33"/>
        <v>0.1487935993603334</v>
      </c>
      <c r="X131" s="47">
        <f t="shared" si="34"/>
        <v>0.22696033442605265</v>
      </c>
      <c r="Y131" s="47">
        <f t="shared" si="35"/>
        <v>0.22670884055657908</v>
      </c>
      <c r="Z131" s="47">
        <f t="shared" si="36"/>
        <v>0.44548384357588877</v>
      </c>
      <c r="AA131" s="47">
        <f t="shared" si="37"/>
        <v>0.72710600457769003</v>
      </c>
    </row>
    <row r="132" spans="10:27" x14ac:dyDescent="0.25">
      <c r="J132" s="39">
        <f t="shared" si="44"/>
        <v>2.449999999999994</v>
      </c>
      <c r="K132" s="40">
        <f t="shared" si="48"/>
        <v>1.9837354391795618E-2</v>
      </c>
      <c r="L132" s="40">
        <f t="shared" si="49"/>
        <v>4.5456606381119889E-2</v>
      </c>
      <c r="M132" s="40">
        <f t="shared" si="50"/>
        <v>3.5626219447932955E-2</v>
      </c>
      <c r="N132" s="40">
        <f t="shared" si="51"/>
        <v>2.9311462704814401E-2</v>
      </c>
      <c r="O132" s="40">
        <f t="shared" si="52"/>
        <v>2.5040326739418001E-2</v>
      </c>
      <c r="P132" s="40">
        <v>0</v>
      </c>
      <c r="Q132" s="13">
        <f t="shared" si="45"/>
        <v>7.9292875607738844E-2</v>
      </c>
      <c r="T132" s="47">
        <f t="shared" si="46"/>
        <v>1.2900000000000009</v>
      </c>
      <c r="U132" s="47">
        <f t="shared" ref="U132:U195" si="53">_xlfn.F.DIST(T132,1,1,FALSE)</f>
        <v>0.12238263221961772</v>
      </c>
      <c r="V132" s="47">
        <f t="shared" ref="V132:V195" si="54">_xlfn.F.DIST(T132,2,1,FALSE)</f>
        <v>0.14763028563734343</v>
      </c>
      <c r="W132" s="47">
        <f t="shared" ref="W132:W195" si="55">_xlfn.F.DIST(T132,1,2,FALSE)</f>
        <v>0.14754051597384635</v>
      </c>
      <c r="X132" s="47">
        <f t="shared" ref="X132:X195" si="56">_xlfn.F.DIST(T132,4,2,FALSE)</f>
        <v>0.22492131676959268</v>
      </c>
      <c r="Y132" s="47">
        <f t="shared" ref="Y132:Y195" si="57">_xlfn.F.DIST(T132,2,4,FALSE)</f>
        <v>0.22464786377151338</v>
      </c>
      <c r="Z132" s="47">
        <f t="shared" ref="Z132:Z195" si="58">_xlfn.F.DIST(T132,10,10,FALSE)</f>
        <v>0.43989048411832715</v>
      </c>
      <c r="AA132" s="47">
        <f t="shared" ref="AA132:AA195" si="59">_xlfn.F.DIST(T132,100,100,FALSE)</f>
        <v>0.68729231701234039</v>
      </c>
    </row>
    <row r="133" spans="10:27" x14ac:dyDescent="0.25">
      <c r="J133" s="39">
        <f t="shared" ref="J133:J163" si="60">J132+0.05</f>
        <v>2.4999999999999938</v>
      </c>
      <c r="K133" s="40">
        <f t="shared" si="48"/>
        <v>1.7528300493568811E-2</v>
      </c>
      <c r="L133" s="40">
        <f t="shared" si="49"/>
        <v>4.3904811887419598E-2</v>
      </c>
      <c r="M133" s="40">
        <f t="shared" si="50"/>
        <v>3.3326238887023109E-2</v>
      </c>
      <c r="N133" s="40">
        <f t="shared" si="51"/>
        <v>2.6938727628244747E-2</v>
      </c>
      <c r="O133" s="40">
        <f t="shared" si="52"/>
        <v>2.2669443719145161E-2</v>
      </c>
      <c r="P133" s="40">
        <v>0</v>
      </c>
      <c r="Q133" s="13">
        <f t="shared" ref="Q133:Q163" si="61">Q132-($Q$3/COUNTA($J$3:$J$163))</f>
        <v>7.6814973244997031E-2</v>
      </c>
      <c r="T133" s="47">
        <f t="shared" ref="T133:T196" si="62">T132+0.01</f>
        <v>1.3000000000000009</v>
      </c>
      <c r="U133" s="47">
        <f t="shared" si="53"/>
        <v>0.12138097317487011</v>
      </c>
      <c r="V133" s="47">
        <f t="shared" si="54"/>
        <v>0.14640174352631374</v>
      </c>
      <c r="W133" s="47">
        <f t="shared" si="55"/>
        <v>0.1463044089652325</v>
      </c>
      <c r="X133" s="47">
        <f t="shared" si="56"/>
        <v>0.22290809327846348</v>
      </c>
      <c r="Y133" s="47">
        <f t="shared" si="57"/>
        <v>0.2226117928597266</v>
      </c>
      <c r="Z133" s="47">
        <f t="shared" si="58"/>
        <v>0.43434577213616721</v>
      </c>
      <c r="AA133" s="47">
        <f t="shared" si="59"/>
        <v>0.64898488143574462</v>
      </c>
    </row>
    <row r="134" spans="10:27" x14ac:dyDescent="0.25">
      <c r="J134" s="39">
        <f t="shared" si="60"/>
        <v>2.5499999999999936</v>
      </c>
      <c r="K134" s="40">
        <f t="shared" si="48"/>
        <v>1.5449347134395422E-2</v>
      </c>
      <c r="L134" s="40">
        <f t="shared" si="49"/>
        <v>4.2427175765916966E-2</v>
      </c>
      <c r="M134" s="40">
        <f t="shared" si="50"/>
        <v>3.1179356278634007E-2</v>
      </c>
      <c r="N134" s="40">
        <f t="shared" si="51"/>
        <v>2.4748393383360944E-2</v>
      </c>
      <c r="O134" s="40">
        <f t="shared" si="52"/>
        <v>2.0501552094105355E-2</v>
      </c>
      <c r="P134" s="40">
        <v>0</v>
      </c>
      <c r="Q134" s="13">
        <f t="shared" si="61"/>
        <v>7.4337070882255218E-2</v>
      </c>
      <c r="T134" s="47">
        <f t="shared" si="62"/>
        <v>1.3100000000000009</v>
      </c>
      <c r="U134" s="47">
        <f t="shared" si="53"/>
        <v>0.12039335014462818</v>
      </c>
      <c r="V134" s="47">
        <f t="shared" si="54"/>
        <v>0.14519014674796582</v>
      </c>
      <c r="W134" s="47">
        <f t="shared" si="55"/>
        <v>0.14508494903559002</v>
      </c>
      <c r="X134" s="47">
        <f t="shared" si="56"/>
        <v>0.2209202729090527</v>
      </c>
      <c r="Y134" s="47">
        <f t="shared" si="57"/>
        <v>0.22060025273619444</v>
      </c>
      <c r="Z134" s="47">
        <f t="shared" si="58"/>
        <v>0.42885051223868847</v>
      </c>
      <c r="AA134" s="47">
        <f t="shared" si="59"/>
        <v>0.61219448987349945</v>
      </c>
    </row>
    <row r="135" spans="10:27" x14ac:dyDescent="0.25">
      <c r="J135" s="39">
        <f t="shared" si="60"/>
        <v>2.5999999999999934</v>
      </c>
      <c r="K135" s="40">
        <f t="shared" si="48"/>
        <v>1.3582969233685849E-2</v>
      </c>
      <c r="L135" s="40">
        <f t="shared" si="49"/>
        <v>4.101931522987011E-2</v>
      </c>
      <c r="M135" s="40">
        <f t="shared" si="50"/>
        <v>2.917574168593955E-2</v>
      </c>
      <c r="N135" s="40">
        <f t="shared" si="51"/>
        <v>2.2728119798465209E-2</v>
      </c>
      <c r="O135" s="40">
        <f t="shared" si="52"/>
        <v>1.8522280164803388E-2</v>
      </c>
      <c r="P135" s="40">
        <v>0</v>
      </c>
      <c r="Q135" s="13">
        <f t="shared" si="61"/>
        <v>7.1859168519513406E-2</v>
      </c>
      <c r="T135" s="47">
        <f t="shared" si="62"/>
        <v>1.320000000000001</v>
      </c>
      <c r="U135" s="47">
        <f t="shared" si="53"/>
        <v>0.11941948028965353</v>
      </c>
      <c r="V135" s="47">
        <f t="shared" si="54"/>
        <v>0.14399516987938427</v>
      </c>
      <c r="W135" s="47">
        <f t="shared" si="55"/>
        <v>0.1438818154120261</v>
      </c>
      <c r="X135" s="47">
        <f t="shared" si="56"/>
        <v>0.21895747049713951</v>
      </c>
      <c r="Y135" s="47">
        <f t="shared" si="57"/>
        <v>0.21861287507410959</v>
      </c>
      <c r="Z135" s="47">
        <f t="shared" si="58"/>
        <v>0.42340543195109909</v>
      </c>
      <c r="AA135" s="47">
        <f t="shared" si="59"/>
        <v>0.57692327267237076</v>
      </c>
    </row>
    <row r="136" spans="10:27" x14ac:dyDescent="0.25">
      <c r="J136" s="39">
        <f t="shared" si="60"/>
        <v>2.6499999999999932</v>
      </c>
      <c r="K136" s="40">
        <f t="shared" si="48"/>
        <v>1.1912243607605391E-2</v>
      </c>
      <c r="L136" s="40">
        <f t="shared" si="49"/>
        <v>3.9677143806019582E-2</v>
      </c>
      <c r="M136" s="40">
        <f t="shared" si="50"/>
        <v>2.7306089740172922E-2</v>
      </c>
      <c r="N136" s="40">
        <f t="shared" si="51"/>
        <v>2.0866144125929607E-2</v>
      </c>
      <c r="O136" s="40">
        <f t="shared" si="52"/>
        <v>1.6717855864819043E-2</v>
      </c>
      <c r="P136" s="40">
        <v>0</v>
      </c>
      <c r="Q136" s="13">
        <f t="shared" si="61"/>
        <v>6.9381266156771593E-2</v>
      </c>
      <c r="T136" s="47">
        <f t="shared" si="62"/>
        <v>1.330000000000001</v>
      </c>
      <c r="U136" s="47">
        <f t="shared" si="53"/>
        <v>0.11845908828671795</v>
      </c>
      <c r="V136" s="47">
        <f t="shared" si="54"/>
        <v>0.14281649548888425</v>
      </c>
      <c r="W136" s="47">
        <f t="shared" si="55"/>
        <v>0.14269469556771214</v>
      </c>
      <c r="X136" s="47">
        <f t="shared" si="56"/>
        <v>0.21701930672285005</v>
      </c>
      <c r="Y136" s="47">
        <f t="shared" si="57"/>
        <v>0.21664929816324435</v>
      </c>
      <c r="Z136" s="47">
        <f t="shared" si="58"/>
        <v>0.41801118541228821</v>
      </c>
      <c r="AA136" s="47">
        <f t="shared" si="59"/>
        <v>0.54316555749255924</v>
      </c>
    </row>
    <row r="137" spans="10:27" x14ac:dyDescent="0.25">
      <c r="J137" s="39">
        <f t="shared" si="60"/>
        <v>2.6999999999999931</v>
      </c>
      <c r="K137" s="40">
        <f t="shared" si="48"/>
        <v>1.0420934814422789E-2</v>
      </c>
      <c r="L137" s="40">
        <f t="shared" si="49"/>
        <v>3.8396849961856702E-2</v>
      </c>
      <c r="M137" s="40">
        <f t="shared" si="50"/>
        <v>2.5561611020544793E-2</v>
      </c>
      <c r="N137" s="40">
        <f t="shared" si="51"/>
        <v>1.9151294092491226E-2</v>
      </c>
      <c r="O137" s="40">
        <f t="shared" si="52"/>
        <v>1.5075144023375935E-2</v>
      </c>
      <c r="P137" s="40">
        <v>0</v>
      </c>
      <c r="Q137" s="13">
        <f t="shared" si="61"/>
        <v>6.690336379402978E-2</v>
      </c>
      <c r="T137" s="47">
        <f t="shared" si="62"/>
        <v>1.340000000000001</v>
      </c>
      <c r="U137" s="47">
        <f t="shared" si="53"/>
        <v>0.1175119060788774</v>
      </c>
      <c r="V137" s="47">
        <f t="shared" si="54"/>
        <v>0.14165381389746914</v>
      </c>
      <c r="W137" s="47">
        <f t="shared" si="55"/>
        <v>0.14152328495313682</v>
      </c>
      <c r="X137" s="47">
        <f t="shared" si="56"/>
        <v>0.21510540807101158</v>
      </c>
      <c r="Y137" s="47">
        <f t="shared" si="57"/>
        <v>0.2147091667716951</v>
      </c>
      <c r="Z137" s="47">
        <f t="shared" si="58"/>
        <v>0.41266835693070136</v>
      </c>
      <c r="AA137" s="47">
        <f t="shared" si="59"/>
        <v>0.51090869903970015</v>
      </c>
    </row>
    <row r="138" spans="10:27" x14ac:dyDescent="0.25">
      <c r="J138" s="39">
        <f t="shared" si="60"/>
        <v>2.7499999999999929</v>
      </c>
      <c r="K138" s="40">
        <f t="shared" si="48"/>
        <v>9.0935625015912316E-3</v>
      </c>
      <c r="L138" s="40">
        <f t="shared" si="49"/>
        <v>3.7174877218545066E-2</v>
      </c>
      <c r="M138" s="40">
        <f t="shared" si="50"/>
        <v>2.3934019808277605E-2</v>
      </c>
      <c r="N138" s="40">
        <f t="shared" si="51"/>
        <v>1.7572992901720819E-2</v>
      </c>
      <c r="O138" s="40">
        <f t="shared" si="52"/>
        <v>1.358167153082469E-2</v>
      </c>
      <c r="P138" s="40">
        <v>0</v>
      </c>
      <c r="Q138" s="13">
        <f t="shared" si="61"/>
        <v>6.4425461431287967E-2</v>
      </c>
      <c r="T138" s="47">
        <f t="shared" si="62"/>
        <v>1.350000000000001</v>
      </c>
      <c r="U138" s="47">
        <f t="shared" si="53"/>
        <v>0.11657767263574462</v>
      </c>
      <c r="V138" s="47">
        <f t="shared" si="54"/>
        <v>0.14050682294865835</v>
      </c>
      <c r="W138" s="47">
        <f t="shared" si="55"/>
        <v>0.1403672867380294</v>
      </c>
      <c r="X138" s="47">
        <f t="shared" si="56"/>
        <v>0.21321540678735693</v>
      </c>
      <c r="Y138" s="47">
        <f t="shared" si="57"/>
        <v>0.21279213201091876</v>
      </c>
      <c r="Z138" s="47">
        <f t="shared" si="58"/>
        <v>0.40737746440241929</v>
      </c>
      <c r="AA138" s="47">
        <f t="shared" si="59"/>
        <v>0.48013387454999135</v>
      </c>
    </row>
    <row r="139" spans="10:27" x14ac:dyDescent="0.25">
      <c r="J139" s="39">
        <f t="shared" si="60"/>
        <v>2.7999999999999927</v>
      </c>
      <c r="K139" s="40">
        <f t="shared" si="48"/>
        <v>7.9154515829801264E-3</v>
      </c>
      <c r="L139" s="40">
        <f t="shared" si="49"/>
        <v>3.6007905676899564E-2</v>
      </c>
      <c r="M139" s="40">
        <f t="shared" si="50"/>
        <v>2.2415519021677481E-2</v>
      </c>
      <c r="N139" s="40">
        <f t="shared" si="51"/>
        <v>1.6121257439422353E-2</v>
      </c>
      <c r="O139" s="40">
        <f t="shared" si="52"/>
        <v>1.2225641868022748E-2</v>
      </c>
      <c r="P139" s="40">
        <v>0</v>
      </c>
      <c r="Q139" s="13">
        <f t="shared" si="61"/>
        <v>6.1947559068546147E-2</v>
      </c>
      <c r="T139" s="47">
        <f t="shared" si="62"/>
        <v>1.360000000000001</v>
      </c>
      <c r="U139" s="47">
        <f t="shared" si="53"/>
        <v>0.11565613372329048</v>
      </c>
      <c r="V139" s="47">
        <f t="shared" si="54"/>
        <v>0.13937522778634737</v>
      </c>
      <c r="W139" s="47">
        <f t="shared" si="55"/>
        <v>0.1392264115634522</v>
      </c>
      <c r="X139" s="47">
        <f t="shared" si="56"/>
        <v>0.211348940830999</v>
      </c>
      <c r="Y139" s="47">
        <f t="shared" si="57"/>
        <v>0.21089785120397342</v>
      </c>
      <c r="Z139" s="47">
        <f t="shared" si="58"/>
        <v>0.40213896259549914</v>
      </c>
      <c r="AA139" s="47">
        <f t="shared" si="59"/>
        <v>0.45081684112079817</v>
      </c>
    </row>
    <row r="140" spans="10:27" x14ac:dyDescent="0.25">
      <c r="J140" s="39">
        <f t="shared" si="60"/>
        <v>2.8499999999999925</v>
      </c>
      <c r="K140" s="40">
        <f t="shared" si="48"/>
        <v>6.8727666906141177E-3</v>
      </c>
      <c r="L140" s="40">
        <f t="shared" si="49"/>
        <v>3.4892834879012569E-2</v>
      </c>
      <c r="M140" s="40">
        <f t="shared" si="50"/>
        <v>2.0998783023804302E-2</v>
      </c>
      <c r="N140" s="40">
        <f t="shared" si="51"/>
        <v>1.4786690819574707E-2</v>
      </c>
      <c r="O140" s="40">
        <f t="shared" si="52"/>
        <v>1.0995940401025575E-2</v>
      </c>
      <c r="P140" s="40">
        <v>0</v>
      </c>
      <c r="Q140" s="13">
        <f t="shared" si="61"/>
        <v>5.9469656705804327E-2</v>
      </c>
      <c r="T140" s="47">
        <f t="shared" si="62"/>
        <v>1.370000000000001</v>
      </c>
      <c r="U140" s="47">
        <f t="shared" si="53"/>
        <v>0.11474704168273084</v>
      </c>
      <c r="V140" s="47">
        <f t="shared" si="54"/>
        <v>0.13825874064037935</v>
      </c>
      <c r="W140" s="47">
        <f t="shared" si="55"/>
        <v>0.13810037730358998</v>
      </c>
      <c r="X140" s="47">
        <f t="shared" si="56"/>
        <v>0.20950565382356212</v>
      </c>
      <c r="Y140" s="47">
        <f t="shared" si="57"/>
        <v>0.20902598775687745</v>
      </c>
      <c r="Z140" s="47">
        <f t="shared" si="58"/>
        <v>0.39695324630464202</v>
      </c>
      <c r="AA140" s="47">
        <f t="shared" si="59"/>
        <v>0.42292865195794255</v>
      </c>
    </row>
    <row r="141" spans="10:27" x14ac:dyDescent="0.25">
      <c r="J141" s="39">
        <f t="shared" si="60"/>
        <v>2.8999999999999924</v>
      </c>
      <c r="K141" s="40">
        <f t="shared" si="48"/>
        <v>5.9525324197759856E-3</v>
      </c>
      <c r="L141" s="40">
        <f t="shared" si="49"/>
        <v>3.3826767926014051E-2</v>
      </c>
      <c r="M141" s="40">
        <f t="shared" si="50"/>
        <v>1.9676938890598711E-2</v>
      </c>
      <c r="N141" s="40">
        <f t="shared" si="51"/>
        <v>1.3560470295245099E-2</v>
      </c>
      <c r="O141" s="40">
        <f t="shared" si="52"/>
        <v>9.8821317664988771E-3</v>
      </c>
      <c r="P141" s="40">
        <v>0</v>
      </c>
      <c r="Q141" s="13">
        <f t="shared" si="61"/>
        <v>5.6991754343062508E-2</v>
      </c>
      <c r="T141" s="47">
        <f t="shared" si="62"/>
        <v>1.380000000000001</v>
      </c>
      <c r="U141" s="47">
        <f t="shared" si="53"/>
        <v>0.11385015521807802</v>
      </c>
      <c r="V141" s="47">
        <f t="shared" si="54"/>
        <v>0.13715708061952031</v>
      </c>
      <c r="W141" s="47">
        <f t="shared" si="55"/>
        <v>0.1369889088367878</v>
      </c>
      <c r="X141" s="47">
        <f t="shared" si="56"/>
        <v>0.20768519499532845</v>
      </c>
      <c r="Y141" s="47">
        <f t="shared" si="57"/>
        <v>0.20717621103300327</v>
      </c>
      <c r="Z141" s="47">
        <f t="shared" si="58"/>
        <v>0.39182065338016125</v>
      </c>
      <c r="AA141" s="47">
        <f t="shared" si="59"/>
        <v>0.39643632948903101</v>
      </c>
    </row>
    <row r="142" spans="10:27" x14ac:dyDescent="0.25">
      <c r="J142" s="39">
        <f t="shared" si="60"/>
        <v>2.9499999999999922</v>
      </c>
      <c r="K142" s="40">
        <f t="shared" si="48"/>
        <v>5.1426409230540572E-3</v>
      </c>
      <c r="L142" s="40">
        <f t="shared" si="49"/>
        <v>3.2806996772356836E-2</v>
      </c>
      <c r="M142" s="40">
        <f t="shared" si="50"/>
        <v>1.8443546634915067E-2</v>
      </c>
      <c r="N142" s="40">
        <f t="shared" si="51"/>
        <v>1.243433144819248E-2</v>
      </c>
      <c r="O142" s="40">
        <f t="shared" si="52"/>
        <v>8.874450585343507E-3</v>
      </c>
      <c r="P142" s="40">
        <v>0</v>
      </c>
      <c r="Q142" s="13">
        <f t="shared" si="61"/>
        <v>5.4513851980320688E-2</v>
      </c>
      <c r="T142" s="47">
        <f t="shared" si="62"/>
        <v>1.390000000000001</v>
      </c>
      <c r="U142" s="47">
        <f t="shared" si="53"/>
        <v>0.11296523919195929</v>
      </c>
      <c r="V142" s="47">
        <f t="shared" si="54"/>
        <v>0.13606997351154476</v>
      </c>
      <c r="W142" s="47">
        <f t="shared" si="55"/>
        <v>0.13589173782541436</v>
      </c>
      <c r="X142" s="47">
        <f t="shared" si="56"/>
        <v>0.20588721912872954</v>
      </c>
      <c r="Y142" s="47">
        <f t="shared" si="57"/>
        <v>0.20534819623042819</v>
      </c>
      <c r="Z142" s="47">
        <f t="shared" si="58"/>
        <v>0.38674146763524703</v>
      </c>
      <c r="AA142" s="47">
        <f t="shared" si="59"/>
        <v>0.37130349407204605</v>
      </c>
    </row>
    <row r="143" spans="10:27" x14ac:dyDescent="0.25">
      <c r="J143" s="39">
        <f t="shared" si="60"/>
        <v>2.999999999999992</v>
      </c>
      <c r="K143" s="40">
        <f t="shared" si="48"/>
        <v>4.4318484119381142E-3</v>
      </c>
      <c r="L143" s="40">
        <f t="shared" si="49"/>
        <v>3.183098861837922E-2</v>
      </c>
      <c r="M143" s="40">
        <f t="shared" si="50"/>
        <v>1.7292578800223141E-2</v>
      </c>
      <c r="N143" s="40">
        <f t="shared" si="51"/>
        <v>1.140054946454268E-2</v>
      </c>
      <c r="O143" s="40">
        <f t="shared" si="52"/>
        <v>7.9637866461808003E-3</v>
      </c>
      <c r="P143" s="40">
        <v>0</v>
      </c>
      <c r="Q143" s="13">
        <f t="shared" si="61"/>
        <v>5.2035949617578868E-2</v>
      </c>
      <c r="T143" s="47">
        <f t="shared" si="62"/>
        <v>1.400000000000001</v>
      </c>
      <c r="U143" s="47">
        <f t="shared" si="53"/>
        <v>0.11209206442932521</v>
      </c>
      <c r="V143" s="47">
        <f t="shared" si="54"/>
        <v>0.13499715159015174</v>
      </c>
      <c r="W143" s="47">
        <f t="shared" si="55"/>
        <v>0.13480860250414861</v>
      </c>
      <c r="X143" s="47">
        <f t="shared" si="56"/>
        <v>0.20411138649948957</v>
      </c>
      <c r="Y143" s="47">
        <f t="shared" si="57"/>
        <v>0.20354162426216146</v>
      </c>
      <c r="Z143" s="47">
        <f t="shared" si="58"/>
        <v>0.38171592163541723</v>
      </c>
      <c r="AA143" s="47">
        <f t="shared" si="59"/>
        <v>0.34749094771244793</v>
      </c>
    </row>
    <row r="144" spans="10:27" x14ac:dyDescent="0.25">
      <c r="J144" s="39">
        <f t="shared" si="60"/>
        <v>3.0499999999999918</v>
      </c>
      <c r="K144" s="40">
        <f t="shared" si="48"/>
        <v>3.8097620982219019E-3</v>
      </c>
      <c r="L144" s="40">
        <f t="shared" si="49"/>
        <v>3.089637332528922E-2</v>
      </c>
      <c r="M144" s="40">
        <f t="shared" si="50"/>
        <v>1.621839976606965E-2</v>
      </c>
      <c r="N144" s="40">
        <f t="shared" si="51"/>
        <v>1.0451918203339102E-2</v>
      </c>
      <c r="O144" s="40">
        <f t="shared" si="52"/>
        <v>7.1416656000184292E-3</v>
      </c>
      <c r="P144" s="40">
        <v>0</v>
      </c>
      <c r="Q144" s="13">
        <f t="shared" si="61"/>
        <v>4.9558047254837048E-2</v>
      </c>
      <c r="T144" s="47">
        <f t="shared" si="62"/>
        <v>1.410000000000001</v>
      </c>
      <c r="U144" s="47">
        <f t="shared" si="53"/>
        <v>0.11123040752869055</v>
      </c>
      <c r="V144" s="47">
        <f t="shared" si="54"/>
        <v>0.13393835342844251</v>
      </c>
      <c r="W144" s="47">
        <f t="shared" si="55"/>
        <v>0.13373924747630944</v>
      </c>
      <c r="X144" s="47">
        <f t="shared" si="56"/>
        <v>0.20235736281570069</v>
      </c>
      <c r="Y144" s="47">
        <f t="shared" si="57"/>
        <v>0.20175618163917347</v>
      </c>
      <c r="Z144" s="47">
        <f t="shared" si="58"/>
        <v>0.37674419937401532</v>
      </c>
      <c r="AA144" s="47">
        <f t="shared" si="59"/>
        <v>0.3249572127952895</v>
      </c>
    </row>
    <row r="145" spans="10:27" x14ac:dyDescent="0.25">
      <c r="J145" s="39">
        <f t="shared" si="60"/>
        <v>3.0999999999999917</v>
      </c>
      <c r="K145" s="40">
        <f t="shared" si="48"/>
        <v>3.2668190562000058E-3</v>
      </c>
      <c r="L145" s="40">
        <f t="shared" si="49"/>
        <v>3.000093177981077E-2</v>
      </c>
      <c r="M145" s="40">
        <f t="shared" si="50"/>
        <v>1.5215745044952987E-2</v>
      </c>
      <c r="N145" s="40">
        <f t="shared" si="51"/>
        <v>9.5817276708978771E-3</v>
      </c>
      <c r="O145" s="40">
        <f t="shared" si="52"/>
        <v>6.4002261055125685E-3</v>
      </c>
      <c r="P145" s="40">
        <v>0</v>
      </c>
      <c r="Q145" s="13">
        <f t="shared" si="61"/>
        <v>4.7080144892095228E-2</v>
      </c>
      <c r="T145" s="47">
        <f t="shared" si="62"/>
        <v>1.420000000000001</v>
      </c>
      <c r="U145" s="47">
        <f t="shared" si="53"/>
        <v>0.11038005068056937</v>
      </c>
      <c r="V145" s="47">
        <f t="shared" si="54"/>
        <v>0.1328933237187053</v>
      </c>
      <c r="W145" s="47">
        <f t="shared" si="55"/>
        <v>0.13268342351786785</v>
      </c>
      <c r="X145" s="47">
        <f t="shared" si="56"/>
        <v>0.20062481915509242</v>
      </c>
      <c r="Y145" s="47">
        <f t="shared" si="57"/>
        <v>0.19999156035615287</v>
      </c>
      <c r="Z145" s="47">
        <f t="shared" si="58"/>
        <v>0.37182643883754424</v>
      </c>
      <c r="AA145" s="47">
        <f t="shared" si="59"/>
        <v>0.30365902634598968</v>
      </c>
    </row>
    <row r="146" spans="10:27" x14ac:dyDescent="0.25">
      <c r="J146" s="39">
        <f t="shared" si="60"/>
        <v>3.1499999999999915</v>
      </c>
      <c r="K146" s="40">
        <f t="shared" si="48"/>
        <v>2.7942584148795218E-3</v>
      </c>
      <c r="L146" s="40">
        <f t="shared" si="49"/>
        <v>2.9142585139280589E-2</v>
      </c>
      <c r="M146" s="40">
        <f t="shared" si="50"/>
        <v>1.4279700796240724E-2</v>
      </c>
      <c r="N146" s="40">
        <f t="shared" si="51"/>
        <v>8.7837404273028944E-3</v>
      </c>
      <c r="O146" s="40">
        <f t="shared" si="52"/>
        <v>5.7321942631629458E-3</v>
      </c>
      <c r="P146" s="40">
        <v>0</v>
      </c>
      <c r="Q146" s="13">
        <f t="shared" si="61"/>
        <v>4.4602242529353409E-2</v>
      </c>
      <c r="T146" s="47">
        <f t="shared" si="62"/>
        <v>1.430000000000001</v>
      </c>
      <c r="U146" s="47">
        <f t="shared" si="53"/>
        <v>0.10954078149278244</v>
      </c>
      <c r="V146" s="47">
        <f t="shared" si="54"/>
        <v>0.13186181309826092</v>
      </c>
      <c r="W146" s="47">
        <f t="shared" si="55"/>
        <v>0.13164088738879914</v>
      </c>
      <c r="X146" s="47">
        <f t="shared" si="56"/>
        <v>0.19891343190073452</v>
      </c>
      <c r="Y146" s="47">
        <f t="shared" si="57"/>
        <v>0.19824745777992028</v>
      </c>
      <c r="Z146" s="47">
        <f t="shared" si="58"/>
        <v>0.36696273446454947</v>
      </c>
      <c r="AA146" s="47">
        <f t="shared" si="59"/>
        <v>0.28355179076028958</v>
      </c>
    </row>
    <row r="147" spans="10:27" x14ac:dyDescent="0.25">
      <c r="J147" s="39">
        <f t="shared" si="60"/>
        <v>3.1999999999999913</v>
      </c>
      <c r="K147" s="40">
        <f t="shared" si="48"/>
        <v>2.384088201464908E-3</v>
      </c>
      <c r="L147" s="40">
        <f t="shared" si="49"/>
        <v>2.8319384891796463E-2</v>
      </c>
      <c r="M147" s="40">
        <f t="shared" si="50"/>
        <v>1.3405683736329036E-2</v>
      </c>
      <c r="N147" s="40">
        <f t="shared" si="51"/>
        <v>8.0521673723422827E-3</v>
      </c>
      <c r="O147" s="40">
        <f t="shared" si="52"/>
        <v>5.1308560784477167E-3</v>
      </c>
      <c r="P147" s="40">
        <v>0</v>
      </c>
      <c r="Q147" s="13">
        <f t="shared" si="61"/>
        <v>4.2124340166611589E-2</v>
      </c>
      <c r="T147" s="47">
        <f t="shared" si="62"/>
        <v>1.4400000000000011</v>
      </c>
      <c r="U147" s="47">
        <f t="shared" si="53"/>
        <v>0.10871239282233285</v>
      </c>
      <c r="V147" s="47">
        <f t="shared" si="54"/>
        <v>0.13084357798113636</v>
      </c>
      <c r="W147" s="47">
        <f t="shared" si="55"/>
        <v>0.13061140165145144</v>
      </c>
      <c r="X147" s="47">
        <f t="shared" si="56"/>
        <v>0.19722288267539401</v>
      </c>
      <c r="Y147" s="47">
        <f t="shared" si="57"/>
        <v>0.19652357654043018</v>
      </c>
      <c r="Z147" s="47">
        <f t="shared" si="58"/>
        <v>0.36215313950170425</v>
      </c>
      <c r="AA147" s="47">
        <f t="shared" si="59"/>
        <v>0.26458998229694902</v>
      </c>
    </row>
    <row r="148" spans="10:27" x14ac:dyDescent="0.25">
      <c r="J148" s="39">
        <f t="shared" si="60"/>
        <v>3.2499999999999911</v>
      </c>
      <c r="K148" s="40">
        <f t="shared" ref="K148:K163" si="63">_xlfn.NORM.DIST(J148,0,1,FALSE)</f>
        <v>2.0290480572998254E-3</v>
      </c>
      <c r="L148" s="40">
        <f t="shared" ref="L148:L163" si="64">_xlfn.T.DIST(J148,1,FALSE)</f>
        <v>2.75295036699496E-2</v>
      </c>
      <c r="M148" s="40">
        <f t="shared" ref="M148:M163" si="65">_xlfn.T.DIST(J148,5,FALSE)</f>
        <v>1.2589421584605824E-2</v>
      </c>
      <c r="N148" s="40">
        <f t="shared" ref="N148:N163" si="66">_xlfn.T.DIST(J148,10,FALSE)</f>
        <v>7.3816432867556663E-3</v>
      </c>
      <c r="O148" s="40">
        <f t="shared" ref="O148:O163" si="67">_xlfn.T.DIST(J148,20,FALSE)</f>
        <v>4.5900285998225826E-3</v>
      </c>
      <c r="P148" s="40">
        <v>0</v>
      </c>
      <c r="Q148" s="13">
        <f t="shared" si="61"/>
        <v>3.9646437803869769E-2</v>
      </c>
      <c r="T148" s="47">
        <f t="shared" si="62"/>
        <v>1.4500000000000011</v>
      </c>
      <c r="U148" s="47">
        <f t="shared" si="53"/>
        <v>0.10789468261356017</v>
      </c>
      <c r="V148" s="47">
        <f t="shared" si="54"/>
        <v>0.12983838039534176</v>
      </c>
      <c r="W148" s="47">
        <f t="shared" si="55"/>
        <v>0.12959473449562187</v>
      </c>
      <c r="X148" s="47">
        <f t="shared" si="56"/>
        <v>0.19555285827475161</v>
      </c>
      <c r="Y148" s="47">
        <f t="shared" si="57"/>
        <v>0.1948196244242926</v>
      </c>
      <c r="Z148" s="47">
        <f t="shared" si="58"/>
        <v>0.35739766826065711</v>
      </c>
      <c r="AA148" s="47">
        <f t="shared" si="59"/>
        <v>0.24672751891172301</v>
      </c>
    </row>
    <row r="149" spans="10:27" x14ac:dyDescent="0.25">
      <c r="J149" s="39">
        <f t="shared" si="60"/>
        <v>3.2999999999999909</v>
      </c>
      <c r="K149" s="40">
        <f t="shared" si="63"/>
        <v>1.7225689390537318E-3</v>
      </c>
      <c r="L149" s="40">
        <f t="shared" si="64"/>
        <v>2.6771226760621724E-2</v>
      </c>
      <c r="M149" s="40">
        <f t="shared" si="65"/>
        <v>1.18269341511713E-2</v>
      </c>
      <c r="N149" s="40">
        <f t="shared" si="66"/>
        <v>6.7672024406870389E-3</v>
      </c>
      <c r="O149" s="40">
        <f t="shared" si="67"/>
        <v>4.1040302887851805E-3</v>
      </c>
      <c r="P149" s="40">
        <v>0</v>
      </c>
      <c r="Q149" s="13">
        <f t="shared" si="61"/>
        <v>3.7168535441127949E-2</v>
      </c>
      <c r="T149" s="47">
        <f t="shared" si="62"/>
        <v>1.4600000000000011</v>
      </c>
      <c r="U149" s="47">
        <f t="shared" si="53"/>
        <v>0.10708745374229861</v>
      </c>
      <c r="V149" s="47">
        <f t="shared" si="54"/>
        <v>0.12884598782553694</v>
      </c>
      <c r="W149" s="47">
        <f t="shared" si="55"/>
        <v>0.12859065957004806</v>
      </c>
      <c r="X149" s="47">
        <f t="shared" si="56"/>
        <v>0.19390305059966489</v>
      </c>
      <c r="Y149" s="47">
        <f t="shared" si="57"/>
        <v>0.19313531427074895</v>
      </c>
      <c r="Z149" s="47">
        <f t="shared" si="58"/>
        <v>0.3526962982791389</v>
      </c>
      <c r="AA149" s="47">
        <f t="shared" si="59"/>
        <v>0.22991808923522436</v>
      </c>
    </row>
    <row r="150" spans="10:27" x14ac:dyDescent="0.25">
      <c r="J150" s="39">
        <f t="shared" si="60"/>
        <v>3.3499999999999908</v>
      </c>
      <c r="K150" s="40">
        <f t="shared" si="63"/>
        <v>1.4587308046667912E-3</v>
      </c>
      <c r="L150" s="40">
        <f t="shared" si="64"/>
        <v>2.6042944257213523E-2</v>
      </c>
      <c r="M150" s="40">
        <f t="shared" si="65"/>
        <v>1.1114515143976031E-2</v>
      </c>
      <c r="N150" s="40">
        <f t="shared" si="66"/>
        <v>6.2042545244402492E-3</v>
      </c>
      <c r="O150" s="40">
        <f t="shared" si="67"/>
        <v>3.6676510966163374E-3</v>
      </c>
      <c r="P150" s="40">
        <v>0</v>
      </c>
      <c r="Q150" s="13">
        <f t="shared" si="61"/>
        <v>3.4690633078386129E-2</v>
      </c>
      <c r="T150" s="47">
        <f t="shared" si="62"/>
        <v>1.4700000000000011</v>
      </c>
      <c r="U150" s="47">
        <f t="shared" si="53"/>
        <v>0.10629051386577829</v>
      </c>
      <c r="V150" s="47">
        <f t="shared" si="54"/>
        <v>0.12786617306088272</v>
      </c>
      <c r="W150" s="47">
        <f t="shared" si="55"/>
        <v>0.12759895582003769</v>
      </c>
      <c r="X150" s="47">
        <f t="shared" si="56"/>
        <v>0.19227315658765098</v>
      </c>
      <c r="Y150" s="47">
        <f t="shared" si="57"/>
        <v>0.19147036387004002</v>
      </c>
      <c r="Z150" s="47">
        <f t="shared" si="58"/>
        <v>0.34804897238972554</v>
      </c>
      <c r="AA150" s="47">
        <f t="shared" si="59"/>
        <v>0.2141154446659273</v>
      </c>
    </row>
    <row r="151" spans="10:27" x14ac:dyDescent="0.25">
      <c r="J151" s="39">
        <f t="shared" si="60"/>
        <v>3.3999999999999906</v>
      </c>
      <c r="K151" s="40">
        <f t="shared" si="63"/>
        <v>1.2322191684730581E-3</v>
      </c>
      <c r="L151" s="40">
        <f t="shared" si="64"/>
        <v>2.5343143804442064E-2</v>
      </c>
      <c r="M151" s="40">
        <f t="shared" si="65"/>
        <v>1.0448714749395335E-2</v>
      </c>
      <c r="N151" s="40">
        <f t="shared" si="66"/>
        <v>5.6885611066300268E-3</v>
      </c>
      <c r="O151" s="40">
        <f t="shared" si="67"/>
        <v>3.2761226464426197E-3</v>
      </c>
      <c r="P151" s="40">
        <v>0</v>
      </c>
      <c r="Q151" s="13">
        <f t="shared" si="61"/>
        <v>3.221273071564431E-2</v>
      </c>
      <c r="T151" s="47">
        <f t="shared" si="62"/>
        <v>1.4800000000000011</v>
      </c>
      <c r="U151" s="47">
        <f t="shared" si="53"/>
        <v>0.1055036752780216</v>
      </c>
      <c r="V151" s="47">
        <f t="shared" si="54"/>
        <v>0.1268987140478802</v>
      </c>
      <c r="W151" s="47">
        <f t="shared" si="55"/>
        <v>0.12661940733097191</v>
      </c>
      <c r="X151" s="47">
        <f t="shared" si="56"/>
        <v>0.19066287814374727</v>
      </c>
      <c r="Y151" s="47">
        <f t="shared" si="57"/>
        <v>0.18982449586410366</v>
      </c>
      <c r="Z151" s="47">
        <f t="shared" si="58"/>
        <v>0.34345560069958764</v>
      </c>
      <c r="AA151" s="47">
        <f t="shared" si="59"/>
        <v>0.19927365666980493</v>
      </c>
    </row>
    <row r="152" spans="10:27" x14ac:dyDescent="0.25">
      <c r="J152" s="39">
        <f t="shared" si="60"/>
        <v>3.4499999999999904</v>
      </c>
      <c r="K152" s="40">
        <f t="shared" si="63"/>
        <v>1.0382812956614453E-3</v>
      </c>
      <c r="L152" s="40">
        <f t="shared" si="64"/>
        <v>2.4670403889462688E-2</v>
      </c>
      <c r="M152" s="40">
        <f t="shared" si="65"/>
        <v>9.8263230206660831E-3</v>
      </c>
      <c r="N152" s="40">
        <f t="shared" si="66"/>
        <v>5.2162127811652224E-3</v>
      </c>
      <c r="O152" s="40">
        <f t="shared" si="67"/>
        <v>2.9250888501634203E-3</v>
      </c>
      <c r="P152" s="40">
        <v>0</v>
      </c>
      <c r="Q152" s="13">
        <f t="shared" si="61"/>
        <v>2.973482835290249E-2</v>
      </c>
      <c r="T152" s="47">
        <f t="shared" si="62"/>
        <v>1.4900000000000011</v>
      </c>
      <c r="U152" s="47">
        <f t="shared" si="53"/>
        <v>0.10472675477049957</v>
      </c>
      <c r="V152" s="47">
        <f t="shared" si="54"/>
        <v>0.12594339374801133</v>
      </c>
      <c r="W152" s="47">
        <f t="shared" si="55"/>
        <v>0.12565180317743183</v>
      </c>
      <c r="X152" s="47">
        <f t="shared" si="56"/>
        <v>0.18907192207089832</v>
      </c>
      <c r="Y152" s="47">
        <f t="shared" si="57"/>
        <v>0.1881974376495418</v>
      </c>
      <c r="Z152" s="47">
        <f t="shared" si="58"/>
        <v>0.33891606248446221</v>
      </c>
      <c r="AA152" s="47">
        <f t="shared" si="59"/>
        <v>0.18534734145512427</v>
      </c>
    </row>
    <row r="153" spans="10:27" x14ac:dyDescent="0.25">
      <c r="J153" s="39">
        <f t="shared" si="60"/>
        <v>3.4999999999999902</v>
      </c>
      <c r="K153" s="40">
        <f t="shared" si="63"/>
        <v>8.7268269504578954E-4</v>
      </c>
      <c r="L153" s="40">
        <f t="shared" si="64"/>
        <v>2.4023387636512628E-2</v>
      </c>
      <c r="M153" s="40">
        <f t="shared" si="65"/>
        <v>9.2443540925210305E-3</v>
      </c>
      <c r="N153" s="40">
        <f t="shared" si="66"/>
        <v>4.7836071267014016E-3</v>
      </c>
      <c r="O153" s="40">
        <f t="shared" si="67"/>
        <v>2.6105772275964016E-3</v>
      </c>
      <c r="P153" s="40">
        <v>0</v>
      </c>
      <c r="Q153" s="13">
        <f t="shared" si="61"/>
        <v>2.725692599016067E-2</v>
      </c>
      <c r="T153" s="47">
        <f t="shared" si="62"/>
        <v>1.5000000000000011</v>
      </c>
      <c r="U153" s="47">
        <f t="shared" si="53"/>
        <v>0.10395957349782346</v>
      </c>
      <c r="V153" s="47">
        <f t="shared" si="54"/>
        <v>0.12499999999999992</v>
      </c>
      <c r="W153" s="47">
        <f t="shared" si="55"/>
        <v>0.12469593727770982</v>
      </c>
      <c r="X153" s="47">
        <f t="shared" si="56"/>
        <v>0.18749999999999986</v>
      </c>
      <c r="Y153" s="47">
        <f t="shared" si="57"/>
        <v>0.18658892128279866</v>
      </c>
      <c r="Z153" s="47">
        <f t="shared" si="58"/>
        <v>0.33443020799999984</v>
      </c>
      <c r="AA153" s="47">
        <f t="shared" si="59"/>
        <v>0.17229185423079352</v>
      </c>
    </row>
    <row r="154" spans="10:27" x14ac:dyDescent="0.25">
      <c r="J154" s="39">
        <f t="shared" si="60"/>
        <v>3.5499999999999901</v>
      </c>
      <c r="K154" s="40">
        <f t="shared" si="63"/>
        <v>7.3166446283033616E-4</v>
      </c>
      <c r="L154" s="40">
        <f t="shared" si="64"/>
        <v>2.3400837065524156E-2</v>
      </c>
      <c r="M154" s="40">
        <f t="shared" si="65"/>
        <v>8.7000312272769321E-3</v>
      </c>
      <c r="N154" s="40">
        <f t="shared" si="66"/>
        <v>4.3874275697509046E-3</v>
      </c>
      <c r="O154" s="40">
        <f t="shared" si="67"/>
        <v>2.3289711398019153E-3</v>
      </c>
      <c r="P154" s="40">
        <v>0</v>
      </c>
      <c r="Q154" s="13">
        <f t="shared" si="61"/>
        <v>2.477902362741885E-2</v>
      </c>
      <c r="T154" s="47">
        <f t="shared" si="62"/>
        <v>1.5100000000000011</v>
      </c>
      <c r="U154" s="47">
        <f t="shared" si="53"/>
        <v>0.10320195684825902</v>
      </c>
      <c r="V154" s="47">
        <f t="shared" si="54"/>
        <v>0.12406832538652139</v>
      </c>
      <c r="W154" s="47">
        <f t="shared" si="55"/>
        <v>0.12375160825347856</v>
      </c>
      <c r="X154" s="47">
        <f t="shared" si="56"/>
        <v>0.18594682831972642</v>
      </c>
      <c r="Y154" s="47">
        <f t="shared" si="57"/>
        <v>0.18499868338749503</v>
      </c>
      <c r="Z154" s="47">
        <f t="shared" si="58"/>
        <v>0.32999786021354383</v>
      </c>
      <c r="AA154" s="47">
        <f t="shared" si="59"/>
        <v>0.16006345526442647</v>
      </c>
    </row>
    <row r="155" spans="10:27" x14ac:dyDescent="0.25">
      <c r="J155" s="39">
        <f t="shared" si="60"/>
        <v>3.5999999999999899</v>
      </c>
      <c r="K155" s="40">
        <f t="shared" si="63"/>
        <v>6.1190193011379478E-4</v>
      </c>
      <c r="L155" s="40">
        <f t="shared" si="64"/>
        <v>2.2801567778208624E-2</v>
      </c>
      <c r="M155" s="40">
        <f t="shared" si="65"/>
        <v>8.1907726871291581E-3</v>
      </c>
      <c r="N155" s="40">
        <f t="shared" si="66"/>
        <v>4.0246232150295434E-3</v>
      </c>
      <c r="O155" s="40">
        <f t="shared" si="67"/>
        <v>2.0769830997115551E-3</v>
      </c>
      <c r="P155" s="40">
        <v>0</v>
      </c>
      <c r="Q155" s="13">
        <f t="shared" si="61"/>
        <v>2.230112126467703E-2</v>
      </c>
      <c r="T155" s="47">
        <f t="shared" si="62"/>
        <v>1.5200000000000011</v>
      </c>
      <c r="U155" s="47">
        <f t="shared" si="53"/>
        <v>0.10245373431886068</v>
      </c>
      <c r="V155" s="47">
        <f t="shared" si="54"/>
        <v>0.12314816710519658</v>
      </c>
      <c r="W155" s="47">
        <f t="shared" si="55"/>
        <v>0.12281861929440234</v>
      </c>
      <c r="X155" s="47">
        <f t="shared" si="56"/>
        <v>0.18441212810625227</v>
      </c>
      <c r="Y155" s="47">
        <f t="shared" si="57"/>
        <v>0.18342646506386157</v>
      </c>
      <c r="Z155" s="47">
        <f t="shared" si="58"/>
        <v>0.32561881645933832</v>
      </c>
      <c r="AA155" s="47">
        <f t="shared" si="59"/>
        <v>0.14861944993704029</v>
      </c>
    </row>
    <row r="156" spans="10:27" x14ac:dyDescent="0.25">
      <c r="J156" s="39">
        <f t="shared" si="60"/>
        <v>3.6499999999999897</v>
      </c>
      <c r="K156" s="40">
        <f t="shared" si="63"/>
        <v>5.1046497434420457E-4</v>
      </c>
      <c r="L156" s="40">
        <f t="shared" si="64"/>
        <v>2.2224464037967698E-2</v>
      </c>
      <c r="M156" s="40">
        <f t="shared" si="65"/>
        <v>7.7141784190928389E-3</v>
      </c>
      <c r="N156" s="40">
        <f t="shared" si="66"/>
        <v>3.6923896833498909E-3</v>
      </c>
      <c r="O156" s="40">
        <f t="shared" si="67"/>
        <v>1.8516292805753401E-3</v>
      </c>
      <c r="P156" s="40">
        <v>0</v>
      </c>
      <c r="Q156" s="13">
        <f t="shared" si="61"/>
        <v>1.9823218901935211E-2</v>
      </c>
      <c r="T156" s="47">
        <f t="shared" si="62"/>
        <v>1.5300000000000011</v>
      </c>
      <c r="U156" s="47">
        <f t="shared" si="53"/>
        <v>0.10171473939503251</v>
      </c>
      <c r="V156" s="47">
        <f t="shared" si="54"/>
        <v>0.12223932684371051</v>
      </c>
      <c r="W156" s="47">
        <f t="shared" si="55"/>
        <v>0.12189677802748518</v>
      </c>
      <c r="X156" s="47">
        <f t="shared" si="56"/>
        <v>0.18289562505297086</v>
      </c>
      <c r="Y156" s="47">
        <f t="shared" si="57"/>
        <v>0.1818720118002197</v>
      </c>
      <c r="Z156" s="47">
        <f t="shared" si="58"/>
        <v>0.32129285002004287</v>
      </c>
      <c r="AA156" s="47">
        <f t="shared" si="59"/>
        <v>0.13791830494911536</v>
      </c>
    </row>
    <row r="157" spans="10:27" x14ac:dyDescent="0.25">
      <c r="J157" s="39">
        <f t="shared" si="60"/>
        <v>3.6999999999999895</v>
      </c>
      <c r="K157" s="40">
        <f t="shared" si="63"/>
        <v>4.2478027055076808E-4</v>
      </c>
      <c r="L157" s="40">
        <f t="shared" si="64"/>
        <v>2.1668474212647542E-2</v>
      </c>
      <c r="M157" s="40">
        <f t="shared" si="65"/>
        <v>7.2680175325694849E-3</v>
      </c>
      <c r="N157" s="40">
        <f t="shared" si="66"/>
        <v>3.3881509779624622E-3</v>
      </c>
      <c r="O157" s="40">
        <f t="shared" si="67"/>
        <v>1.6502053059588276E-3</v>
      </c>
      <c r="P157" s="40">
        <v>0</v>
      </c>
      <c r="Q157" s="13">
        <f t="shared" si="61"/>
        <v>1.7345316539193391E-2</v>
      </c>
      <c r="T157" s="47">
        <f t="shared" si="62"/>
        <v>1.5400000000000011</v>
      </c>
      <c r="U157" s="47">
        <f t="shared" si="53"/>
        <v>0.10098480943433211</v>
      </c>
      <c r="V157" s="47">
        <f t="shared" si="54"/>
        <v>0.12134161065890604</v>
      </c>
      <c r="W157" s="47">
        <f t="shared" si="55"/>
        <v>0.12098589639095972</v>
      </c>
      <c r="X157" s="47">
        <f t="shared" si="56"/>
        <v>0.18139704940030593</v>
      </c>
      <c r="Y157" s="47">
        <f t="shared" si="57"/>
        <v>0.18033507338645635</v>
      </c>
      <c r="Z157" s="47">
        <f t="shared" si="58"/>
        <v>0.31701971163736514</v>
      </c>
      <c r="AA157" s="47">
        <f t="shared" si="59"/>
        <v>0.12791974277218315</v>
      </c>
    </row>
    <row r="158" spans="10:27" x14ac:dyDescent="0.25">
      <c r="J158" s="39">
        <f t="shared" si="60"/>
        <v>3.7499999999999893</v>
      </c>
      <c r="K158" s="40">
        <f t="shared" si="63"/>
        <v>3.525956823674595E-4</v>
      </c>
      <c r="L158" s="40">
        <f t="shared" si="64"/>
        <v>2.113260655162107E-2</v>
      </c>
      <c r="M158" s="40">
        <f t="shared" si="65"/>
        <v>6.8502165446136781E-3</v>
      </c>
      <c r="N158" s="40">
        <f t="shared" si="66"/>
        <v>3.1095423842435045E-3</v>
      </c>
      <c r="O158" s="40">
        <f t="shared" si="67"/>
        <v>1.4702633736244591E-3</v>
      </c>
      <c r="P158" s="40">
        <v>0</v>
      </c>
      <c r="Q158" s="13">
        <f t="shared" si="61"/>
        <v>1.4867414176451573E-2</v>
      </c>
      <c r="T158" s="47">
        <f t="shared" si="62"/>
        <v>1.5500000000000012</v>
      </c>
      <c r="U158" s="47">
        <f t="shared" si="53"/>
        <v>0.10026378555434316</v>
      </c>
      <c r="V158" s="47">
        <f t="shared" si="54"/>
        <v>0.12045482885970595</v>
      </c>
      <c r="W158" s="47">
        <f t="shared" si="55"/>
        <v>0.1200857905125316</v>
      </c>
      <c r="X158" s="47">
        <f t="shared" si="56"/>
        <v>0.17991613586570118</v>
      </c>
      <c r="Y158" s="47">
        <f t="shared" si="57"/>
        <v>0.1788154038294435</v>
      </c>
      <c r="Z158" s="47">
        <f t="shared" si="58"/>
        <v>0.31279913095454503</v>
      </c>
      <c r="AA158" s="47">
        <f t="shared" si="59"/>
        <v>0.11858481636463263</v>
      </c>
    </row>
    <row r="159" spans="10:27" x14ac:dyDescent="0.25">
      <c r="J159" s="39">
        <f t="shared" si="60"/>
        <v>3.7999999999999892</v>
      </c>
      <c r="K159" s="40">
        <f t="shared" si="63"/>
        <v>2.919469257914722E-4</v>
      </c>
      <c r="L159" s="40">
        <f t="shared" si="64"/>
        <v>2.061592527097101E-2</v>
      </c>
      <c r="M159" s="40">
        <f t="shared" si="65"/>
        <v>6.4588483643699228E-3</v>
      </c>
      <c r="N159" s="40">
        <f t="shared" si="66"/>
        <v>2.8543943946096563E-3</v>
      </c>
      <c r="O159" s="40">
        <f t="shared" si="67"/>
        <v>1.3095907391568096E-3</v>
      </c>
      <c r="P159" s="40">
        <v>0</v>
      </c>
      <c r="Q159" s="13">
        <f t="shared" si="61"/>
        <v>1.2389511813709755E-2</v>
      </c>
      <c r="T159" s="47">
        <f t="shared" si="62"/>
        <v>1.5600000000000012</v>
      </c>
      <c r="U159" s="47">
        <f t="shared" si="53"/>
        <v>9.9551512524448826E-2</v>
      </c>
      <c r="V159" s="47">
        <f t="shared" si="54"/>
        <v>0.11957879589372479</v>
      </c>
      <c r="W159" s="47">
        <f t="shared" si="55"/>
        <v>0.11919628059180094</v>
      </c>
      <c r="X159" s="47">
        <f t="shared" si="56"/>
        <v>0.17845262357386596</v>
      </c>
      <c r="Y159" s="47">
        <f t="shared" si="57"/>
        <v>0.17731276127035359</v>
      </c>
      <c r="Z159" s="47">
        <f t="shared" si="58"/>
        <v>0.30863081789330704</v>
      </c>
      <c r="AA159" s="47">
        <f t="shared" si="59"/>
        <v>0.10987596608305665</v>
      </c>
    </row>
    <row r="160" spans="10:27" x14ac:dyDescent="0.25">
      <c r="J160" s="39">
        <f t="shared" si="60"/>
        <v>3.849999999999989</v>
      </c>
      <c r="K160" s="40">
        <f t="shared" si="63"/>
        <v>2.4112658022600375E-4</v>
      </c>
      <c r="L160" s="40">
        <f t="shared" si="64"/>
        <v>2.0117546922660288E-2</v>
      </c>
      <c r="M160" s="40">
        <f t="shared" si="65"/>
        <v>6.0921219856233918E-3</v>
      </c>
      <c r="N160" s="40">
        <f t="shared" si="66"/>
        <v>2.6207176401145055E-3</v>
      </c>
      <c r="O160" s="40">
        <f t="shared" si="67"/>
        <v>1.1661895631668916E-3</v>
      </c>
      <c r="P160" s="40">
        <v>0</v>
      </c>
      <c r="Q160" s="13">
        <f t="shared" si="61"/>
        <v>9.9116094509679366E-3</v>
      </c>
      <c r="T160" s="47">
        <f t="shared" si="62"/>
        <v>1.5700000000000012</v>
      </c>
      <c r="U160" s="47">
        <f t="shared" si="53"/>
        <v>9.8847838661348178E-2</v>
      </c>
      <c r="V160" s="47">
        <f t="shared" si="54"/>
        <v>0.11871333023743721</v>
      </c>
      <c r="W160" s="47">
        <f t="shared" si="55"/>
        <v>0.11831719078669241</v>
      </c>
      <c r="X160" s="47">
        <f t="shared" si="56"/>
        <v>0.1770062559873492</v>
      </c>
      <c r="Y160" s="47">
        <f t="shared" si="57"/>
        <v>0.17582690790382155</v>
      </c>
      <c r="Z160" s="47">
        <f t="shared" si="58"/>
        <v>0.30451446396786003</v>
      </c>
      <c r="AA160" s="47">
        <f t="shared" si="59"/>
        <v>0.10175706062484148</v>
      </c>
    </row>
    <row r="161" spans="10:27" x14ac:dyDescent="0.25">
      <c r="J161" s="39">
        <f t="shared" si="60"/>
        <v>3.8999999999999888</v>
      </c>
      <c r="K161" s="40">
        <f t="shared" si="63"/>
        <v>1.9865547139278136E-4</v>
      </c>
      <c r="L161" s="40">
        <f t="shared" si="64"/>
        <v>1.9636637025526985E-2</v>
      </c>
      <c r="M161" s="40">
        <f t="shared" si="65"/>
        <v>5.7483728547694781E-3</v>
      </c>
      <c r="N161" s="40">
        <f t="shared" si="66"/>
        <v>2.4066888019955383E-3</v>
      </c>
      <c r="O161" s="40">
        <f t="shared" si="67"/>
        <v>1.0382581078690297E-3</v>
      </c>
      <c r="P161" s="40">
        <v>0</v>
      </c>
      <c r="Q161" s="13">
        <f t="shared" si="61"/>
        <v>7.4337070882261186E-3</v>
      </c>
      <c r="T161" s="47">
        <f t="shared" si="62"/>
        <v>1.5800000000000012</v>
      </c>
      <c r="U161" s="47">
        <f t="shared" si="53"/>
        <v>9.8152615728163639E-2</v>
      </c>
      <c r="V161" s="47">
        <f t="shared" si="54"/>
        <v>0.11785825428977395</v>
      </c>
      <c r="W161" s="47">
        <f t="shared" si="55"/>
        <v>0.11744834910373224</v>
      </c>
      <c r="X161" s="47">
        <f t="shared" si="56"/>
        <v>0.17557678083750558</v>
      </c>
      <c r="Y161" s="47">
        <f t="shared" si="57"/>
        <v>0.17435760989890908</v>
      </c>
      <c r="Z161" s="47">
        <f t="shared" si="58"/>
        <v>0.30044974353839837</v>
      </c>
      <c r="AA161" s="47">
        <f t="shared" si="59"/>
        <v>9.4193423735473875E-2</v>
      </c>
    </row>
    <row r="162" spans="10:27" x14ac:dyDescent="0.25">
      <c r="J162" s="39">
        <f t="shared" si="60"/>
        <v>3.9499999999999886</v>
      </c>
      <c r="K162" s="40">
        <f t="shared" si="63"/>
        <v>1.6325640876624939E-4</v>
      </c>
      <c r="L162" s="40">
        <f t="shared" si="64"/>
        <v>1.9172406937737835E-2</v>
      </c>
      <c r="M162" s="40">
        <f t="shared" si="65"/>
        <v>5.4260538805928401E-3</v>
      </c>
      <c r="N162" s="40">
        <f t="shared" si="66"/>
        <v>2.2106374701704461E-3</v>
      </c>
      <c r="O162" s="40">
        <f t="shared" si="67"/>
        <v>9.2417325431206991E-4</v>
      </c>
      <c r="P162" s="40">
        <v>0</v>
      </c>
      <c r="Q162" s="13">
        <f t="shared" si="61"/>
        <v>4.9558047254843005E-3</v>
      </c>
      <c r="T162" s="47">
        <f t="shared" si="62"/>
        <v>1.5900000000000012</v>
      </c>
      <c r="U162" s="47">
        <f t="shared" si="53"/>
        <v>9.7465698836995018E-2</v>
      </c>
      <c r="V162" s="47">
        <f t="shared" si="54"/>
        <v>0.11701339426902345</v>
      </c>
      <c r="W162" s="47">
        <f t="shared" si="55"/>
        <v>0.11658958729201895</v>
      </c>
      <c r="X162" s="47">
        <f t="shared" si="56"/>
        <v>0.17416395005591304</v>
      </c>
      <c r="Y162" s="47">
        <f t="shared" si="57"/>
        <v>0.17290463732182459</v>
      </c>
      <c r="Z162" s="47">
        <f t="shared" si="58"/>
        <v>0.29643631500650863</v>
      </c>
      <c r="AA162" s="47">
        <f t="shared" si="59"/>
        <v>8.715184830829964E-2</v>
      </c>
    </row>
    <row r="163" spans="10:27" x14ac:dyDescent="0.25">
      <c r="J163" s="39">
        <f t="shared" si="60"/>
        <v>3.9999999999999885</v>
      </c>
      <c r="K163" s="40">
        <f t="shared" si="63"/>
        <v>1.3383022576489155E-4</v>
      </c>
      <c r="L163" s="40">
        <f t="shared" si="64"/>
        <v>1.8724110951987789E-2</v>
      </c>
      <c r="M163" s="40">
        <f t="shared" si="65"/>
        <v>5.123727051917981E-3</v>
      </c>
      <c r="N163" s="40">
        <f t="shared" si="66"/>
        <v>2.0310339110412561E-3</v>
      </c>
      <c r="O163" s="40">
        <f t="shared" si="67"/>
        <v>8.2247430013316172E-4</v>
      </c>
      <c r="P163" s="40">
        <v>0</v>
      </c>
      <c r="Q163" s="13">
        <f t="shared" si="61"/>
        <v>2.4779023627424825E-3</v>
      </c>
      <c r="T163" s="47">
        <f t="shared" si="62"/>
        <v>1.6000000000000012</v>
      </c>
      <c r="U163" s="47">
        <f t="shared" si="53"/>
        <v>9.6786946354782744E-2</v>
      </c>
      <c r="V163" s="47">
        <f t="shared" si="54"/>
        <v>0.11617858011292051</v>
      </c>
      <c r="W163" s="47">
        <f t="shared" si="55"/>
        <v>0.11574074074074062</v>
      </c>
      <c r="X163" s="47">
        <f t="shared" si="56"/>
        <v>0.17276751970629509</v>
      </c>
      <c r="Y163" s="47">
        <f t="shared" si="57"/>
        <v>0.17146776406035649</v>
      </c>
      <c r="Z163" s="47">
        <f t="shared" si="58"/>
        <v>0.29247382195478733</v>
      </c>
      <c r="AA163" s="47">
        <f t="shared" si="59"/>
        <v>8.0600599396426054E-2</v>
      </c>
    </row>
    <row r="164" spans="10:27" x14ac:dyDescent="0.25">
      <c r="T164" s="47">
        <f t="shared" si="62"/>
        <v>1.6100000000000012</v>
      </c>
      <c r="U164" s="47">
        <f t="shared" si="53"/>
        <v>9.611621981234833E-2</v>
      </c>
      <c r="V164" s="47">
        <f t="shared" si="54"/>
        <v>0.11535364538180927</v>
      </c>
      <c r="W164" s="47">
        <f t="shared" si="55"/>
        <v>0.11490164838009914</v>
      </c>
      <c r="X164" s="47">
        <f t="shared" si="56"/>
        <v>0.17138724991699414</v>
      </c>
      <c r="Y164" s="47">
        <f t="shared" si="57"/>
        <v>0.17004676774997565</v>
      </c>
      <c r="Z164" s="47">
        <f t="shared" si="58"/>
        <v>0.28856189423291434</v>
      </c>
      <c r="AA164" s="47">
        <f t="shared" si="59"/>
        <v>7.4509407548319945E-2</v>
      </c>
    </row>
    <row r="165" spans="10:27" x14ac:dyDescent="0.25">
      <c r="T165" s="47">
        <f t="shared" si="62"/>
        <v>1.6200000000000012</v>
      </c>
      <c r="U165" s="47">
        <f t="shared" si="53"/>
        <v>9.5453383816487047E-2</v>
      </c>
      <c r="V165" s="47">
        <f t="shared" si="54"/>
        <v>0.11453842716477161</v>
      </c>
      <c r="W165" s="47">
        <f t="shared" si="55"/>
        <v>0.11407215258550733</v>
      </c>
      <c r="X165" s="47">
        <f t="shared" si="56"/>
        <v>0.17002290481404095</v>
      </c>
      <c r="Y165" s="47">
        <f t="shared" si="57"/>
        <v>0.16864142970156695</v>
      </c>
      <c r="Z165" s="47">
        <f t="shared" si="58"/>
        <v>0.28470014899232837</v>
      </c>
      <c r="AA165" s="47">
        <f t="shared" si="59"/>
        <v>6.8849453771250846E-2</v>
      </c>
    </row>
    <row r="166" spans="10:27" x14ac:dyDescent="0.25">
      <c r="T166" s="47">
        <f t="shared" si="62"/>
        <v>1.6300000000000012</v>
      </c>
      <c r="U166" s="47">
        <f t="shared" si="53"/>
        <v>9.4798305964992891E-2</v>
      </c>
      <c r="V166" s="47">
        <f t="shared" si="54"/>
        <v>0.11373276598861709</v>
      </c>
      <c r="W166" s="47">
        <f t="shared" si="55"/>
        <v>0.11325209908493217</v>
      </c>
      <c r="X166" s="47">
        <f t="shared" si="56"/>
        <v>0.16867425245485701</v>
      </c>
      <c r="Y166" s="47">
        <f t="shared" si="57"/>
        <v>0.16725153483074867</v>
      </c>
      <c r="Z166" s="47">
        <f t="shared" si="58"/>
        <v>0.28088819167160611</v>
      </c>
      <c r="AA166" s="47">
        <f t="shared" si="59"/>
        <v>6.359334732172868E-2</v>
      </c>
    </row>
    <row r="167" spans="10:27" x14ac:dyDescent="0.25">
      <c r="T167" s="47">
        <f t="shared" si="62"/>
        <v>1.6400000000000012</v>
      </c>
      <c r="U167" s="47">
        <f t="shared" si="53"/>
        <v>9.4150856764501134E-2</v>
      </c>
      <c r="V167" s="47">
        <f t="shared" si="54"/>
        <v>0.11293650572963349</v>
      </c>
      <c r="W167" s="47">
        <f t="shared" si="55"/>
        <v>0.11244133686926168</v>
      </c>
      <c r="X167" s="47">
        <f t="shared" si="56"/>
        <v>0.16734106476262453</v>
      </c>
      <c r="Y167" s="47">
        <f t="shared" si="57"/>
        <v>0.16587687158874198</v>
      </c>
      <c r="Z167" s="47">
        <f t="shared" si="58"/>
        <v>0.27712561693453758</v>
      </c>
      <c r="AA167" s="47">
        <f t="shared" si="59"/>
        <v>5.8715097419860071E-2</v>
      </c>
    </row>
    <row r="168" spans="10:27" x14ac:dyDescent="0.25">
      <c r="T168" s="47">
        <f t="shared" si="62"/>
        <v>1.6500000000000012</v>
      </c>
      <c r="U168" s="47">
        <f t="shared" si="53"/>
        <v>9.3510909551039828E-2</v>
      </c>
      <c r="V168" s="47">
        <f t="shared" si="54"/>
        <v>0.11214949352800271</v>
      </c>
      <c r="W168" s="47">
        <f t="shared" si="55"/>
        <v>0.11163971810557913</v>
      </c>
      <c r="X168" s="47">
        <f t="shared" si="56"/>
        <v>0.16602311746135545</v>
      </c>
      <c r="Y168" s="47">
        <f t="shared" si="57"/>
        <v>0.16451723189475001</v>
      </c>
      <c r="Z168" s="47">
        <f t="shared" si="58"/>
        <v>0.27341200956285938</v>
      </c>
      <c r="AA168" s="47">
        <f t="shared" si="59"/>
        <v>5.4190079886340455E-2</v>
      </c>
    </row>
    <row r="169" spans="10:27" x14ac:dyDescent="0.25">
      <c r="T169" s="47">
        <f t="shared" si="62"/>
        <v>1.6600000000000013</v>
      </c>
      <c r="U169" s="47">
        <f t="shared" si="53"/>
        <v>9.2878340413184976E-2</v>
      </c>
      <c r="V169" s="47">
        <f t="shared" si="54"/>
        <v>0.1113715797047888</v>
      </c>
      <c r="W169" s="47">
        <f t="shared" si="55"/>
        <v>0.11084709805323359</v>
      </c>
      <c r="X169" s="47">
        <f t="shared" si="56"/>
        <v>0.16472019001168509</v>
      </c>
      <c r="Y169" s="47">
        <f t="shared" si="57"/>
        <v>0.16317241106981206</v>
      </c>
      <c r="Z169" s="47">
        <f t="shared" si="58"/>
        <v>0.26974694530549836</v>
      </c>
      <c r="AA169" s="47">
        <f t="shared" si="59"/>
        <v>4.9994999606704962E-2</v>
      </c>
    </row>
    <row r="170" spans="10:27" x14ac:dyDescent="0.25">
      <c r="T170" s="47">
        <f t="shared" si="62"/>
        <v>1.6700000000000013</v>
      </c>
      <c r="U170" s="47">
        <f t="shared" si="53"/>
        <v>9.2253028117720612E-2</v>
      </c>
      <c r="V170" s="47">
        <f t="shared" si="54"/>
        <v>0.11060261768140989</v>
      </c>
      <c r="W170" s="47">
        <f t="shared" si="55"/>
        <v>0.11006333498260071</v>
      </c>
      <c r="X170" s="47">
        <f t="shared" si="56"/>
        <v>0.16343206554741457</v>
      </c>
      <c r="Y170" s="47">
        <f t="shared" si="57"/>
        <v>0.16184220777209565</v>
      </c>
      <c r="Z170" s="47">
        <f t="shared" si="58"/>
        <v>0.26612999168614754</v>
      </c>
      <c r="AA170" s="47">
        <f t="shared" si="59"/>
        <v>4.6107849638261776E-2</v>
      </c>
    </row>
    <row r="171" spans="10:27" x14ac:dyDescent="0.25">
      <c r="T171" s="47">
        <f t="shared" si="62"/>
        <v>1.6800000000000013</v>
      </c>
      <c r="U171" s="47">
        <f t="shared" si="53"/>
        <v>9.1634854037707228E-2</v>
      </c>
      <c r="V171" s="47">
        <f t="shared" si="54"/>
        <v>0.10984246390150811</v>
      </c>
      <c r="W171" s="47">
        <f t="shared" si="55"/>
        <v>0.1092882900964311</v>
      </c>
      <c r="X171" s="47">
        <f t="shared" si="56"/>
        <v>0.16215853081282339</v>
      </c>
      <c r="Y171" s="47">
        <f t="shared" si="57"/>
        <v>0.16052642393359068</v>
      </c>
      <c r="Z171" s="47">
        <f t="shared" si="58"/>
        <v>0.26256070877089832</v>
      </c>
      <c r="AA171" s="47">
        <f t="shared" si="59"/>
        <v>4.2507867690824243E-2</v>
      </c>
    </row>
    <row r="172" spans="10:27" x14ac:dyDescent="0.25">
      <c r="T172" s="47">
        <f t="shared" si="62"/>
        <v>1.6900000000000013</v>
      </c>
      <c r="U172" s="47">
        <f t="shared" si="53"/>
        <v>9.1023702082868349E-2</v>
      </c>
      <c r="V172" s="47">
        <f t="shared" si="54"/>
        <v>0.1090909777551361</v>
      </c>
      <c r="W172" s="47">
        <f t="shared" si="55"/>
        <v>0.10852182745369043</v>
      </c>
      <c r="X172" s="47">
        <f t="shared" si="56"/>
        <v>0.16089937610076818</v>
      </c>
      <c r="Y172" s="47">
        <f t="shared" si="57"/>
        <v>0.15922486469817351</v>
      </c>
      <c r="Z172" s="47">
        <f t="shared" si="58"/>
        <v>0.25903864989761755</v>
      </c>
      <c r="AA172" s="47">
        <f t="shared" si="59"/>
        <v>3.917549063331946E-2</v>
      </c>
    </row>
    <row r="173" spans="10:27" x14ac:dyDescent="0.25">
      <c r="T173" s="47">
        <f t="shared" si="62"/>
        <v>1.7000000000000013</v>
      </c>
      <c r="U173" s="47">
        <f t="shared" si="53"/>
        <v>9.041945863220692E-2</v>
      </c>
      <c r="V173" s="47">
        <f t="shared" si="54"/>
        <v>0.10834802150518086</v>
      </c>
      <c r="W173" s="47">
        <f t="shared" si="55"/>
        <v>0.10776381389579721</v>
      </c>
      <c r="X173" s="47">
        <f t="shared" si="56"/>
        <v>0.15965439519158514</v>
      </c>
      <c r="Y173" s="47">
        <f t="shared" si="57"/>
        <v>0.15793733836100521</v>
      </c>
      <c r="Z173" s="47">
        <f t="shared" si="58"/>
        <v>0.25556336236866734</v>
      </c>
      <c r="AA173" s="47">
        <f t="shared" si="59"/>
        <v>3.6092307604530492E-2</v>
      </c>
    </row>
    <row r="174" spans="10:27" x14ac:dyDescent="0.25">
      <c r="T174" s="47">
        <f t="shared" si="62"/>
        <v>1.7100000000000013</v>
      </c>
      <c r="U174" s="47">
        <f t="shared" si="53"/>
        <v>8.9822012468769127E-2</v>
      </c>
      <c r="V174" s="47">
        <f t="shared" si="54"/>
        <v>0.10761346021594879</v>
      </c>
      <c r="W174" s="47">
        <f t="shared" si="55"/>
        <v>0.10701411897516944</v>
      </c>
      <c r="X174" s="47">
        <f t="shared" si="56"/>
        <v>0.15842338529280658</v>
      </c>
      <c r="Y174" s="47">
        <f t="shared" si="57"/>
        <v>0.15666365630923404</v>
      </c>
      <c r="Z174" s="47">
        <f t="shared" si="58"/>
        <v>0.25213438810853744</v>
      </c>
      <c r="AA174" s="47">
        <f t="shared" si="59"/>
        <v>3.3241012237678655E-2</v>
      </c>
    </row>
    <row r="175" spans="10:27" x14ac:dyDescent="0.25">
      <c r="T175" s="47">
        <f t="shared" si="62"/>
        <v>1.7200000000000013</v>
      </c>
      <c r="U175" s="47">
        <f t="shared" si="53"/>
        <v>8.9231254716474584E-2</v>
      </c>
      <c r="V175" s="47">
        <f t="shared" si="54"/>
        <v>0.10688716168383987</v>
      </c>
      <c r="W175" s="47">
        <f t="shared" si="55"/>
        <v>0.10627261488599545</v>
      </c>
      <c r="X175" s="47">
        <f t="shared" si="56"/>
        <v>0.15720614697970414</v>
      </c>
      <c r="Y175" s="47">
        <f t="shared" si="57"/>
        <v>0.15540363296396981</v>
      </c>
      <c r="Z175" s="47">
        <f t="shared" si="58"/>
        <v>0.24875126428787303</v>
      </c>
      <c r="AA175" s="47">
        <f t="shared" si="59"/>
        <v>3.0605354445194036E-2</v>
      </c>
    </row>
    <row r="176" spans="10:27" x14ac:dyDescent="0.25">
      <c r="T176" s="47">
        <f t="shared" si="62"/>
        <v>1.7300000000000013</v>
      </c>
      <c r="U176" s="47">
        <f t="shared" si="53"/>
        <v>8.8647078778937113E-2</v>
      </c>
      <c r="V176" s="47">
        <f t="shared" si="54"/>
        <v>0.10616899637003992</v>
      </c>
      <c r="W176" s="47">
        <f t="shared" si="55"/>
        <v>0.10553917639714668</v>
      </c>
      <c r="X176" s="47">
        <f t="shared" si="56"/>
        <v>0.15600248413666634</v>
      </c>
      <c r="Y176" s="47">
        <f t="shared" si="57"/>
        <v>0.1541570857234987</v>
      </c>
      <c r="Z176" s="47">
        <f t="shared" si="58"/>
        <v>0.24541352391533761</v>
      </c>
      <c r="AA176" s="47">
        <f t="shared" si="59"/>
        <v>2.8170092151751345E-2</v>
      </c>
    </row>
    <row r="177" spans="20:27" x14ac:dyDescent="0.25">
      <c r="T177" s="47">
        <f t="shared" si="62"/>
        <v>1.7400000000000013</v>
      </c>
      <c r="U177" s="47">
        <f t="shared" si="53"/>
        <v>8.8069380280202572E-2</v>
      </c>
      <c r="V177" s="47">
        <f t="shared" si="54"/>
        <v>0.10545883733516374</v>
      </c>
      <c r="W177" s="47">
        <f t="shared" si="55"/>
        <v>0.10481368078715457</v>
      </c>
      <c r="X177" s="47">
        <f t="shared" si="56"/>
        <v>0.15481220389941677</v>
      </c>
      <c r="Y177" s="47">
        <f t="shared" si="57"/>
        <v>0.15292383490770955</v>
      </c>
      <c r="Z177" s="47">
        <f t="shared" si="58"/>
        <v>0.24212069639869754</v>
      </c>
      <c r="AA177" s="47">
        <f t="shared" si="59"/>
        <v>2.592094331027836E-2</v>
      </c>
    </row>
    <row r="178" spans="20:27" x14ac:dyDescent="0.25">
      <c r="T178" s="47">
        <f t="shared" si="62"/>
        <v>1.7500000000000013</v>
      </c>
      <c r="U178" s="47">
        <f t="shared" si="53"/>
        <v>8.7498057007333457E-2</v>
      </c>
      <c r="V178" s="47">
        <f t="shared" si="54"/>
        <v>0.1047565601757847</v>
      </c>
      <c r="W178" s="47">
        <f t="shared" si="55"/>
        <v>0.10409600778117677</v>
      </c>
      <c r="X178" s="47">
        <f t="shared" si="56"/>
        <v>0.15363511659807941</v>
      </c>
      <c r="Y178" s="47">
        <f t="shared" si="57"/>
        <v>0.15170370370370354</v>
      </c>
      <c r="Z178" s="47">
        <f t="shared" si="58"/>
        <v>0.23887230807645868</v>
      </c>
      <c r="AA178" s="47">
        <f t="shared" si="59"/>
        <v>2.3844538487001823E-2</v>
      </c>
    </row>
    <row r="179" spans="20:27" x14ac:dyDescent="0.25">
      <c r="T179" s="47">
        <f t="shared" si="62"/>
        <v>1.7600000000000013</v>
      </c>
      <c r="U179" s="47">
        <f t="shared" si="53"/>
        <v>8.6933008854773175E-2</v>
      </c>
      <c r="V179" s="47">
        <f t="shared" si="54"/>
        <v>0.10406204296278722</v>
      </c>
      <c r="W179" s="47">
        <f t="shared" si="55"/>
        <v>0.10338603948988072</v>
      </c>
      <c r="X179" s="47">
        <f t="shared" si="56"/>
        <v>0.15247103570109291</v>
      </c>
      <c r="Y179" s="47">
        <f t="shared" si="57"/>
        <v>0.15049651811255679</v>
      </c>
      <c r="Z179" s="47">
        <f t="shared" si="58"/>
        <v>0.23566788272132932</v>
      </c>
      <c r="AA179" s="47">
        <f t="shared" si="59"/>
        <v>2.1928374257456144E-2</v>
      </c>
    </row>
    <row r="180" spans="20:27" x14ac:dyDescent="0.25">
      <c r="T180" s="47">
        <f t="shared" si="62"/>
        <v>1.7700000000000014</v>
      </c>
      <c r="U180" s="47">
        <f t="shared" si="53"/>
        <v>8.6374137770425505E-2</v>
      </c>
      <c r="V180" s="47">
        <f t="shared" si="54"/>
        <v>0.10337516618148274</v>
      </c>
      <c r="W180" s="47">
        <f t="shared" si="55"/>
        <v>0.10268366035017611</v>
      </c>
      <c r="X180" s="47">
        <f t="shared" si="56"/>
        <v>0.15131977775997643</v>
      </c>
      <c r="Y180" s="47">
        <f t="shared" si="57"/>
        <v>0.14930210689721035</v>
      </c>
      <c r="Z180" s="47">
        <f t="shared" si="58"/>
        <v>0.23250694201674238</v>
      </c>
      <c r="AA180" s="47">
        <f t="shared" si="59"/>
        <v>2.0160767615504328E-2</v>
      </c>
    </row>
    <row r="181" spans="20:27" x14ac:dyDescent="0.25">
      <c r="T181" s="47">
        <f t="shared" si="62"/>
        <v>1.7800000000000014</v>
      </c>
      <c r="U181" s="47">
        <f t="shared" si="53"/>
        <v>8.5821347703387396E-2</v>
      </c>
      <c r="V181" s="47">
        <f t="shared" si="54"/>
        <v>0.10269581267343125</v>
      </c>
      <c r="W181" s="47">
        <f t="shared" si="55"/>
        <v>0.10198875706773029</v>
      </c>
      <c r="X181" s="47">
        <f t="shared" si="56"/>
        <v>0.15018116235494852</v>
      </c>
      <c r="Y181" s="47">
        <f t="shared" si="57"/>
        <v>0.14812030153146011</v>
      </c>
      <c r="Z181" s="47">
        <f t="shared" si="58"/>
        <v>0.22938900600761508</v>
      </c>
      <c r="AA181" s="47">
        <f t="shared" si="59"/>
        <v>1.8530811561572529E-2</v>
      </c>
    </row>
    <row r="182" spans="20:27" x14ac:dyDescent="0.25">
      <c r="T182" s="47">
        <f t="shared" si="62"/>
        <v>1.7900000000000014</v>
      </c>
      <c r="U182" s="47">
        <f t="shared" si="53"/>
        <v>8.5274544553275849E-2</v>
      </c>
      <c r="V182" s="47">
        <f t="shared" si="54"/>
        <v>0.10202386757991208</v>
      </c>
      <c r="W182" s="47">
        <f t="shared" si="55"/>
        <v>0.1013012185612031</v>
      </c>
      <c r="X182" s="47">
        <f t="shared" si="56"/>
        <v>0.14905501204139657</v>
      </c>
      <c r="Y182" s="47">
        <f t="shared" si="57"/>
        <v>0.14695093615002017</v>
      </c>
      <c r="Z182" s="47">
        <f t="shared" si="58"/>
        <v>0.22631359352648378</v>
      </c>
      <c r="AA182" s="47">
        <f t="shared" si="59"/>
        <v>1.702833200419638E-2</v>
      </c>
    </row>
    <row r="183" spans="20:27" x14ac:dyDescent="0.25">
      <c r="T183" s="47">
        <f t="shared" si="62"/>
        <v>1.8000000000000014</v>
      </c>
      <c r="U183" s="47">
        <f t="shared" si="53"/>
        <v>8.4733636121092484E-2</v>
      </c>
      <c r="V183" s="47">
        <f t="shared" si="54"/>
        <v>0.10135921828699054</v>
      </c>
      <c r="W183" s="47">
        <f t="shared" si="55"/>
        <v>0.10062093590814102</v>
      </c>
      <c r="X183" s="47">
        <f t="shared" si="56"/>
        <v>0.14794115229719723</v>
      </c>
      <c r="Y183" s="47">
        <f t="shared" si="57"/>
        <v>0.14579384749963534</v>
      </c>
      <c r="Z183" s="47">
        <f t="shared" si="58"/>
        <v>0.22328022259610178</v>
      </c>
      <c r="AA183" s="47">
        <f t="shared" si="59"/>
        <v>1.5643846080418831E-2</v>
      </c>
    </row>
    <row r="184" spans="20:27" x14ac:dyDescent="0.25">
      <c r="T184" s="47">
        <f t="shared" si="62"/>
        <v>1.8100000000000014</v>
      </c>
      <c r="U184" s="47">
        <f t="shared" si="53"/>
        <v>8.4198532061570588E-2</v>
      </c>
      <c r="V184" s="47">
        <f t="shared" si="54"/>
        <v>0.10070175437212878</v>
      </c>
      <c r="W184" s="47">
        <f t="shared" si="55"/>
        <v>9.9947802292472132E-2</v>
      </c>
      <c r="X184" s="47">
        <f t="shared" si="56"/>
        <v>0.14683941147088375</v>
      </c>
      <c r="Y184" s="47">
        <f t="shared" si="57"/>
        <v>0.14464887489121714</v>
      </c>
      <c r="Z184" s="47">
        <f t="shared" si="58"/>
        <v>0.22028841080954592</v>
      </c>
      <c r="AA184" s="47">
        <f t="shared" si="59"/>
        <v>1.4368521975234918E-2</v>
      </c>
    </row>
    <row r="185" spans="20:27" x14ac:dyDescent="0.25">
      <c r="T185" s="47">
        <f t="shared" si="62"/>
        <v>1.8200000000000014</v>
      </c>
      <c r="U185" s="47">
        <f t="shared" si="53"/>
        <v>8.3669143836953064E-2</v>
      </c>
      <c r="V185" s="47">
        <f t="shared" si="54"/>
        <v>0.10005136755229078</v>
      </c>
      <c r="W185" s="47">
        <f t="shared" si="55"/>
        <v>9.928171295354607E-2</v>
      </c>
      <c r="X185" s="47">
        <f t="shared" si="56"/>
        <v>0.14574962073065711</v>
      </c>
      <c r="Y185" s="47">
        <f t="shared" si="57"/>
        <v>0.14351586015297918</v>
      </c>
      <c r="Z185" s="47">
        <f t="shared" si="58"/>
        <v>0.21733767568883794</v>
      </c>
      <c r="AA185" s="47">
        <f t="shared" si="59"/>
        <v>1.3194140297975172E-2</v>
      </c>
    </row>
    <row r="186" spans="20:27" x14ac:dyDescent="0.25">
      <c r="T186" s="47">
        <f t="shared" si="62"/>
        <v>1.8300000000000014</v>
      </c>
      <c r="U186" s="47">
        <f t="shared" si="53"/>
        <v>8.3145384672150921E-2</v>
      </c>
      <c r="V186" s="47">
        <f t="shared" si="54"/>
        <v>9.9407951633493363E-2</v>
      </c>
      <c r="W186" s="47">
        <f t="shared" si="55"/>
        <v>9.8622565136665841E-2</v>
      </c>
      <c r="X186" s="47">
        <f t="shared" si="56"/>
        <v>0.14467161401423637</v>
      </c>
      <c r="Y186" s="47">
        <f t="shared" si="57"/>
        <v>0.1423946475845497</v>
      </c>
      <c r="Z186" s="47">
        <f t="shared" si="58"/>
        <v>0.21442753502304476</v>
      </c>
      <c r="AA186" s="47">
        <f t="shared" si="59"/>
        <v>1.2113057053958405E-2</v>
      </c>
    </row>
    <row r="187" spans="20:27" x14ac:dyDescent="0.25">
      <c r="T187" s="47">
        <f t="shared" si="62"/>
        <v>1.8400000000000014</v>
      </c>
      <c r="U187" s="47">
        <f t="shared" si="53"/>
        <v>8.2627169511233695E-2</v>
      </c>
      <c r="V187" s="47">
        <f t="shared" si="54"/>
        <v>9.8771402461757238E-2</v>
      </c>
      <c r="W187" s="47">
        <f t="shared" si="55"/>
        <v>9.7970258045059488E-2</v>
      </c>
      <c r="X187" s="47">
        <f t="shared" si="56"/>
        <v>0.14360522797954298</v>
      </c>
      <c r="Y187" s="47">
        <f t="shared" si="57"/>
        <v>0.1412850839120369</v>
      </c>
      <c r="Z187" s="47">
        <f t="shared" si="58"/>
        <v>0.21155750718678171</v>
      </c>
      <c r="AA187" s="47">
        <f t="shared" si="59"/>
        <v>1.1118168232720851E-2</v>
      </c>
    </row>
    <row r="188" spans="20:27" x14ac:dyDescent="0.25">
      <c r="T188" s="47">
        <f t="shared" si="62"/>
        <v>1.8500000000000014</v>
      </c>
      <c r="U188" s="47">
        <f t="shared" si="53"/>
        <v>8.2114414975206496E-2</v>
      </c>
      <c r="V188" s="47">
        <f t="shared" si="54"/>
        <v>9.8141617875413201E-2</v>
      </c>
      <c r="W188" s="47">
        <f t="shared" si="55"/>
        <v>9.7324692793242587E-2</v>
      </c>
      <c r="X188" s="47">
        <f t="shared" si="56"/>
        <v>0.14255030195621382</v>
      </c>
      <c r="Y188" s="47">
        <f t="shared" si="57"/>
        <v>0.14018701824402605</v>
      </c>
      <c r="Z188" s="47">
        <f t="shared" si="58"/>
        <v>0.20872711144000786</v>
      </c>
      <c r="AA188" s="47">
        <f t="shared" si="59"/>
        <v>1.0202876019407935E-2</v>
      </c>
    </row>
    <row r="189" spans="20:27" x14ac:dyDescent="0.25">
      <c r="T189" s="47">
        <f t="shared" si="62"/>
        <v>1.8600000000000014</v>
      </c>
      <c r="U189" s="47">
        <f t="shared" si="53"/>
        <v>8.1607039321028349E-2</v>
      </c>
      <c r="V189" s="47">
        <f t="shared" si="54"/>
        <v>9.7518497658720615E-2</v>
      </c>
      <c r="W189" s="47">
        <f t="shared" si="55"/>
        <v>9.668577236172432E-2</v>
      </c>
      <c r="X189" s="47">
        <f t="shared" si="56"/>
        <v>0.14150667789793492</v>
      </c>
      <c r="Y189" s="47">
        <f t="shared" si="57"/>
        <v>0.1391003020284857</v>
      </c>
      <c r="Z189" s="47">
        <f t="shared" si="58"/>
        <v>0.20593586820996435</v>
      </c>
      <c r="AA189" s="47">
        <f t="shared" si="59"/>
        <v>9.3610566232914475E-3</v>
      </c>
    </row>
    <row r="190" spans="20:27" x14ac:dyDescent="0.25">
      <c r="T190" s="47">
        <f t="shared" si="62"/>
        <v>1.8700000000000014</v>
      </c>
      <c r="U190" s="47">
        <f t="shared" si="53"/>
        <v>8.1104962401829822E-2</v>
      </c>
      <c r="V190" s="47">
        <f t="shared" si="54"/>
        <v>9.6901943496756307E-2</v>
      </c>
      <c r="W190" s="47">
        <f t="shared" si="55"/>
        <v>9.6053401553010717E-2</v>
      </c>
      <c r="X190" s="47">
        <f t="shared" si="56"/>
        <v>0.14047420033559049</v>
      </c>
      <c r="Y190" s="47">
        <f t="shared" si="57"/>
        <v>0.13802478901056275</v>
      </c>
      <c r="Z190" s="47">
        <f t="shared" si="58"/>
        <v>0.20318329935607496</v>
      </c>
      <c r="AA190" s="47">
        <f t="shared" si="59"/>
        <v>8.5870297066293379E-3</v>
      </c>
    </row>
    <row r="191" spans="20:27" x14ac:dyDescent="0.25">
      <c r="T191" s="47">
        <f t="shared" si="62"/>
        <v>1.8800000000000014</v>
      </c>
      <c r="U191" s="47">
        <f t="shared" si="53"/>
        <v>8.0608105628288879E-2</v>
      </c>
      <c r="V191" s="47">
        <f t="shared" si="54"/>
        <v>9.6291858931534705E-2</v>
      </c>
      <c r="W191" s="47">
        <f t="shared" si="55"/>
        <v>9.5427486948862772E-2</v>
      </c>
      <c r="X191" s="47">
        <f t="shared" si="56"/>
        <v>0.13945271633121847</v>
      </c>
      <c r="Y191" s="47">
        <f t="shared" si="57"/>
        <v>0.13696033519124579</v>
      </c>
      <c r="Z191" s="47">
        <f t="shared" si="58"/>
        <v>0.20046892841858779</v>
      </c>
      <c r="AA191" s="47">
        <f t="shared" si="59"/>
        <v>7.8755293880632821E-3</v>
      </c>
    </row>
    <row r="192" spans="20:27" x14ac:dyDescent="0.25">
      <c r="T192" s="47">
        <f t="shared" si="62"/>
        <v>1.8900000000000015</v>
      </c>
      <c r="U192" s="47">
        <f t="shared" si="53"/>
        <v>8.0116391931125283E-2</v>
      </c>
      <c r="V192" s="47">
        <f t="shared" si="54"/>
        <v>9.568814931931964E-2</v>
      </c>
      <c r="W192" s="47">
        <f t="shared" si="55"/>
        <v>9.480793686876568E-2</v>
      </c>
      <c r="X192" s="47">
        <f t="shared" si="56"/>
        <v>0.13844207543276504</v>
      </c>
      <c r="Y192" s="47">
        <f t="shared" si="57"/>
        <v>0.13590679878687539</v>
      </c>
      <c r="Z192" s="47">
        <f t="shared" si="58"/>
        <v>0.19779228085171502</v>
      </c>
      <c r="AA192" s="47">
        <f t="shared" si="59"/>
        <v>7.221676787232208E-3</v>
      </c>
    </row>
    <row r="193" spans="20:27" x14ac:dyDescent="0.25">
      <c r="T193" s="47">
        <f t="shared" si="62"/>
        <v>1.9000000000000015</v>
      </c>
      <c r="U193" s="47">
        <f t="shared" si="53"/>
        <v>7.962974572467621E-2</v>
      </c>
      <c r="V193" s="47">
        <f t="shared" si="54"/>
        <v>9.5090721789091254E-2</v>
      </c>
      <c r="W193" s="47">
        <f t="shared" si="55"/>
        <v>9.4194661329569801E-2</v>
      </c>
      <c r="X193" s="47">
        <f t="shared" si="56"/>
        <v>0.13744212962962954</v>
      </c>
      <c r="Y193" s="47">
        <f t="shared" si="57"/>
        <v>0.13486404018948386</v>
      </c>
      <c r="Z193" s="47">
        <f t="shared" si="58"/>
        <v>0.19515288424198474</v>
      </c>
      <c r="AA193" s="47">
        <f t="shared" si="59"/>
        <v>6.6209540711400384E-3</v>
      </c>
    </row>
    <row r="194" spans="20:27" x14ac:dyDescent="0.25">
      <c r="T194" s="47">
        <f t="shared" si="62"/>
        <v>1.9100000000000015</v>
      </c>
      <c r="U194" s="47">
        <f t="shared" si="53"/>
        <v>7.9148092871516126E-2</v>
      </c>
      <c r="V194" s="47">
        <f t="shared" si="54"/>
        <v>9.4499485202132041E-2</v>
      </c>
      <c r="W194" s="47">
        <f t="shared" si="55"/>
        <v>9.3587572006264386E-2</v>
      </c>
      <c r="X194" s="47">
        <f t="shared" si="56"/>
        <v>0.13645273330899077</v>
      </c>
      <c r="Y194" s="47">
        <f t="shared" si="57"/>
        <v>0.13383192192794374</v>
      </c>
      <c r="Z194" s="47">
        <f t="shared" si="58"/>
        <v>0.19255026851249829</v>
      </c>
      <c r="AA194" s="47">
        <f t="shared" si="59"/>
        <v>6.0691799578781753E-3</v>
      </c>
    </row>
    <row r="195" spans="20:27" x14ac:dyDescent="0.25">
      <c r="T195" s="47">
        <f t="shared" si="62"/>
        <v>1.9200000000000015</v>
      </c>
      <c r="U195" s="47">
        <f t="shared" si="53"/>
        <v>7.8671360648086733E-2</v>
      </c>
      <c r="V195" s="47">
        <f t="shared" si="54"/>
        <v>9.3914350112697137E-2</v>
      </c>
      <c r="W195" s="47">
        <f t="shared" si="55"/>
        <v>9.2986582193846243E-2</v>
      </c>
      <c r="X195" s="47">
        <f t="shared" si="56"/>
        <v>0.13547374321290648</v>
      </c>
      <c r="Y195" s="47">
        <f t="shared" si="57"/>
        <v>0.13281030862990742</v>
      </c>
      <c r="Z195" s="47">
        <f t="shared" si="58"/>
        <v>0.1899839661137547</v>
      </c>
      <c r="AA195" s="47">
        <f t="shared" si="59"/>
        <v>5.5624866294412744E-3</v>
      </c>
    </row>
    <row r="196" spans="20:27" x14ac:dyDescent="0.25">
      <c r="T196" s="47">
        <f t="shared" si="62"/>
        <v>1.9300000000000015</v>
      </c>
      <c r="U196" s="47">
        <f t="shared" ref="U196:U259" si="68">_xlfn.F.DIST(T196,1,1,FALSE)</f>
        <v>7.8199477711302631E-2</v>
      </c>
      <c r="V196" s="47">
        <f t="shared" ref="V196:V203" si="69">_xlfn.F.DIST(T196,2,1,FALSE)</f>
        <v>9.3335228729735403E-2</v>
      </c>
      <c r="W196" s="47">
        <f t="shared" ref="W196:W203" si="70">_xlfn.F.DIST(T196,1,2,FALSE)</f>
        <v>9.2391606770247561E-2</v>
      </c>
      <c r="X196" s="47">
        <f t="shared" ref="X196:X203" si="71">_xlfn.F.DIST(T196,4,2,FALSE)</f>
        <v>0.1345050183961746</v>
      </c>
      <c r="Y196" s="47">
        <f t="shared" ref="Y196:Y203" si="72">_xlfn.F.DIST(T196,2,4,FALSE)</f>
        <v>0.13179906698451974</v>
      </c>
      <c r="Z196" s="47">
        <f t="shared" ref="Z196:Z203" si="73">_xlfn.F.DIST(T196,10,10,FALSE)</f>
        <v>0.18745351220167689</v>
      </c>
      <c r="AA196" s="47">
        <f t="shared" ref="AA196:AA203" si="74">_xlfn.F.DIST(T196,100,100,FALSE)</f>
        <v>5.0972980024469447E-3</v>
      </c>
    </row>
    <row r="197" spans="20:27" x14ac:dyDescent="0.25">
      <c r="T197" s="47">
        <f t="shared" ref="T197:T203" si="75">T196+0.01</f>
        <v>1.9400000000000015</v>
      </c>
      <c r="U197" s="47">
        <f t="shared" si="68"/>
        <v>7.7732374066100701E-2</v>
      </c>
      <c r="V197" s="47">
        <f t="shared" si="69"/>
        <v>9.2762034879629557E-2</v>
      </c>
      <c r="W197" s="47">
        <f t="shared" si="70"/>
        <v>9.1802562160288384E-2</v>
      </c>
      <c r="X197" s="47">
        <f t="shared" si="71"/>
        <v>0.1335464201849493</v>
      </c>
      <c r="Y197" s="47">
        <f t="shared" si="72"/>
        <v>0.13079806570588501</v>
      </c>
      <c r="Z197" s="47">
        <f t="shared" si="73"/>
        <v>0.18495844480343923</v>
      </c>
      <c r="AA197" s="47">
        <f t="shared" si="74"/>
        <v>4.6703093034762711E-3</v>
      </c>
    </row>
    <row r="198" spans="20:27" x14ac:dyDescent="0.25">
      <c r="T198" s="47">
        <f t="shared" si="75"/>
        <v>1.9500000000000015</v>
      </c>
      <c r="U198" s="47">
        <f t="shared" si="68"/>
        <v>7.7269981033902174E-2</v>
      </c>
      <c r="V198" s="47">
        <f t="shared" si="69"/>
        <v>9.219468396992353E-2</v>
      </c>
      <c r="W198" s="47">
        <f t="shared" si="70"/>
        <v>9.1219366300620164E-2</v>
      </c>
      <c r="X198" s="47">
        <f t="shared" si="71"/>
        <v>0.13259781213609964</v>
      </c>
      <c r="Y198" s="47">
        <f t="shared" si="72"/>
        <v>0.12980717549727294</v>
      </c>
      <c r="Z198" s="47">
        <f t="shared" si="73"/>
        <v>0.18249830497168879</v>
      </c>
      <c r="AA198" s="47">
        <f t="shared" si="74"/>
        <v>4.2784678943679306E-3</v>
      </c>
    </row>
    <row r="199" spans="20:27" x14ac:dyDescent="0.25">
      <c r="T199" s="47">
        <f t="shared" si="75"/>
        <v>1.9600000000000015</v>
      </c>
      <c r="U199" s="47">
        <f t="shared" si="68"/>
        <v>7.6812231221957183E-2</v>
      </c>
      <c r="V199" s="47">
        <f t="shared" si="69"/>
        <v>9.1633092954007248E-2</v>
      </c>
      <c r="W199" s="47">
        <f t="shared" si="70"/>
        <v>9.0641938605628691E-2</v>
      </c>
      <c r="X199" s="47">
        <f t="shared" si="71"/>
        <v>0.13165905999730221</v>
      </c>
      <c r="Y199" s="47">
        <f t="shared" si="72"/>
        <v>0.12882626901604541</v>
      </c>
      <c r="Z199" s="47">
        <f t="shared" si="73"/>
        <v>0.18007263692770945</v>
      </c>
      <c r="AA199" s="47">
        <f t="shared" si="74"/>
        <v>3.91895529203735E-3</v>
      </c>
    </row>
    <row r="200" spans="20:27" x14ac:dyDescent="0.25">
      <c r="T200" s="47">
        <f t="shared" si="75"/>
        <v>1.9700000000000015</v>
      </c>
      <c r="U200" s="47">
        <f t="shared" si="68"/>
        <v>7.6359058493543269E-2</v>
      </c>
      <c r="V200" s="47">
        <f t="shared" si="69"/>
        <v>9.107718029673019E-2</v>
      </c>
      <c r="W200" s="47">
        <f t="shared" si="70"/>
        <v>9.0070199934265169E-2</v>
      </c>
      <c r="X200" s="47">
        <f t="shared" si="71"/>
        <v>0.13073003166785693</v>
      </c>
      <c r="Y200" s="47">
        <f t="shared" si="72"/>
        <v>0.12785522083928855</v>
      </c>
      <c r="Z200" s="47">
        <f t="shared" si="73"/>
        <v>0.17768098819406331</v>
      </c>
      <c r="AA200" s="47">
        <f t="shared" si="74"/>
        <v>3.5891703271657741E-3</v>
      </c>
    </row>
    <row r="201" spans="20:27" x14ac:dyDescent="0.25">
      <c r="T201" s="47">
        <f t="shared" si="75"/>
        <v>1.9800000000000015</v>
      </c>
      <c r="U201" s="47">
        <f t="shared" si="68"/>
        <v>7.591039793898989E-2</v>
      </c>
      <c r="V201" s="47">
        <f t="shared" si="69"/>
        <v>9.0526865940914678E-2</v>
      </c>
      <c r="W201" s="47">
        <f t="shared" si="70"/>
        <v>8.9504072557775732E-2</v>
      </c>
      <c r="X201" s="47">
        <f t="shared" si="71"/>
        <v>0.12981059716021603</v>
      </c>
      <c r="Y201" s="47">
        <f t="shared" si="72"/>
        <v>0.12689390743013304</v>
      </c>
      <c r="Z201" s="47">
        <f t="shared" si="73"/>
        <v>0.17532290971722184</v>
      </c>
      <c r="AA201" s="47">
        <f t="shared" si="74"/>
        <v>3.2867133863269658E-3</v>
      </c>
    </row>
    <row r="202" spans="20:27" x14ac:dyDescent="0.25">
      <c r="T202" s="47">
        <f t="shared" si="75"/>
        <v>1.9900000000000015</v>
      </c>
      <c r="U202" s="47">
        <f t="shared" si="68"/>
        <v>7.546618584750224E-2</v>
      </c>
      <c r="V202" s="47">
        <f t="shared" si="69"/>
        <v>8.9982071274743058E-2</v>
      </c>
      <c r="W202" s="47">
        <f t="shared" si="70"/>
        <v>8.894348012830107E-2</v>
      </c>
      <c r="X202" s="47">
        <f t="shared" si="71"/>
        <v>0.12890062856221574</v>
      </c>
      <c r="Y202" s="47">
        <f t="shared" si="72"/>
        <v>0.12594220710474927</v>
      </c>
      <c r="Z202" s="47">
        <f t="shared" si="73"/>
        <v>0.17299795598067413</v>
      </c>
      <c r="AA202" s="47">
        <f t="shared" si="74"/>
        <v>3.0093716827302975E-3</v>
      </c>
    </row>
    <row r="203" spans="20:27" x14ac:dyDescent="0.25">
      <c r="T203" s="47">
        <f t="shared" si="75"/>
        <v>2.0000000000000013</v>
      </c>
      <c r="U203" s="47">
        <f t="shared" si="68"/>
        <v>7.5026359679758819E-2</v>
      </c>
      <c r="V203" s="47">
        <f t="shared" si="69"/>
        <v>8.9442719099991519E-2</v>
      </c>
      <c r="W203" s="47">
        <f t="shared" si="70"/>
        <v>8.8388347648318391E-2</v>
      </c>
      <c r="X203" s="47">
        <f t="shared" si="71"/>
        <v>0.12799999999999992</v>
      </c>
      <c r="Y203" s="47">
        <f t="shared" si="72"/>
        <v>0.12499999999999994</v>
      </c>
      <c r="Z203" s="47">
        <f t="shared" si="73"/>
        <v>0.17070568510897713</v>
      </c>
      <c r="AA203" s="47">
        <f t="shared" si="74"/>
        <v>2.755105501684858E-3</v>
      </c>
    </row>
    <row r="204" spans="20:27" x14ac:dyDescent="0.25">
      <c r="T204" s="47">
        <f t="shared" ref="T204:T240" si="76">T203+0.01</f>
        <v>2.0100000000000011</v>
      </c>
      <c r="U204" s="47">
        <f t="shared" si="68"/>
        <v>7.4590858041257854E-2</v>
      </c>
      <c r="V204" s="47">
        <f t="shared" ref="V204:V240" si="77">_xlfn.F.DIST(T204,2,1,FALSE)</f>
        <v>8.8908733601085949E-2</v>
      </c>
      <c r="W204" s="47">
        <f t="shared" ref="W204:W240" si="78">_xlfn.F.DIST(T204,1,2,FALSE)</f>
        <v>8.7838601440898792E-2</v>
      </c>
      <c r="X204" s="47">
        <f t="shared" ref="X204:X240" si="79">_xlfn.F.DIST(T204,4,2,FALSE)</f>
        <v>0.12710858760162594</v>
      </c>
      <c r="Y204" s="47">
        <f t="shared" ref="Y204:Y240" si="80">_xlfn.F.DIST(T204,2,4,FALSE)</f>
        <v>0.12406716804173665</v>
      </c>
      <c r="Z204" s="47">
        <f t="shared" ref="Z204:Z240" si="81">_xlfn.F.DIST(T204,10,10,FALSE)</f>
        <v>0.16844565896320171</v>
      </c>
      <c r="AA204" s="47">
        <f t="shared" ref="AA204:AA240" si="82">_xlfn.F.DIST(T204,100,100,FALSE)</f>
        <v>2.5220353680819978E-3</v>
      </c>
    </row>
    <row r="205" spans="20:27" x14ac:dyDescent="0.25">
      <c r="T205" s="47">
        <f t="shared" si="76"/>
        <v>2.0200000000000009</v>
      </c>
      <c r="U205" s="47">
        <f t="shared" si="68"/>
        <v>7.4159620656388661E-2</v>
      </c>
      <c r="V205" s="47">
        <f t="shared" si="77"/>
        <v>8.8380040314955111E-2</v>
      </c>
      <c r="W205" s="47">
        <f t="shared" si="78"/>
        <v>8.7294169120755438E-2</v>
      </c>
      <c r="X205" s="47">
        <f t="shared" si="79"/>
        <v>0.12622626946134122</v>
      </c>
      <c r="Y205" s="47">
        <f t="shared" si="80"/>
        <v>0.1231435949137262</v>
      </c>
      <c r="Z205" s="47">
        <f t="shared" si="81"/>
        <v>0.16621744322819604</v>
      </c>
      <c r="AA205" s="47">
        <f t="shared" si="82"/>
        <v>2.3084300845986612E-3</v>
      </c>
    </row>
    <row r="206" spans="20:27" x14ac:dyDescent="0.25">
      <c r="T206" s="47">
        <f t="shared" si="76"/>
        <v>2.0300000000000007</v>
      </c>
      <c r="U206" s="47">
        <f t="shared" si="68"/>
        <v>7.373258834320516E-2</v>
      </c>
      <c r="V206" s="47">
        <f t="shared" si="77"/>
        <v>8.7856566101657499E-2</v>
      </c>
      <c r="W206" s="47">
        <f t="shared" si="78"/>
        <v>8.6754979566056448E-2</v>
      </c>
      <c r="X206" s="47">
        <f t="shared" si="79"/>
        <v>0.1253529256045206</v>
      </c>
      <c r="Y206" s="47">
        <f t="shared" si="80"/>
        <v>0.12222916602719167</v>
      </c>
      <c r="Z206" s="47">
        <f t="shared" si="81"/>
        <v>0.16402060749207889</v>
      </c>
      <c r="AA206" s="47">
        <f t="shared" si="82"/>
        <v>2.1126955908990475E-3</v>
      </c>
    </row>
    <row r="207" spans="20:27" x14ac:dyDescent="0.25">
      <c r="T207" s="47">
        <f t="shared" si="76"/>
        <v>2.0400000000000005</v>
      </c>
      <c r="U207" s="47">
        <f t="shared" si="68"/>
        <v>7.330970298887908E-2</v>
      </c>
      <c r="V207" s="47">
        <f t="shared" si="77"/>
        <v>8.7338239115759206E-2</v>
      </c>
      <c r="W207" s="47">
        <f t="shared" si="78"/>
        <v>8.622096289098008E-2</v>
      </c>
      <c r="X207" s="47">
        <f t="shared" si="79"/>
        <v>0.12448843795325383</v>
      </c>
      <c r="Y207" s="47">
        <f t="shared" si="80"/>
        <v>0.12132376849095558</v>
      </c>
      <c r="Z207" s="47">
        <f t="shared" si="81"/>
        <v>0.16185472531835499</v>
      </c>
      <c r="AA207" s="47">
        <f t="shared" si="82"/>
        <v>1.93336459581924E-3</v>
      </c>
    </row>
    <row r="208" spans="20:27" x14ac:dyDescent="0.25">
      <c r="T208" s="47">
        <f t="shared" si="76"/>
        <v>2.0500000000000003</v>
      </c>
      <c r="U208" s="47">
        <f t="shared" si="68"/>
        <v>7.2890907525811718E-2</v>
      </c>
      <c r="V208" s="47">
        <f t="shared" si="77"/>
        <v>8.6824988778440693E-2</v>
      </c>
      <c r="W208" s="47">
        <f t="shared" si="78"/>
        <v>8.5692050418988225E-2</v>
      </c>
      <c r="X208" s="47">
        <f t="shared" si="79"/>
        <v>0.12363269029257225</v>
      </c>
      <c r="Y208" s="47">
        <f t="shared" si="80"/>
        <v>0.12042729108217094</v>
      </c>
      <c r="Z208" s="47">
        <f t="shared" si="81"/>
        <v>0.15971937431102423</v>
      </c>
      <c r="AA208" s="47">
        <f t="shared" si="82"/>
        <v>1.7690869363217905E-3</v>
      </c>
    </row>
    <row r="209" spans="20:27" x14ac:dyDescent="0.25">
      <c r="T209" s="47">
        <f t="shared" si="76"/>
        <v>2.06</v>
      </c>
      <c r="U209" s="47">
        <f t="shared" si="68"/>
        <v>7.2476145908383763E-2</v>
      </c>
      <c r="V209" s="47">
        <f t="shared" si="77"/>
        <v>8.6316745750310966E-2</v>
      </c>
      <c r="W209" s="47">
        <f t="shared" si="78"/>
        <v>8.5168174656796769E-2</v>
      </c>
      <c r="X209" s="47">
        <f t="shared" si="79"/>
        <v>0.12278556823730469</v>
      </c>
      <c r="Y209" s="47">
        <f t="shared" si="80"/>
        <v>0.11953962421762816</v>
      </c>
      <c r="Z209" s="47">
        <f t="shared" si="81"/>
        <v>0.15761413617304823</v>
      </c>
      <c r="AA209" s="47">
        <f t="shared" si="82"/>
        <v>1.6186206188816496E-3</v>
      </c>
    </row>
    <row r="210" spans="20:27" x14ac:dyDescent="0.25">
      <c r="T210" s="47">
        <f t="shared" si="76"/>
        <v>2.0699999999999998</v>
      </c>
      <c r="U210" s="47">
        <f t="shared" si="68"/>
        <v>7.2065363090322826E-2</v>
      </c>
      <c r="V210" s="47">
        <f t="shared" si="77"/>
        <v>8.5813441904908749E-2</v>
      </c>
      <c r="W210" s="47">
        <f t="shared" si="78"/>
        <v>8.4649269269020957E-2</v>
      </c>
      <c r="X210" s="47">
        <f t="shared" si="79"/>
        <v>0.12194695919955199</v>
      </c>
      <c r="Y210" s="47">
        <f t="shared" si="80"/>
        <v>0.11866065992562384</v>
      </c>
      <c r="Z210" s="47">
        <f t="shared" si="81"/>
        <v>0.15553859675850876</v>
      </c>
      <c r="AA210" s="47">
        <f t="shared" si="82"/>
        <v>1.480823500877311E-3</v>
      </c>
    </row>
    <row r="211" spans="20:27" x14ac:dyDescent="0.25">
      <c r="T211" s="47">
        <f t="shared" si="76"/>
        <v>2.0799999999999996</v>
      </c>
      <c r="U211" s="47">
        <f t="shared" si="68"/>
        <v>7.1658505002670125E-2</v>
      </c>
      <c r="V211" s="47">
        <f t="shared" si="77"/>
        <v>8.5315010302870545E-2</v>
      </c>
      <c r="W211" s="47">
        <f t="shared" si="78"/>
        <v>8.4135269053475778E-2</v>
      </c>
      <c r="X211" s="47">
        <f t="shared" si="79"/>
        <v>0.12111675235676901</v>
      </c>
      <c r="Y211" s="47">
        <f t="shared" si="80"/>
        <v>0.11779029181838066</v>
      </c>
      <c r="Z211" s="47">
        <f t="shared" si="81"/>
        <v>0.1534923461187927</v>
      </c>
      <c r="AA211" s="47">
        <f t="shared" si="82"/>
        <v>1.3546455715003054E-3</v>
      </c>
    </row>
    <row r="212" spans="20:27" x14ac:dyDescent="0.25">
      <c r="T212" s="47">
        <f t="shared" si="76"/>
        <v>2.0899999999999994</v>
      </c>
      <c r="U212" s="47">
        <f t="shared" si="68"/>
        <v>7.1255518532327575E-2</v>
      </c>
      <c r="V212" s="47">
        <f t="shared" si="77"/>
        <v>8.4821385166746505E-2</v>
      </c>
      <c r="W212" s="47">
        <f t="shared" si="78"/>
        <v>8.3626109917110752E-2</v>
      </c>
      <c r="X212" s="47">
        <f t="shared" si="79"/>
        <v>0.12029483862044504</v>
      </c>
      <c r="Y212" s="47">
        <f t="shared" si="80"/>
        <v>0.11692841506500452</v>
      </c>
      <c r="Z212" s="47">
        <f t="shared" si="81"/>
        <v>0.15147497854311365</v>
      </c>
      <c r="AA212" s="47">
        <f t="shared" si="82"/>
        <v>1.2391217936327753E-3</v>
      </c>
    </row>
    <row r="213" spans="20:27" x14ac:dyDescent="0.25">
      <c r="T213" s="47">
        <f t="shared" si="76"/>
        <v>2.0999999999999992</v>
      </c>
      <c r="U213" s="47">
        <f t="shared" si="68"/>
        <v>7.0856351501167369E-2</v>
      </c>
      <c r="V213" s="47">
        <f t="shared" si="77"/>
        <v>8.4332501856445155E-2</v>
      </c>
      <c r="W213" s="47">
        <f t="shared" si="78"/>
        <v>8.3121728852560667E-2</v>
      </c>
      <c r="X213" s="47">
        <f t="shared" si="79"/>
        <v>0.11948111060537106</v>
      </c>
      <c r="Y213" s="47">
        <f t="shared" si="80"/>
        <v>0.11607492636496872</v>
      </c>
      <c r="Z213" s="47">
        <f t="shared" si="81"/>
        <v>0.14948609259366646</v>
      </c>
      <c r="AA213" s="47">
        <f t="shared" si="82"/>
        <v>1.1333654700712544E-3</v>
      </c>
    </row>
    <row r="214" spans="20:27" x14ac:dyDescent="0.25">
      <c r="T214" s="47">
        <f t="shared" si="76"/>
        <v>2.109999999999999</v>
      </c>
      <c r="U214" s="47">
        <f t="shared" si="68"/>
        <v>7.0460952645687011E-2</v>
      </c>
      <c r="V214" s="47">
        <f t="shared" si="77"/>
        <v>8.3848296845289036E-2</v>
      </c>
      <c r="W214" s="47">
        <f t="shared" si="78"/>
        <v>8.262206391529324E-2</v>
      </c>
      <c r="X214" s="47">
        <f t="shared" si="79"/>
        <v>0.11867546259948432</v>
      </c>
      <c r="Y214" s="47">
        <f t="shared" si="80"/>
        <v>0.11522972392211286</v>
      </c>
      <c r="Z214" s="47">
        <f t="shared" si="81"/>
        <v>0.14752529113570506</v>
      </c>
      <c r="AA214" s="47">
        <f t="shared" si="82"/>
        <v>1.0365620993738971E-3</v>
      </c>
    </row>
    <row r="215" spans="20:27" x14ac:dyDescent="0.25">
      <c r="T215" s="47">
        <f t="shared" si="76"/>
        <v>2.1199999999999988</v>
      </c>
      <c r="U215" s="47">
        <f t="shared" si="68"/>
        <v>7.00692715971932E-2</v>
      </c>
      <c r="V215" s="47">
        <f t="shared" si="77"/>
        <v>8.3368707696663977E-2</v>
      </c>
      <c r="W215" s="47">
        <f t="shared" si="78"/>
        <v>8.2127054201336203E-2</v>
      </c>
      <c r="X215" s="47">
        <f t="shared" si="79"/>
        <v>0.11787779053428009</v>
      </c>
      <c r="Y215" s="47">
        <f t="shared" si="80"/>
        <v>0.11439270741914506</v>
      </c>
      <c r="Z215" s="47">
        <f t="shared" si="81"/>
        <v>0.14559218136281329</v>
      </c>
      <c r="AA215" s="47">
        <f t="shared" si="82"/>
        <v>9.4796368847304075E-4</v>
      </c>
    </row>
    <row r="216" spans="20:27" x14ac:dyDescent="0.25">
      <c r="T216" s="47">
        <f t="shared" si="76"/>
        <v>2.1299999999999986</v>
      </c>
      <c r="U216" s="47">
        <f t="shared" si="68"/>
        <v>6.9681258862498485E-2</v>
      </c>
      <c r="V216" s="47">
        <f t="shared" si="77"/>
        <v>8.2893673041244814E-2</v>
      </c>
      <c r="W216" s="47">
        <f t="shared" si="78"/>
        <v>8.1636639825566321E-2</v>
      </c>
      <c r="X216" s="47">
        <f t="shared" si="79"/>
        <v>0.11708799195578024</v>
      </c>
      <c r="Y216" s="47">
        <f t="shared" si="80"/>
        <v>0.11356377799263744</v>
      </c>
      <c r="Z216" s="47">
        <f t="shared" si="81"/>
        <v>0.14368637481762853</v>
      </c>
      <c r="AA216" s="47">
        <f t="shared" si="82"/>
        <v>8.668834910128411E-4</v>
      </c>
    </row>
    <row r="217" spans="20:27" x14ac:dyDescent="0.25">
      <c r="T217" s="47">
        <f t="shared" si="76"/>
        <v>2.1399999999999983</v>
      </c>
      <c r="U217" s="47">
        <f t="shared" si="68"/>
        <v>6.9296865805115265E-2</v>
      </c>
      <c r="V217" s="47">
        <f t="shared" si="77"/>
        <v>8.2423132554781245E-2</v>
      </c>
      <c r="W217" s="47">
        <f t="shared" si="78"/>
        <v>8.1150761900543655E-2</v>
      </c>
      <c r="X217" s="47">
        <f t="shared" si="79"/>
        <v>0.11630596599604878</v>
      </c>
      <c r="Y217" s="47">
        <f t="shared" si="80"/>
        <v>0.11274283820850292</v>
      </c>
      <c r="Z217" s="47">
        <f t="shared" si="81"/>
        <v>0.14180748740827154</v>
      </c>
      <c r="AA217" s="47">
        <f t="shared" si="82"/>
        <v>7.9269114213816267E-4</v>
      </c>
    </row>
    <row r="218" spans="20:27" x14ac:dyDescent="0.25">
      <c r="T218" s="47">
        <f t="shared" si="76"/>
        <v>2.1499999999999981</v>
      </c>
      <c r="U218" s="47">
        <f t="shared" si="68"/>
        <v>6.8916044626932141E-2</v>
      </c>
      <c r="V218" s="47">
        <f t="shared" si="77"/>
        <v>8.1957026936428271E-2</v>
      </c>
      <c r="W218" s="47">
        <f t="shared" si="78"/>
        <v>8.0669362515875281E-2</v>
      </c>
      <c r="X218" s="47">
        <f t="shared" si="79"/>
        <v>0.11553161334524492</v>
      </c>
      <c r="Y218" s="47">
        <f t="shared" si="80"/>
        <v>0.11192979203794443</v>
      </c>
      <c r="Z218" s="47">
        <f t="shared" si="81"/>
        <v>0.13995513942071378</v>
      </c>
      <c r="AA218" s="47">
        <f t="shared" si="82"/>
        <v>7.2480816216805174E-4</v>
      </c>
    </row>
    <row r="219" spans="20:27" x14ac:dyDescent="0.25">
      <c r="T219" s="47">
        <f t="shared" si="76"/>
        <v>2.1599999999999979</v>
      </c>
      <c r="U219" s="47">
        <f t="shared" si="68"/>
        <v>6.8538748350358419E-2</v>
      </c>
      <c r="V219" s="47">
        <f t="shared" si="77"/>
        <v>8.1495297887605359E-2</v>
      </c>
      <c r="W219" s="47">
        <f t="shared" si="78"/>
        <v>8.0192384718092605E-2</v>
      </c>
      <c r="X219" s="47">
        <f t="shared" si="79"/>
        <v>0.11476483622420308</v>
      </c>
      <c r="Y219" s="47">
        <f t="shared" si="80"/>
        <v>0.11112454483386457</v>
      </c>
      <c r="Z219" s="47">
        <f t="shared" si="81"/>
        <v>0.13812895552731488</v>
      </c>
      <c r="AA219" s="47">
        <f t="shared" si="82"/>
        <v>6.6270380323379756E-4</v>
      </c>
    </row>
    <row r="220" spans="20:27" x14ac:dyDescent="0.25">
      <c r="T220" s="47">
        <f t="shared" si="76"/>
        <v>2.1699999999999977</v>
      </c>
      <c r="U220" s="47">
        <f t="shared" si="68"/>
        <v>6.816493080092248E-2</v>
      </c>
      <c r="V220" s="47">
        <f t="shared" si="77"/>
        <v>8.1037888091370039E-2</v>
      </c>
      <c r="W220" s="47">
        <f t="shared" si="78"/>
        <v>7.9719772491027588E-2</v>
      </c>
      <c r="X220" s="47">
        <f t="shared" si="79"/>
        <v>0.11400553835753131</v>
      </c>
      <c r="Y220" s="47">
        <f t="shared" si="80"/>
        <v>0.11032700330772795</v>
      </c>
      <c r="Z220" s="47">
        <f t="shared" si="81"/>
        <v>0.13632856479174288</v>
      </c>
      <c r="AA220" s="47">
        <f t="shared" si="82"/>
        <v>6.0589121454162275E-4</v>
      </c>
    </row>
    <row r="221" spans="20:27" x14ac:dyDescent="0.25">
      <c r="T221" s="47">
        <f t="shared" si="76"/>
        <v>2.1799999999999975</v>
      </c>
      <c r="U221" s="47">
        <f t="shared" si="68"/>
        <v>6.7794546590310867E-2</v>
      </c>
      <c r="V221" s="47">
        <f t="shared" si="77"/>
        <v>8.058474119229117E-2</v>
      </c>
      <c r="W221" s="47">
        <f t="shared" si="78"/>
        <v>7.9251470736672672E-2</v>
      </c>
      <c r="X221" s="47">
        <f t="shared" si="79"/>
        <v>0.11325362494721777</v>
      </c>
      <c r="Y221" s="47">
        <f t="shared" si="80"/>
        <v>0.10953707550686388</v>
      </c>
      <c r="Z221" s="47">
        <f t="shared" si="81"/>
        <v>0.13455360067048433</v>
      </c>
      <c r="AA221" s="47">
        <f t="shared" si="82"/>
        <v>5.53923903433934E-4</v>
      </c>
    </row>
    <row r="222" spans="20:27" x14ac:dyDescent="0.25">
      <c r="T222" s="47">
        <f t="shared" si="76"/>
        <v>2.1899999999999973</v>
      </c>
      <c r="U222" s="47">
        <f t="shared" si="68"/>
        <v>6.7427551099835073E-2</v>
      </c>
      <c r="V222" s="47">
        <f t="shared" si="77"/>
        <v>8.0135801776808083E-2</v>
      </c>
      <c r="W222" s="47">
        <f t="shared" si="78"/>
        <v>7.8787425256511556E-2</v>
      </c>
      <c r="X222" s="47">
        <f t="shared" si="79"/>
        <v>0.11250900264673597</v>
      </c>
      <c r="Y222" s="47">
        <f t="shared" si="80"/>
        <v>0.10875467079220281</v>
      </c>
      <c r="Z222" s="47">
        <f t="shared" si="81"/>
        <v>0.13280370101114483</v>
      </c>
      <c r="AA222" s="47">
        <f t="shared" si="82"/>
        <v>5.063924708687145E-4</v>
      </c>
    </row>
    <row r="223" spans="20:27" x14ac:dyDescent="0.25">
      <c r="T223" s="47">
        <f t="shared" si="76"/>
        <v>2.1999999999999971</v>
      </c>
      <c r="U223" s="47">
        <f t="shared" si="68"/>
        <v>6.706390046431325E-2</v>
      </c>
      <c r="V223" s="47">
        <f t="shared" si="77"/>
        <v>7.9691015354062214E-2</v>
      </c>
      <c r="W223" s="47">
        <f t="shared" si="78"/>
        <v>7.8327582733305964E-2</v>
      </c>
      <c r="X223" s="47">
        <f t="shared" si="79"/>
        <v>0.11177157953564013</v>
      </c>
      <c r="Y223" s="47">
        <f t="shared" si="80"/>
        <v>0.10797969981643477</v>
      </c>
      <c r="Z223" s="47">
        <f t="shared" si="81"/>
        <v>0.13107850804772231</v>
      </c>
      <c r="AA223" s="47">
        <f t="shared" si="82"/>
        <v>4.6292160131304681E-4</v>
      </c>
    </row>
    <row r="224" spans="20:27" x14ac:dyDescent="0.25">
      <c r="T224" s="47">
        <f t="shared" si="76"/>
        <v>2.2099999999999969</v>
      </c>
      <c r="U224" s="47">
        <f t="shared" si="68"/>
        <v>6.6703551556354879E-2</v>
      </c>
      <c r="V224" s="47">
        <f t="shared" si="77"/>
        <v>7.9250328337187925E-2</v>
      </c>
      <c r="W224" s="47">
        <f t="shared" si="78"/>
        <v>7.7871890713326286E-2</v>
      </c>
      <c r="X224" s="47">
        <f t="shared" si="79"/>
        <v>0.11104126509464082</v>
      </c>
      <c r="Y224" s="47">
        <f t="shared" si="80"/>
        <v>0.1072120745025822</v>
      </c>
      <c r="Z224" s="47">
        <f t="shared" si="81"/>
        <v>0.12937766839303644</v>
      </c>
      <c r="AA224" s="47">
        <f t="shared" si="82"/>
        <v>4.2316728835577378E-4</v>
      </c>
    </row>
    <row r="225" spans="20:27" x14ac:dyDescent="0.25">
      <c r="T225" s="47">
        <f t="shared" si="76"/>
        <v>2.2199999999999966</v>
      </c>
      <c r="U225" s="47">
        <f t="shared" si="68"/>
        <v>6.6346461971036788E-2</v>
      </c>
      <c r="V225" s="47">
        <f t="shared" si="77"/>
        <v>7.8813688025050149E-2</v>
      </c>
      <c r="W225" s="47">
        <f t="shared" si="78"/>
        <v>7.7420297589012768E-2</v>
      </c>
      <c r="X225" s="47">
        <f t="shared" si="79"/>
        <v>0.1103179701811523</v>
      </c>
      <c r="Y225" s="47">
        <f t="shared" si="80"/>
        <v>0.1064517080229781</v>
      </c>
      <c r="Z225" s="47">
        <f t="shared" si="81"/>
        <v>0.12770083302848567</v>
      </c>
      <c r="AA225" s="47">
        <f t="shared" si="82"/>
        <v>3.8681427858493163E-4</v>
      </c>
    </row>
    <row r="226" spans="20:27" x14ac:dyDescent="0.25">
      <c r="T226" s="47">
        <f t="shared" si="76"/>
        <v>2.2299999999999964</v>
      </c>
      <c r="U226" s="47">
        <f t="shared" si="68"/>
        <v>6.5992590010958863E-2</v>
      </c>
      <c r="V226" s="47">
        <f t="shared" si="77"/>
        <v>7.8381042584416444E-2</v>
      </c>
      <c r="W226" s="47">
        <f t="shared" si="78"/>
        <v>7.6972752582055728E-2</v>
      </c>
      <c r="X226" s="47">
        <f t="shared" si="79"/>
        <v>0.10960160700530246</v>
      </c>
      <c r="Y226" s="47">
        <f t="shared" si="80"/>
        <v>0.1056985147786411</v>
      </c>
      <c r="Z226" s="47">
        <f t="shared" si="81"/>
        <v>0.12604765729129186</v>
      </c>
      <c r="AA226" s="47">
        <f t="shared" si="82"/>
        <v>3.5357371745009389E-4</v>
      </c>
    </row>
    <row r="227" spans="20:27" x14ac:dyDescent="0.25">
      <c r="T227" s="47">
        <f t="shared" si="76"/>
        <v>2.2399999999999962</v>
      </c>
      <c r="U227" s="47">
        <f t="shared" si="68"/>
        <v>6.5641894671668657E-2</v>
      </c>
      <c r="V227" s="47">
        <f t="shared" si="77"/>
        <v>7.7952341032551331E-2</v>
      </c>
      <c r="W227" s="47">
        <f t="shared" si="78"/>
        <v>7.6529205726881822E-2</v>
      </c>
      <c r="X227" s="47">
        <f t="shared" si="79"/>
        <v>0.10889208910639682</v>
      </c>
      <c r="Y227" s="47">
        <f t="shared" si="80"/>
        <v>0.10495241037903807</v>
      </c>
      <c r="Z227" s="47">
        <f t="shared" si="81"/>
        <v>0.12441780085938835</v>
      </c>
      <c r="AA227" s="47">
        <f t="shared" si="82"/>
        <v>3.231809819394899E-4</v>
      </c>
    </row>
    <row r="228" spans="20:27" x14ac:dyDescent="0.25">
      <c r="T228" s="47">
        <f t="shared" si="76"/>
        <v>2.249999999999996</v>
      </c>
      <c r="U228" s="47">
        <f t="shared" si="68"/>
        <v>6.5294335627444411E-2</v>
      </c>
      <c r="V228" s="47">
        <f t="shared" si="77"/>
        <v>7.7527533220222142E-2</v>
      </c>
      <c r="W228" s="47">
        <f t="shared" si="78"/>
        <v>7.6089607854536015E-2</v>
      </c>
      <c r="X228" s="47">
        <f t="shared" si="79"/>
        <v>0.1081893313298275</v>
      </c>
      <c r="Y228" s="47">
        <f t="shared" si="80"/>
        <v>0.10421331162222708</v>
      </c>
      <c r="Z228" s="47">
        <f t="shared" si="81"/>
        <v>0.12281092773410399</v>
      </c>
      <c r="AA228" s="47">
        <f t="shared" si="82"/>
        <v>2.9539368594805955E-4</v>
      </c>
    </row>
    <row r="229" spans="20:27" x14ac:dyDescent="0.25">
      <c r="T229" s="47">
        <f t="shared" si="76"/>
        <v>2.2599999999999958</v>
      </c>
      <c r="U229" s="47">
        <f t="shared" si="68"/>
        <v>6.494987321742611E-2</v>
      </c>
      <c r="V229" s="47">
        <f t="shared" si="77"/>
        <v>7.7106569815104206E-2</v>
      </c>
      <c r="W229" s="47">
        <f t="shared" si="78"/>
        <v>7.5653910576947633E-2</v>
      </c>
      <c r="X229" s="47">
        <f t="shared" si="79"/>
        <v>0.10749324980441965</v>
      </c>
      <c r="Y229" s="47">
        <f t="shared" si="80"/>
        <v>0.10348113647537281</v>
      </c>
      <c r="Z229" s="47">
        <f t="shared" si="81"/>
        <v>0.12122670622077829</v>
      </c>
      <c r="AA229" s="47">
        <f t="shared" si="82"/>
        <v>2.6998984519814194E-4</v>
      </c>
    </row>
    <row r="230" spans="20:27" x14ac:dyDescent="0.25">
      <c r="T230" s="47">
        <f t="shared" si="76"/>
        <v>2.2699999999999956</v>
      </c>
      <c r="U230" s="47">
        <f t="shared" si="68"/>
        <v>6.4608468432084509E-2</v>
      </c>
      <c r="V230" s="47">
        <f t="shared" si="77"/>
        <v>7.6689402285575511E-2</v>
      </c>
      <c r="W230" s="47">
        <f t="shared" si="78"/>
        <v>7.5222066271569604E-2</v>
      </c>
      <c r="X230" s="47">
        <f t="shared" si="79"/>
        <v>0.10680376192020588</v>
      </c>
      <c r="Y230" s="47">
        <f t="shared" si="80"/>
        <v>0.10275580405562555</v>
      </c>
      <c r="Z230" s="47">
        <f t="shared" si="81"/>
        <v>0.11966480890744539</v>
      </c>
      <c r="AA230" s="47">
        <f t="shared" si="82"/>
        <v>2.4676618950060628E-4</v>
      </c>
    </row>
    <row r="231" spans="20:27" x14ac:dyDescent="0.25">
      <c r="T231" s="47">
        <f t="shared" si="76"/>
        <v>2.2799999999999954</v>
      </c>
      <c r="U231" s="47">
        <f t="shared" si="68"/>
        <v>6.4270082900018802E-2</v>
      </c>
      <c r="V231" s="47">
        <f t="shared" si="77"/>
        <v>7.6275982884889668E-2</v>
      </c>
      <c r="W231" s="47">
        <f t="shared" si="78"/>
        <v>7.4794028066380927E-2</v>
      </c>
      <c r="X231" s="47">
        <f t="shared" si="79"/>
        <v>0.10612078630662089</v>
      </c>
      <c r="Y231" s="47">
        <f t="shared" si="80"/>
        <v>0.1020372346113569</v>
      </c>
      <c r="Z231" s="47">
        <f t="shared" si="81"/>
        <v>0.11812491264171493</v>
      </c>
      <c r="AA231" s="47">
        <f t="shared" si="82"/>
        <v>2.2553661101443816E-4</v>
      </c>
    </row>
    <row r="232" spans="20:27" x14ac:dyDescent="0.25">
      <c r="T232" s="47">
        <f t="shared" si="76"/>
        <v>2.2899999999999952</v>
      </c>
      <c r="U232" s="47">
        <f t="shared" si="68"/>
        <v>6.3934678875073592E-2</v>
      </c>
      <c r="V232" s="47">
        <f t="shared" si="77"/>
        <v>7.5866264635717343E-2</v>
      </c>
      <c r="W232" s="47">
        <f t="shared" si="78"/>
        <v>7.4369749825241818E-2</v>
      </c>
      <c r="X232" s="47">
        <f t="shared" si="79"/>
        <v>0.10544424281110885</v>
      </c>
      <c r="Y232" s="47">
        <f t="shared" si="80"/>
        <v>0.10132534950374492</v>
      </c>
      <c r="Z232" s="47">
        <f t="shared" si="81"/>
        <v>0.11660669850596994</v>
      </c>
      <c r="AA232" s="47">
        <f t="shared" si="82"/>
        <v>2.0613073797806438E-4</v>
      </c>
    </row>
    <row r="233" spans="20:27" x14ac:dyDescent="0.25">
      <c r="T233" s="47">
        <f t="shared" si="76"/>
        <v>2.2999999999999949</v>
      </c>
      <c r="U233" s="47">
        <f t="shared" si="68"/>
        <v>6.3602219223765952E-2</v>
      </c>
      <c r="V233" s="47">
        <f t="shared" si="77"/>
        <v>7.5460201315046313E-2</v>
      </c>
      <c r="W233" s="47">
        <f t="shared" si="78"/>
        <v>7.3949186133592484E-2</v>
      </c>
      <c r="X233" s="47">
        <f t="shared" si="79"/>
        <v>0.10477405247813447</v>
      </c>
      <c r="Y233" s="47">
        <f t="shared" si="80"/>
        <v>0.1006200711887008</v>
      </c>
      <c r="Z233" s="47">
        <f t="shared" si="81"/>
        <v>0.11510985179100008</v>
      </c>
      <c r="AA233" s="47">
        <f t="shared" si="82"/>
        <v>1.8839262414955155E-4</v>
      </c>
    </row>
    <row r="234" spans="20:27" x14ac:dyDescent="0.25">
      <c r="T234" s="47">
        <f t="shared" si="76"/>
        <v>2.3099999999999947</v>
      </c>
      <c r="U234" s="47">
        <f t="shared" si="68"/>
        <v>6.3272667413014169E-2</v>
      </c>
      <c r="V234" s="47">
        <f t="shared" si="77"/>
        <v>7.5057747439430431E-2</v>
      </c>
      <c r="W234" s="47">
        <f t="shared" si="78"/>
        <v>7.353229228448506E-2</v>
      </c>
      <c r="X234" s="47">
        <f t="shared" si="79"/>
        <v>0.10411013752859065</v>
      </c>
      <c r="Y234" s="47">
        <f t="shared" si="80"/>
        <v>9.9921323199129969E-2</v>
      </c>
      <c r="Z234" s="47">
        <f t="shared" si="81"/>
        <v>0.11363406196817831</v>
      </c>
      <c r="AA234" s="47">
        <f t="shared" si="82"/>
        <v>1.7217954490723588E-4</v>
      </c>
    </row>
    <row r="235" spans="20:27" x14ac:dyDescent="0.25">
      <c r="T235" s="47">
        <f t="shared" si="76"/>
        <v>2.3199999999999945</v>
      </c>
      <c r="U235" s="47">
        <f t="shared" si="68"/>
        <v>6.2945987498159606E-2</v>
      </c>
      <c r="V235" s="47">
        <f t="shared" si="77"/>
        <v>7.4658858250578136E-2</v>
      </c>
      <c r="W235" s="47">
        <f t="shared" si="78"/>
        <v>7.3119024264940782E-2</v>
      </c>
      <c r="X235" s="47">
        <f t="shared" si="79"/>
        <v>0.10345242133959509</v>
      </c>
      <c r="Y235" s="47">
        <f t="shared" si="80"/>
        <v>9.9229030127521684E-2</v>
      </c>
      <c r="Z235" s="47">
        <f t="shared" si="81"/>
        <v>0.11217902266028711</v>
      </c>
      <c r="AA235" s="47">
        <f t="shared" si="82"/>
        <v>1.5736089162980067E-4</v>
      </c>
    </row>
    <row r="236" spans="20:27" x14ac:dyDescent="0.25">
      <c r="T236" s="47">
        <f t="shared" si="76"/>
        <v>2.3299999999999943</v>
      </c>
      <c r="U236" s="47">
        <f t="shared" si="68"/>
        <v>6.2622144111273509E-2</v>
      </c>
      <c r="V236" s="47">
        <f t="shared" si="77"/>
        <v>7.4263489701272042E-2</v>
      </c>
      <c r="W236" s="47">
        <f t="shared" si="78"/>
        <v>7.2709338742622462E-2</v>
      </c>
      <c r="X236" s="47">
        <f t="shared" si="79"/>
        <v>0.10280082842466769</v>
      </c>
      <c r="Y236" s="47">
        <f t="shared" si="80"/>
        <v>9.8543117608858546E-2</v>
      </c>
      <c r="Z236" s="47">
        <f t="shared" si="81"/>
        <v>0.11074443161109582</v>
      </c>
      <c r="AA236" s="47">
        <f t="shared" si="82"/>
        <v>1.4381715659786561E-4</v>
      </c>
    </row>
    <row r="237" spans="20:27" x14ac:dyDescent="0.25">
      <c r="T237" s="47">
        <f t="shared" si="76"/>
        <v>2.3399999999999941</v>
      </c>
      <c r="U237" s="47">
        <f t="shared" si="68"/>
        <v>6.2301102449740998E-2</v>
      </c>
      <c r="V237" s="47">
        <f t="shared" si="77"/>
        <v>7.3871598441610176E-2</v>
      </c>
      <c r="W237" s="47">
        <f t="shared" si="78"/>
        <v>7.2303193052814574E-2</v>
      </c>
      <c r="X237" s="47">
        <f t="shared" si="79"/>
        <v>0.10215528441428215</v>
      </c>
      <c r="Y237" s="47">
        <f t="shared" si="80"/>
        <v>9.7863512303841577E-2</v>
      </c>
      <c r="Z237" s="47">
        <f t="shared" si="81"/>
        <v>0.10932999065378084</v>
      </c>
      <c r="AA237" s="47">
        <f t="shared" si="82"/>
        <v>1.3143900123998884E-4</v>
      </c>
    </row>
    <row r="238" spans="20:27" x14ac:dyDescent="0.25">
      <c r="T238" s="47">
        <f t="shared" si="76"/>
        <v>2.3499999999999939</v>
      </c>
      <c r="U238" s="47">
        <f t="shared" si="68"/>
        <v>6.1982828265114462E-2</v>
      </c>
      <c r="V238" s="47">
        <f t="shared" si="77"/>
        <v>7.3483141805560842E-2</v>
      </c>
      <c r="W238" s="47">
        <f t="shared" si="78"/>
        <v>7.1900545185701936E-2</v>
      </c>
      <c r="X238" s="47">
        <f t="shared" si="79"/>
        <v>0.10151571603678365</v>
      </c>
      <c r="Y238" s="47">
        <f t="shared" si="80"/>
        <v>9.7190141882421671E-2</v>
      </c>
      <c r="Z238" s="47">
        <f t="shared" si="81"/>
        <v>0.10793540567828104</v>
      </c>
      <c r="AA238" s="47">
        <f t="shared" si="82"/>
        <v>1.2012640108722532E-4</v>
      </c>
    </row>
    <row r="239" spans="20:27" x14ac:dyDescent="0.25">
      <c r="T239" s="47">
        <f t="shared" si="76"/>
        <v>2.3599999999999937</v>
      </c>
      <c r="U239" s="47">
        <f t="shared" si="68"/>
        <v>6.1667287852228955E-2</v>
      </c>
      <c r="V239" s="47">
        <f t="shared" si="77"/>
        <v>7.3098077797822861E-2</v>
      </c>
      <c r="W239" s="47">
        <f t="shared" si="78"/>
        <v>7.1501353773939305E-2</v>
      </c>
      <c r="X239" s="47">
        <f t="shared" si="79"/>
        <v>0.10088205109966608</v>
      </c>
      <c r="Y239" s="47">
        <f t="shared" si="80"/>
        <v>9.6522935007633509E-2</v>
      </c>
      <c r="Z239" s="47">
        <f t="shared" si="81"/>
        <v>0.1065603865976737</v>
      </c>
      <c r="AA239" s="47">
        <f t="shared" si="82"/>
        <v>1.0978786130399478E-4</v>
      </c>
    </row>
    <row r="240" spans="20:27" x14ac:dyDescent="0.25">
      <c r="T240" s="47">
        <f t="shared" si="76"/>
        <v>2.3699999999999934</v>
      </c>
      <c r="U240" s="47">
        <f t="shared" si="68"/>
        <v>6.1354448038572693E-2</v>
      </c>
      <c r="V240" s="47">
        <f t="shared" si="77"/>
        <v>7.2716365080983017E-2</v>
      </c>
      <c r="W240" s="47">
        <f t="shared" si="78"/>
        <v>7.1105578080504384E-2</v>
      </c>
      <c r="X240" s="47">
        <f t="shared" si="79"/>
        <v>0.10025421847120145</v>
      </c>
      <c r="Y240" s="47">
        <f t="shared" si="80"/>
        <v>9.5861821319724663E-2</v>
      </c>
      <c r="Z240" s="47">
        <f t="shared" si="81"/>
        <v>0.10520464731365364</v>
      </c>
      <c r="AA240" s="47">
        <f t="shared" si="82"/>
        <v>1.003396971313689E-4</v>
      </c>
    </row>
    <row r="241" spans="20:27" x14ac:dyDescent="0.25">
      <c r="T241" s="47">
        <f t="shared" ref="T241:T304" si="83">T240+0.01</f>
        <v>2.3799999999999932</v>
      </c>
      <c r="U241" s="47">
        <f t="shared" si="68"/>
        <v>6.1044276173905204E-2</v>
      </c>
      <c r="V241" s="47">
        <f t="shared" ref="V241:V304" si="84">_xlfn.F.DIST(T241,2,1,FALSE)</f>
        <v>7.2337962962963201E-2</v>
      </c>
      <c r="W241" s="47">
        <f t="shared" ref="W241:W304" si="85">_xlfn.F.DIST(T241,1,2,FALSE)</f>
        <v>7.0713177986825901E-2</v>
      </c>
      <c r="X241" s="47">
        <f t="shared" ref="X241:X304" si="86">_xlfn.F.DIST(T241,4,2,FALSE)</f>
        <v>9.9632148062414716E-2</v>
      </c>
      <c r="Y241" s="47">
        <f t="shared" ref="Y241:Y304" si="87">_xlfn.F.DIST(T241,2,4,FALSE)</f>
        <v>9.5206731420573495E-2</v>
      </c>
      <c r="Z241" s="47">
        <f t="shared" ref="Z241:Z304" si="88">_xlfn.F.DIST(T241,10,10,FALSE)</f>
        <v>0.10386790568119091</v>
      </c>
      <c r="AA241" s="47">
        <f t="shared" ref="AA241:AA304" si="89">_xlfn.F.DIST(T241,100,100,FALSE)</f>
        <v>9.1705374014104142E-5</v>
      </c>
    </row>
    <row r="242" spans="20:27" x14ac:dyDescent="0.25">
      <c r="T242" s="47">
        <f t="shared" si="83"/>
        <v>2.389999999999993</v>
      </c>
      <c r="U242" s="47">
        <f t="shared" si="68"/>
        <v>6.0736740120117011E-2</v>
      </c>
      <c r="V242" s="47">
        <f t="shared" si="84"/>
        <v>7.1962831384749654E-2</v>
      </c>
      <c r="W242" s="47">
        <f t="shared" si="85"/>
        <v>7.0324113981180103E-2</v>
      </c>
      <c r="X242" s="47">
        <f t="shared" si="86"/>
        <v>9.9015770809397191E-2</v>
      </c>
      <c r="Y242" s="47">
        <f t="shared" si="87"/>
        <v>9.4557596858390533E-2</v>
      </c>
      <c r="Z242" s="47">
        <f t="shared" si="88"/>
        <v>0.10254988347244196</v>
      </c>
      <c r="AA242" s="47">
        <f t="shared" si="89"/>
        <v>8.3814902586774534E-5</v>
      </c>
    </row>
    <row r="243" spans="20:27" x14ac:dyDescent="0.25">
      <c r="T243" s="47">
        <f t="shared" si="83"/>
        <v>2.3999999999999928</v>
      </c>
      <c r="U243" s="47">
        <f t="shared" si="68"/>
        <v>6.0431808241323763E-2</v>
      </c>
      <c r="V243" s="47">
        <f t="shared" si="84"/>
        <v>7.1590930908396785E-2</v>
      </c>
      <c r="W243" s="47">
        <f t="shared" si="85"/>
        <v>6.9938347147348423E-2</v>
      </c>
      <c r="X243" s="47">
        <f t="shared" si="86"/>
        <v>9.8405018655951915E-2</v>
      </c>
      <c r="Y243" s="47">
        <f t="shared" si="87"/>
        <v>9.3914350112697748E-2</v>
      </c>
      <c r="Z243" s="47">
        <f t="shared" si="88"/>
        <v>0.10125030633998477</v>
      </c>
      <c r="AA243" s="47">
        <f t="shared" si="89"/>
        <v>7.6604284069238618E-5</v>
      </c>
    </row>
    <row r="244" spans="20:27" x14ac:dyDescent="0.25">
      <c r="T244" s="47">
        <f t="shared" si="83"/>
        <v>2.4099999999999926</v>
      </c>
      <c r="U244" s="47">
        <f t="shared" si="68"/>
        <v>6.0129449394188829E-2</v>
      </c>
      <c r="V244" s="47">
        <f t="shared" si="84"/>
        <v>7.1222222705299099E-2</v>
      </c>
      <c r="W244" s="47">
        <f t="shared" si="85"/>
        <v>6.9555839153529156E-2</v>
      </c>
      <c r="X244" s="47">
        <f t="shared" si="86"/>
        <v>9.7799824536564217E-2</v>
      </c>
      <c r="Y244" s="47">
        <f t="shared" si="87"/>
        <v>9.3276924579578951E-2</v>
      </c>
      <c r="Z244" s="47">
        <f t="shared" si="88"/>
        <v>9.9968903779440635E-2</v>
      </c>
      <c r="AA244" s="47">
        <f t="shared" si="89"/>
        <v>7.00150019691932E-5</v>
      </c>
    </row>
    <row r="245" spans="20:27" x14ac:dyDescent="0.25">
      <c r="T245" s="47">
        <f t="shared" si="83"/>
        <v>2.4199999999999924</v>
      </c>
      <c r="U245" s="47">
        <f t="shared" si="68"/>
        <v>5.9829632918468233E-2</v>
      </c>
      <c r="V245" s="47">
        <f t="shared" si="84"/>
        <v>7.0856668544723556E-2</v>
      </c>
      <c r="W245" s="47">
        <f t="shared" si="85"/>
        <v>6.9176552241496853E-2</v>
      </c>
      <c r="X245" s="47">
        <f t="shared" si="86"/>
        <v>9.7200122359691707E-2</v>
      </c>
      <c r="Y245" s="47">
        <f t="shared" si="87"/>
        <v>9.2645254557197465E-2</v>
      </c>
      <c r="Z245" s="47">
        <f t="shared" si="88"/>
        <v>9.8705409091551219E-2</v>
      </c>
      <c r="AA245" s="47">
        <f t="shared" si="89"/>
        <v>6.3993556311610475E-5</v>
      </c>
    </row>
    <row r="246" spans="20:27" x14ac:dyDescent="0.25">
      <c r="T246" s="47">
        <f t="shared" si="83"/>
        <v>2.4299999999999922</v>
      </c>
      <c r="U246" s="47">
        <f t="shared" si="68"/>
        <v>5.9532328627771781E-2</v>
      </c>
      <c r="V246" s="47">
        <f t="shared" si="84"/>
        <v>7.0494230782596493E-2</v>
      </c>
      <c r="W246" s="47">
        <f t="shared" si="85"/>
        <v>6.880044921600266E-2</v>
      </c>
      <c r="X246" s="47">
        <f t="shared" si="86"/>
        <v>9.6605846991366415E-2</v>
      </c>
      <c r="Y246" s="47">
        <f t="shared" si="87"/>
        <v>9.2019275231573633E-2</v>
      </c>
      <c r="Z246" s="47">
        <f t="shared" si="88"/>
        <v>9.7459559343764379E-2</v>
      </c>
      <c r="AA246" s="47">
        <f t="shared" si="89"/>
        <v>5.8491036912926342E-5</v>
      </c>
    </row>
    <row r="247" spans="20:27" x14ac:dyDescent="0.25">
      <c r="T247" s="47">
        <f t="shared" si="83"/>
        <v>2.439999999999992</v>
      </c>
      <c r="U247" s="47">
        <f t="shared" si="68"/>
        <v>5.9237506800534849E-2</v>
      </c>
      <c r="V247" s="47">
        <f t="shared" si="84"/>
        <v>7.0134872350537905E-2</v>
      </c>
      <c r="W247" s="47">
        <f t="shared" si="85"/>
        <v>6.8427493434409584E-2</v>
      </c>
      <c r="X247" s="47">
        <f t="shared" si="86"/>
        <v>9.6016934239104068E-2</v>
      </c>
      <c r="Y247" s="47">
        <f t="shared" si="87"/>
        <v>9.1398922662619342E-2</v>
      </c>
      <c r="Z247" s="47">
        <f t="shared" si="88"/>
        <v>9.623109533138971E-2</v>
      </c>
      <c r="AA247" s="47">
        <f t="shared" si="89"/>
        <v>5.346273249377005E-5</v>
      </c>
    </row>
    <row r="248" spans="20:27" x14ac:dyDescent="0.25">
      <c r="T248" s="47">
        <f t="shared" si="83"/>
        <v>2.4499999999999917</v>
      </c>
      <c r="U248" s="47">
        <f t="shared" si="68"/>
        <v>5.8945138171195066E-2</v>
      </c>
      <c r="V248" s="47">
        <f t="shared" si="84"/>
        <v>6.9778556745137443E-2</v>
      </c>
      <c r="W248" s="47">
        <f t="shared" si="85"/>
        <v>6.8057648796556333E-2</v>
      </c>
      <c r="X248" s="47">
        <f t="shared" si="86"/>
        <v>9.543332083611325E-2</v>
      </c>
      <c r="Y248" s="47">
        <f t="shared" si="87"/>
        <v>9.0784133770421646E-2</v>
      </c>
      <c r="Z248" s="47">
        <f t="shared" si="88"/>
        <v>9.5019761538374173E-2</v>
      </c>
      <c r="AA248" s="47">
        <f t="shared" si="89"/>
        <v>4.8867772679126009E-5</v>
      </c>
    </row>
    <row r="249" spans="20:27" x14ac:dyDescent="0.25">
      <c r="T249" s="47">
        <f t="shared" si="83"/>
        <v>2.4599999999999915</v>
      </c>
      <c r="U249" s="47">
        <f t="shared" si="68"/>
        <v>5.8655193921568649E-2</v>
      </c>
      <c r="V249" s="47">
        <f t="shared" si="84"/>
        <v>6.9425248017465357E-2</v>
      </c>
      <c r="W249" s="47">
        <f t="shared" si="85"/>
        <v>6.7690879734843917E-2</v>
      </c>
      <c r="X249" s="47">
        <f t="shared" si="86"/>
        <v>9.4854944425799573E-2</v>
      </c>
      <c r="Y249" s="47">
        <f t="shared" si="87"/>
        <v>9.0174846321773125E-2</v>
      </c>
      <c r="Z249" s="47">
        <f t="shared" si="88"/>
        <v>9.3825306097750041E-2</v>
      </c>
      <c r="AA249" s="47">
        <f t="shared" si="89"/>
        <v>4.4668800170620125E-5</v>
      </c>
    </row>
    <row r="250" spans="20:27" x14ac:dyDescent="0.25">
      <c r="T250" s="47">
        <f t="shared" si="83"/>
        <v>2.4699999999999913</v>
      </c>
      <c r="U250" s="47">
        <f t="shared" si="68"/>
        <v>5.8367645672421045E-2</v>
      </c>
      <c r="V250" s="47">
        <f t="shared" si="84"/>
        <v>6.9074910762813288E-2</v>
      </c>
      <c r="W250" s="47">
        <f t="shared" si="85"/>
        <v>6.7327151204539498E-2</v>
      </c>
      <c r="X250" s="47">
        <f t="shared" si="86"/>
        <v>9.42817435465583E-2</v>
      </c>
      <c r="Y250" s="47">
        <f t="shared" si="87"/>
        <v>8.9570998916941633E-2</v>
      </c>
      <c r="Z250" s="47">
        <f t="shared" si="88"/>
        <v>9.2647480751802971E-2</v>
      </c>
      <c r="AA250" s="47">
        <f t="shared" si="89"/>
        <v>4.0831670593467551E-5</v>
      </c>
    </row>
    <row r="251" spans="20:27" x14ac:dyDescent="0.25">
      <c r="T251" s="47">
        <f t="shared" si="83"/>
        <v>2.4799999999999911</v>
      </c>
      <c r="U251" s="47">
        <f t="shared" si="68"/>
        <v>5.8082465475226726E-2</v>
      </c>
      <c r="V251" s="47">
        <f t="shared" si="84"/>
        <v>6.8727510110658072E-2</v>
      </c>
      <c r="W251" s="47">
        <f t="shared" si="85"/>
        <v>6.6966428674291534E-2</v>
      </c>
      <c r="X251" s="47">
        <f t="shared" si="86"/>
        <v>9.3713657616850118E-2</v>
      </c>
      <c r="Y251" s="47">
        <f t="shared" si="87"/>
        <v>8.8972530976676942E-2</v>
      </c>
      <c r="Z251" s="47">
        <f t="shared" si="88"/>
        <v>9.1486040812004746E-2</v>
      </c>
      <c r="AA251" s="47">
        <f t="shared" si="89"/>
        <v>3.7325177721696645E-5</v>
      </c>
    </row>
    <row r="252" spans="20:27" x14ac:dyDescent="0.25">
      <c r="T252" s="47">
        <f t="shared" si="83"/>
        <v>2.4899999999999909</v>
      </c>
      <c r="U252" s="47">
        <f t="shared" si="68"/>
        <v>5.7799625804113366E-2</v>
      </c>
      <c r="V252" s="47">
        <f t="shared" si="84"/>
        <v>6.8383011714844025E-2</v>
      </c>
      <c r="W252" s="47">
        <f t="shared" si="85"/>
        <v>6.6608678116851117E-2</v>
      </c>
      <c r="X252" s="47">
        <f t="shared" si="86"/>
        <v>9.3150626920554147E-2</v>
      </c>
      <c r="Y252" s="47">
        <f t="shared" si="87"/>
        <v>8.8379382729447356E-2</v>
      </c>
      <c r="Z252" s="47">
        <f t="shared" si="88"/>
        <v>9.0340745118754173E-2</v>
      </c>
      <c r="AA252" s="47">
        <f t="shared" si="89"/>
        <v>3.4120801970924645E-5</v>
      </c>
    </row>
    <row r="253" spans="20:27" x14ac:dyDescent="0.25">
      <c r="T253" s="47">
        <f t="shared" si="83"/>
        <v>2.4999999999999907</v>
      </c>
      <c r="U253" s="47">
        <f t="shared" si="68"/>
        <v>5.7519099547985467E-2</v>
      </c>
      <c r="V253" s="47">
        <f t="shared" si="84"/>
        <v>6.8041381743977475E-2</v>
      </c>
      <c r="W253" s="47">
        <f t="shared" si="85"/>
        <v>6.625386599999411E-2</v>
      </c>
      <c r="X253" s="47">
        <f t="shared" si="86"/>
        <v>9.2592592592593129E-2</v>
      </c>
      <c r="Y253" s="47">
        <f t="shared" si="87"/>
        <v>8.7791495198903211E-2</v>
      </c>
      <c r="Z253" s="47">
        <f t="shared" si="88"/>
        <v>8.9211356000965206E-2</v>
      </c>
      <c r="AA253" s="47">
        <f t="shared" si="89"/>
        <v>3.1192480219087181E-5</v>
      </c>
    </row>
    <row r="254" spans="20:27" x14ac:dyDescent="0.25">
      <c r="T254" s="47">
        <f t="shared" si="83"/>
        <v>2.5099999999999905</v>
      </c>
      <c r="U254" s="47">
        <f t="shared" si="68"/>
        <v>5.724086000282292E-2</v>
      </c>
      <c r="V254" s="47">
        <f t="shared" si="84"/>
        <v>6.770258687202875E-2</v>
      </c>
      <c r="W254" s="47">
        <f t="shared" si="85"/>
        <v>6.5901959277639116E-2</v>
      </c>
      <c r="X254" s="47">
        <f t="shared" si="86"/>
        <v>9.2039496604824855E-2</v>
      </c>
      <c r="Y254" s="47">
        <f t="shared" si="87"/>
        <v>8.7208810191562278E-2</v>
      </c>
      <c r="Z254" s="47">
        <f t="shared" si="88"/>
        <v>8.8097639235543423E-2</v>
      </c>
      <c r="AA254" s="47">
        <f t="shared" si="89"/>
        <v>2.8516395173419611E-5</v>
      </c>
    </row>
    <row r="255" spans="20:27" x14ac:dyDescent="0.25">
      <c r="T255" s="47">
        <f t="shared" si="83"/>
        <v>2.5199999999999902</v>
      </c>
      <c r="U255" s="47">
        <f t="shared" si="68"/>
        <v>5.6964880864149713E-2</v>
      </c>
      <c r="V255" s="47">
        <f t="shared" si="84"/>
        <v>6.7366594269136049E-2</v>
      </c>
      <c r="W255" s="47">
        <f t="shared" si="85"/>
        <v>6.5552925381156132E-2</v>
      </c>
      <c r="X255" s="47">
        <f t="shared" si="86"/>
        <v>9.1491281752195119E-2</v>
      </c>
      <c r="Y255" s="47">
        <f t="shared" si="87"/>
        <v>8.6631270284712555E-2</v>
      </c>
      <c r="Z255" s="47">
        <f t="shared" si="88"/>
        <v>8.6999364006782764E-2</v>
      </c>
      <c r="AA255" s="47">
        <f t="shared" si="89"/>
        <v>2.6070782647415185E-5</v>
      </c>
    </row>
    <row r="256" spans="20:27" x14ac:dyDescent="0.25">
      <c r="T256" s="47">
        <f t="shared" si="83"/>
        <v>2.52999999999999</v>
      </c>
      <c r="U256" s="47">
        <f t="shared" si="68"/>
        <v>5.6691136219668772E-2</v>
      </c>
      <c r="V256" s="47">
        <f t="shared" si="84"/>
        <v>6.7033371592606555E-2</v>
      </c>
      <c r="W256" s="47">
        <f t="shared" si="85"/>
        <v>6.5206732210861429E-2</v>
      </c>
      <c r="X256" s="47">
        <f t="shared" si="86"/>
        <v>9.0947891639146503E-2</v>
      </c>
      <c r="Y256" s="47">
        <f t="shared" si="87"/>
        <v>8.6058818814528135E-2</v>
      </c>
      <c r="Z256" s="47">
        <f t="shared" si="88"/>
        <v>8.5916302865720912E-2</v>
      </c>
      <c r="AA256" s="47">
        <f t="shared" si="89"/>
        <v>2.3835755245503423E-5</v>
      </c>
    </row>
    <row r="257" spans="20:27" x14ac:dyDescent="0.25">
      <c r="T257" s="47">
        <f t="shared" si="83"/>
        <v>2.5399999999999898</v>
      </c>
      <c r="U257" s="47">
        <f t="shared" si="68"/>
        <v>5.6419600542058496E-2</v>
      </c>
      <c r="V257" s="47">
        <f t="shared" si="84"/>
        <v>6.6702886978109929E-2</v>
      </c>
      <c r="W257" s="47">
        <f t="shared" si="85"/>
        <v>6.4863348127693607E-2</v>
      </c>
      <c r="X257" s="47">
        <f t="shared" si="86"/>
        <v>9.0409270666278449E-2</v>
      </c>
      <c r="Y257" s="47">
        <f t="shared" si="87"/>
        <v>8.5491399864394177E-2</v>
      </c>
      <c r="Z257" s="47">
        <f t="shared" si="88"/>
        <v>8.4848231689481246E-2</v>
      </c>
      <c r="AA257" s="47">
        <f t="shared" si="89"/>
        <v>2.1793141076566502E-5</v>
      </c>
    </row>
    <row r="258" spans="20:27" x14ac:dyDescent="0.25">
      <c r="T258" s="47">
        <f t="shared" si="83"/>
        <v>2.5499999999999896</v>
      </c>
      <c r="U258" s="47">
        <f t="shared" si="68"/>
        <v>5.6150248681926765E-2</v>
      </c>
      <c r="V258" s="47">
        <f t="shared" si="84"/>
        <v>6.6375109031059032E-2</v>
      </c>
      <c r="W258" s="47">
        <f t="shared" si="85"/>
        <v>6.4522741945066575E-2</v>
      </c>
      <c r="X258" s="47">
        <f t="shared" si="86"/>
        <v>8.9875364017253115E-2</v>
      </c>
      <c r="Y258" s="47">
        <f t="shared" si="87"/>
        <v>8.4928958253436604E-2</v>
      </c>
      <c r="Z258" s="47">
        <f t="shared" si="88"/>
        <v>8.3794929640634855E-2</v>
      </c>
      <c r="AA258" s="47">
        <f t="shared" si="89"/>
        <v>1.9926336230998083E-5</v>
      </c>
    </row>
    <row r="259" spans="20:27" x14ac:dyDescent="0.25">
      <c r="T259" s="47">
        <f t="shared" si="83"/>
        <v>2.5599999999999894</v>
      </c>
      <c r="U259" s="47">
        <f t="shared" si="68"/>
        <v>5.5883055860918622E-2</v>
      </c>
      <c r="V259" s="47">
        <f t="shared" si="84"/>
        <v>6.6050006818173815E-2</v>
      </c>
      <c r="W259" s="47">
        <f t="shared" si="85"/>
        <v>6.4184882920894956E-2</v>
      </c>
      <c r="X259" s="47">
        <f t="shared" si="86"/>
        <v>8.934611764594258E-2</v>
      </c>
      <c r="Y259" s="47">
        <f t="shared" si="87"/>
        <v>8.4371439525252667E-2</v>
      </c>
      <c r="Z259" s="47">
        <f t="shared" si="88"/>
        <v>8.2756179126609E-2</v>
      </c>
      <c r="AA259" s="47">
        <f t="shared" si="89"/>
        <v>1.8220169860501805E-5</v>
      </c>
    </row>
    <row r="260" spans="20:27" x14ac:dyDescent="0.25">
      <c r="T260" s="47">
        <f t="shared" si="83"/>
        <v>2.5699999999999892</v>
      </c>
      <c r="U260" s="47">
        <f t="shared" ref="U260:U323" si="90">_xlfn.F.DIST(T260,1,1,FALSE)</f>
        <v>5.561799766497353E-2</v>
      </c>
      <c r="V260" s="47">
        <f t="shared" si="84"/>
        <v>6.5727549859223619E-2</v>
      </c>
      <c r="W260" s="47">
        <f t="shared" si="85"/>
        <v>6.3849740749787762E-2</v>
      </c>
      <c r="X260" s="47">
        <f t="shared" si="86"/>
        <v>8.8821478263812328E-2</v>
      </c>
      <c r="Y260" s="47">
        <f t="shared" si="87"/>
        <v>8.3818789936838264E-2</v>
      </c>
      <c r="Z260" s="47">
        <f t="shared" si="88"/>
        <v>8.173176575916849E-2</v>
      </c>
      <c r="AA260" s="47">
        <f t="shared" si="89"/>
        <v>1.6660780795956898E-5</v>
      </c>
    </row>
    <row r="261" spans="20:27" x14ac:dyDescent="0.25">
      <c r="T261" s="47">
        <f t="shared" si="83"/>
        <v>2.579999999999989</v>
      </c>
      <c r="U261" s="47">
        <f t="shared" si="90"/>
        <v>5.5355050037728733E-2</v>
      </c>
      <c r="V261" s="47">
        <f t="shared" si="84"/>
        <v>6.5407708118943558E-2</v>
      </c>
      <c r="W261" s="47">
        <f t="shared" si="85"/>
        <v>6.3517285555405825E-2</v>
      </c>
      <c r="X261" s="47">
        <f t="shared" si="86"/>
        <v>8.8301393327536615E-2</v>
      </c>
      <c r="Y261" s="47">
        <f t="shared" si="87"/>
        <v>8.3270956447708294E-2</v>
      </c>
      <c r="Z261" s="47">
        <f t="shared" si="88"/>
        <v>8.072147831399798E-2</v>
      </c>
      <c r="AA261" s="47">
        <f t="shared" si="89"/>
        <v>1.523550472706382E-5</v>
      </c>
    </row>
    <row r="262" spans="20:27" x14ac:dyDescent="0.25">
      <c r="T262" s="47">
        <f t="shared" si="83"/>
        <v>2.5899999999999888</v>
      </c>
      <c r="U262" s="47">
        <f t="shared" si="90"/>
        <v>5.5094189274064558E-2</v>
      </c>
      <c r="V262" s="47">
        <f t="shared" si="84"/>
        <v>6.5090451999120877E-2</v>
      </c>
      <c r="W262" s="47">
        <f t="shared" si="85"/>
        <v>6.318748788297969E-2</v>
      </c>
      <c r="X262" s="47">
        <f t="shared" si="86"/>
        <v>8.7785811026840715E-2</v>
      </c>
      <c r="Y262" s="47">
        <f t="shared" si="87"/>
        <v>8.2727886709206222E-2</v>
      </c>
      <c r="Z262" s="47">
        <f t="shared" si="88"/>
        <v>7.9725108690403779E-2</v>
      </c>
      <c r="AA262" s="47">
        <f t="shared" si="89"/>
        <v>1.393277104870391E-5</v>
      </c>
    </row>
    <row r="263" spans="20:27" x14ac:dyDescent="0.25">
      <c r="T263" s="47">
        <f t="shared" si="83"/>
        <v>2.5999999999999885</v>
      </c>
      <c r="U263" s="47">
        <f t="shared" si="90"/>
        <v>5.4835392013788696E-2</v>
      </c>
      <c r="V263" s="47">
        <f t="shared" si="84"/>
        <v>6.4775752330847036E-2</v>
      </c>
      <c r="W263" s="47">
        <f t="shared" si="85"/>
        <v>6.2860318691983011E-2</v>
      </c>
      <c r="X263" s="47">
        <f t="shared" si="86"/>
        <v>8.7274680272566144E-2</v>
      </c>
      <c r="Y263" s="47">
        <f t="shared" si="87"/>
        <v>8.2189529053999164E-2</v>
      </c>
      <c r="Z263" s="47">
        <f t="shared" si="88"/>
        <v>7.8742451871162661E-2</v>
      </c>
      <c r="AA263" s="47">
        <f t="shared" si="89"/>
        <v>1.2742008553626646E-5</v>
      </c>
    </row>
    <row r="264" spans="20:27" x14ac:dyDescent="0.25">
      <c r="T264" s="47">
        <f t="shared" si="83"/>
        <v>2.6099999999999883</v>
      </c>
      <c r="U264" s="47">
        <f t="shared" si="90"/>
        <v>5.4578635235455447E-2</v>
      </c>
      <c r="V264" s="47">
        <f t="shared" si="84"/>
        <v>6.4463580366931672E-2</v>
      </c>
      <c r="W264" s="47">
        <f t="shared" si="85"/>
        <v>6.2535749348958711E-2</v>
      </c>
      <c r="X264" s="47">
        <f t="shared" si="86"/>
        <v>8.6767950684953771E-2</v>
      </c>
      <c r="Y264" s="47">
        <f t="shared" si="87"/>
        <v>8.1655832485754962E-2</v>
      </c>
      <c r="Z264" s="47">
        <f t="shared" si="88"/>
        <v>7.7773305882533644E-2</v>
      </c>
      <c r="AA264" s="47">
        <f t="shared" si="89"/>
        <v>1.1653559219626084E-5</v>
      </c>
    </row>
    <row r="265" spans="20:27" x14ac:dyDescent="0.25">
      <c r="T265" s="47">
        <f t="shared" si="83"/>
        <v>2.6199999999999881</v>
      </c>
      <c r="U265" s="47">
        <f t="shared" si="90"/>
        <v>5.4323896250316986E-2</v>
      </c>
      <c r="V265" s="47">
        <f t="shared" si="84"/>
        <v>6.4153907774474384E-2</v>
      </c>
      <c r="W265" s="47">
        <f t="shared" si="85"/>
        <v>6.221375162049346E-2</v>
      </c>
      <c r="X265" s="47">
        <f t="shared" si="86"/>
        <v>8.6265572582141209E-2</v>
      </c>
      <c r="Y265" s="47">
        <f t="shared" si="87"/>
        <v>8.1126746668997288E-2</v>
      </c>
      <c r="Z265" s="47">
        <f t="shared" si="88"/>
        <v>7.6817471754455191E-2</v>
      </c>
      <c r="AA265" s="47">
        <f t="shared" si="89"/>
        <v>1.0658599402361311E-5</v>
      </c>
    </row>
    <row r="266" spans="20:27" x14ac:dyDescent="0.25">
      <c r="T266" s="47">
        <f t="shared" si="83"/>
        <v>2.6299999999999879</v>
      </c>
      <c r="U266" s="47">
        <f t="shared" si="90"/>
        <v>5.4071152696403078E-2</v>
      </c>
      <c r="V266" s="47">
        <f t="shared" si="84"/>
        <v>6.3846706627590746E-2</v>
      </c>
      <c r="W266" s="47">
        <f t="shared" si="85"/>
        <v>6.189429766633716E-2</v>
      </c>
      <c r="X266" s="47">
        <f t="shared" si="86"/>
        <v>8.576749696886965E-2</v>
      </c>
      <c r="Y266" s="47">
        <f t="shared" si="87"/>
        <v>8.0602221919136144E-2</v>
      </c>
      <c r="Z266" s="47">
        <f t="shared" si="88"/>
        <v>7.5874753480944745E-2</v>
      </c>
      <c r="AA266" s="47">
        <f t="shared" si="89"/>
        <v>9.7490678027849754E-6</v>
      </c>
    </row>
    <row r="267" spans="20:27" x14ac:dyDescent="0.25">
      <c r="T267" s="47">
        <f t="shared" si="83"/>
        <v>2.6399999999999877</v>
      </c>
      <c r="U267" s="47">
        <f t="shared" si="90"/>
        <v>5.3820382532726294E-2</v>
      </c>
      <c r="V267" s="47">
        <f t="shared" si="84"/>
        <v>6.3541949400288761E-2</v>
      </c>
      <c r="W267" s="47">
        <f t="shared" si="85"/>
        <v>6.1577360032663966E-2</v>
      </c>
      <c r="X267" s="47">
        <f t="shared" si="86"/>
        <v>8.5273675525396275E-2</v>
      </c>
      <c r="Y267" s="47">
        <f t="shared" si="87"/>
        <v>8.0082209192669493E-2</v>
      </c>
      <c r="Z267" s="47">
        <f t="shared" si="88"/>
        <v>7.4944957980716778E-2</v>
      </c>
      <c r="AA267" s="47">
        <f t="shared" si="89"/>
        <v>8.9175996312109154E-6</v>
      </c>
    </row>
    <row r="268" spans="20:27" x14ac:dyDescent="0.25">
      <c r="T268" s="47">
        <f t="shared" si="83"/>
        <v>2.6499999999999875</v>
      </c>
      <c r="U268" s="47">
        <f t="shared" si="90"/>
        <v>5.3571564033609492E-2</v>
      </c>
      <c r="V268" s="47">
        <f t="shared" si="84"/>
        <v>6.32396089594921E-2</v>
      </c>
      <c r="W268" s="47">
        <f t="shared" si="85"/>
        <v>6.1262911645471388E-2</v>
      </c>
      <c r="X268" s="47">
        <f t="shared" si="86"/>
        <v>8.4784060596608465E-2</v>
      </c>
      <c r="Y268" s="47">
        <f t="shared" si="87"/>
        <v>7.9566660077553308E-2</v>
      </c>
      <c r="Z268" s="47">
        <f t="shared" si="88"/>
        <v>7.4027895058037183E-2</v>
      </c>
      <c r="AA268" s="47">
        <f t="shared" si="89"/>
        <v>8.1574664387523277E-6</v>
      </c>
    </row>
    <row r="269" spans="20:27" x14ac:dyDescent="0.25">
      <c r="T269" s="47">
        <f t="shared" si="83"/>
        <v>2.6599999999999873</v>
      </c>
      <c r="U269" s="47">
        <f t="shared" si="90"/>
        <v>5.3324675783132595E-2</v>
      </c>
      <c r="V269" s="47">
        <f t="shared" si="84"/>
        <v>6.2939658558206865E-2</v>
      </c>
      <c r="W269" s="47">
        <f t="shared" si="85"/>
        <v>6.0950925804114008E-2</v>
      </c>
      <c r="X269" s="47">
        <f t="shared" si="86"/>
        <v>8.4298605181335168E-2</v>
      </c>
      <c r="Y269" s="47">
        <f t="shared" si="87"/>
        <v>7.9055526783736466E-2</v>
      </c>
      <c r="Z269" s="47">
        <f t="shared" si="88"/>
        <v>7.3123377363825154E-2</v>
      </c>
      <c r="AA269" s="47">
        <f t="shared" si="89"/>
        <v>7.4625211315208531E-6</v>
      </c>
    </row>
    <row r="270" spans="20:27" x14ac:dyDescent="0.25">
      <c r="T270" s="47">
        <f t="shared" si="83"/>
        <v>2.6699999999999871</v>
      </c>
      <c r="U270" s="47">
        <f t="shared" si="90"/>
        <v>5.3079696669695864E-2</v>
      </c>
      <c r="V270" s="47">
        <f t="shared" si="84"/>
        <v>6.2642071828828277E-2</v>
      </c>
      <c r="W270" s="47">
        <f t="shared" si="85"/>
        <v>6.0641376174968988E-2</v>
      </c>
      <c r="X270" s="47">
        <f t="shared" si="86"/>
        <v>8.3817262921852209E-2</v>
      </c>
      <c r="Y270" s="47">
        <f t="shared" si="87"/>
        <v>7.8548762133857558E-2</v>
      </c>
      <c r="Z270" s="47">
        <f t="shared" si="88"/>
        <v>7.2231220357020579E-2</v>
      </c>
      <c r="AA270" s="47">
        <f t="shared" si="89"/>
        <v>6.827147723962917E-6</v>
      </c>
    </row>
    <row r="271" spans="20:27" x14ac:dyDescent="0.25">
      <c r="T271" s="47">
        <f t="shared" si="83"/>
        <v>2.6799999999999868</v>
      </c>
      <c r="U271" s="47">
        <f t="shared" si="90"/>
        <v>5.2836605880696635E-2</v>
      </c>
      <c r="V271" s="47">
        <f t="shared" si="84"/>
        <v>6.2346822776584057E-2</v>
      </c>
      <c r="W271" s="47">
        <f t="shared" si="85"/>
        <v>6.0334236785229867E-2</v>
      </c>
      <c r="X271" s="47">
        <f t="shared" si="86"/>
        <v>8.3339988093577261E-2</v>
      </c>
      <c r="Y271" s="47">
        <f t="shared" si="87"/>
        <v>7.8046319554100227E-2</v>
      </c>
      <c r="Z271" s="47">
        <f t="shared" si="88"/>
        <v>7.135124226622519E-2</v>
      </c>
      <c r="AA271" s="47">
        <f t="shared" si="89"/>
        <v>6.2462154252611148E-6</v>
      </c>
    </row>
    <row r="272" spans="20:27" x14ac:dyDescent="0.25">
      <c r="T272" s="47">
        <f t="shared" si="83"/>
        <v>2.6899999999999866</v>
      </c>
      <c r="U272" s="47">
        <f t="shared" si="90"/>
        <v>5.2595382897316877E-2</v>
      </c>
      <c r="V272" s="47">
        <f t="shared" si="84"/>
        <v>6.2053885773111342E-2</v>
      </c>
      <c r="W272" s="47">
        <f t="shared" si="85"/>
        <v>6.0029482016825682E-2</v>
      </c>
      <c r="X272" s="47">
        <f t="shared" si="86"/>
        <v>8.2866735594950988E-2</v>
      </c>
      <c r="Y272" s="47">
        <f t="shared" si="87"/>
        <v>7.7548153065204364E-2</v>
      </c>
      <c r="Z272" s="47">
        <f t="shared" si="88"/>
        <v>7.0483264051632244E-2</v>
      </c>
      <c r="AA272" s="47">
        <f t="shared" si="89"/>
        <v>5.715036687179057E-6</v>
      </c>
    </row>
    <row r="273" spans="20:27" x14ac:dyDescent="0.25">
      <c r="T273" s="47">
        <f t="shared" si="83"/>
        <v>2.6999999999999864</v>
      </c>
      <c r="U273" s="47">
        <f t="shared" si="90"/>
        <v>5.2356007489419022E-2</v>
      </c>
      <c r="V273" s="47">
        <f t="shared" si="84"/>
        <v>6.1763235550164053E-2</v>
      </c>
      <c r="W273" s="47">
        <f t="shared" si="85"/>
        <v>5.9727086600462755E-2</v>
      </c>
      <c r="X273" s="47">
        <f t="shared" si="86"/>
        <v>8.2397460937500638E-2</v>
      </c>
      <c r="Y273" s="47">
        <f t="shared" si="87"/>
        <v>7.7054217273629863E-2</v>
      </c>
      <c r="Z273" s="47">
        <f t="shared" si="88"/>
        <v>6.9627109367253887E-2</v>
      </c>
      <c r="AA273" s="47">
        <f t="shared" si="89"/>
        <v>5.229328873289621E-6</v>
      </c>
    </row>
    <row r="274" spans="20:27" x14ac:dyDescent="0.25">
      <c r="T274" s="47">
        <f t="shared" si="83"/>
        <v>2.7099999999999862</v>
      </c>
      <c r="U274" s="47">
        <f t="shared" si="90"/>
        <v>5.2118459710547092E-2</v>
      </c>
      <c r="V274" s="47">
        <f t="shared" si="84"/>
        <v>6.1474847193447306E-2</v>
      </c>
      <c r="W274" s="47">
        <f t="shared" si="85"/>
        <v>5.9427025609785689E-2</v>
      </c>
      <c r="X274" s="47">
        <f t="shared" si="86"/>
        <v>8.193212023608247E-2</v>
      </c>
      <c r="Y274" s="47">
        <f t="shared" si="87"/>
        <v>7.6564467362869995E-2</v>
      </c>
      <c r="Z274" s="47">
        <f t="shared" si="88"/>
        <v>6.8782604523456303E-2</v>
      </c>
      <c r="AA274" s="47">
        <f t="shared" si="89"/>
        <v>4.7851792384494931E-6</v>
      </c>
    </row>
    <row r="275" spans="20:27" x14ac:dyDescent="0.25">
      <c r="T275" s="47">
        <f t="shared" si="83"/>
        <v>2.719999999999986</v>
      </c>
      <c r="U275" s="47">
        <f t="shared" si="90"/>
        <v>5.188271989303106E-2</v>
      </c>
      <c r="V275" s="47">
        <f t="shared" si="84"/>
        <v>6.1188696136576529E-2</v>
      </c>
      <c r="W275" s="47">
        <f t="shared" si="85"/>
        <v>5.9129274455655412E-2</v>
      </c>
      <c r="X275" s="47">
        <f t="shared" si="86"/>
        <v>8.1470670199299489E-2</v>
      </c>
      <c r="Y275" s="47">
        <f t="shared" si="87"/>
        <v>7.6078859084912007E-2</v>
      </c>
      <c r="Z275" s="47">
        <f t="shared" si="88"/>
        <v>6.7949578449812378E-2</v>
      </c>
      <c r="AA275" s="47">
        <f t="shared" si="89"/>
        <v>4.3790129338887944E-6</v>
      </c>
    </row>
    <row r="276" spans="20:27" x14ac:dyDescent="0.25">
      <c r="T276" s="47">
        <f t="shared" si="83"/>
        <v>2.7299999999999858</v>
      </c>
      <c r="U276" s="47">
        <f t="shared" si="90"/>
        <v>5.1648768643191498E-2</v>
      </c>
      <c r="V276" s="47">
        <f t="shared" si="84"/>
        <v>6.0904758155157813E-2</v>
      </c>
      <c r="W276" s="47">
        <f t="shared" si="85"/>
        <v>5.8833808880541107E-2</v>
      </c>
      <c r="X276" s="47">
        <f t="shared" si="86"/>
        <v>8.1013068120091236E-2</v>
      </c>
      <c r="Y276" s="47">
        <f t="shared" si="87"/>
        <v>7.5597348751841723E-2</v>
      </c>
      <c r="Z276" s="47">
        <f t="shared" si="88"/>
        <v>6.7127862658279497E-2</v>
      </c>
      <c r="AA276" s="47">
        <f t="shared" si="89"/>
        <v>4.0075637775560354E-6</v>
      </c>
    </row>
    <row r="277" spans="20:27" x14ac:dyDescent="0.25">
      <c r="T277" s="47">
        <f t="shared" si="83"/>
        <v>2.7399999999999856</v>
      </c>
      <c r="U277" s="47">
        <f t="shared" si="90"/>
        <v>5.1416586836642617E-2</v>
      </c>
      <c r="V277" s="47">
        <f t="shared" si="84"/>
        <v>6.0623009360986982E-2</v>
      </c>
      <c r="W277" s="47">
        <f t="shared" si="85"/>
        <v>5.8540604953023427E-2</v>
      </c>
      <c r="X277" s="47">
        <f t="shared" si="86"/>
        <v>8.0559271866491963E-2</v>
      </c>
      <c r="Y277" s="47">
        <f t="shared" si="87"/>
        <v>7.511989322758926E-2</v>
      </c>
      <c r="Z277" s="47">
        <f t="shared" si="88"/>
        <v>6.631729120671076E-2</v>
      </c>
      <c r="AA277" s="47">
        <f t="shared" si="89"/>
        <v>3.6678475515906315E-6</v>
      </c>
    </row>
    <row r="278" spans="20:27" x14ac:dyDescent="0.25">
      <c r="T278" s="47">
        <f t="shared" si="83"/>
        <v>2.7499999999999853</v>
      </c>
      <c r="U278" s="47">
        <f t="shared" si="90"/>
        <v>5.1186155613690831E-2</v>
      </c>
      <c r="V278" s="47">
        <f t="shared" si="84"/>
        <v>6.0343426196364729E-2</v>
      </c>
      <c r="W278" s="47">
        <f t="shared" si="85"/>
        <v>5.8249639062406725E-2</v>
      </c>
      <c r="X278" s="47">
        <f t="shared" si="86"/>
        <v>8.0109239872554153E-2</v>
      </c>
      <c r="Y278" s="47">
        <f t="shared" si="87"/>
        <v>7.4646449919814117E-2</v>
      </c>
      <c r="Z278" s="47">
        <f t="shared" si="88"/>
        <v>6.5517700662705014E-2</v>
      </c>
      <c r="AA278" s="47">
        <f t="shared" si="89"/>
        <v>3.3571376091565126E-6</v>
      </c>
    </row>
    <row r="279" spans="20:27" x14ac:dyDescent="0.25">
      <c r="T279" s="47">
        <f t="shared" si="83"/>
        <v>2.7599999999999851</v>
      </c>
      <c r="U279" s="47">
        <f t="shared" si="90"/>
        <v>5.095745637482714E-2</v>
      </c>
      <c r="V279" s="47">
        <f t="shared" si="84"/>
        <v>6.0065985428524739E-2</v>
      </c>
      <c r="W279" s="47">
        <f t="shared" si="85"/>
        <v>5.7960887913437238E-2</v>
      </c>
      <c r="X279" s="47">
        <f t="shared" si="86"/>
        <v>7.9662931129433984E-2</v>
      </c>
      <c r="Y279" s="47">
        <f t="shared" si="87"/>
        <v>7.4176976771925515E-2</v>
      </c>
      <c r="Z279" s="47">
        <f t="shared" si="88"/>
        <v>6.4728930067804974E-2</v>
      </c>
      <c r="AA279" s="47">
        <f t="shared" si="89"/>
        <v>3.0729425915038494E-6</v>
      </c>
    </row>
    <row r="280" spans="20:27" x14ac:dyDescent="0.25">
      <c r="T280" s="47">
        <f t="shared" si="83"/>
        <v>2.7699999999999849</v>
      </c>
      <c r="U280" s="47">
        <f t="shared" si="90"/>
        <v>5.0730470776310585E-2</v>
      </c>
      <c r="V280" s="47">
        <f t="shared" si="84"/>
        <v>5.9790664144172813E-2</v>
      </c>
      <c r="W280" s="47">
        <f t="shared" si="85"/>
        <v>5.7674328521125424E-2</v>
      </c>
      <c r="X280" s="47">
        <f t="shared" si="86"/>
        <v>7.9220305176635794E-2</v>
      </c>
      <c r="Y280" s="47">
        <f t="shared" si="87"/>
        <v>7.3711432255237089E-2</v>
      </c>
      <c r="Z280" s="47">
        <f t="shared" si="88"/>
        <v>6.3950820902045027E-2</v>
      </c>
      <c r="AA280" s="47">
        <f t="shared" si="89"/>
        <v>2.8129860731906991E-6</v>
      </c>
    </row>
    <row r="281" spans="20:27" x14ac:dyDescent="0.25">
      <c r="T281" s="47">
        <f t="shared" si="83"/>
        <v>2.7799999999999847</v>
      </c>
      <c r="U281" s="47">
        <f t="shared" si="90"/>
        <v>5.0505180725840988E-2</v>
      </c>
      <c r="V281" s="47">
        <f t="shared" si="84"/>
        <v>5.9517439744133829E-2</v>
      </c>
      <c r="W281" s="47">
        <f t="shared" si="85"/>
        <v>5.7389938205669504E-2</v>
      </c>
      <c r="X281" s="47">
        <f t="shared" si="86"/>
        <v>7.8781322093411973E-2</v>
      </c>
      <c r="Y281" s="47">
        <f t="shared" si="87"/>
        <v>7.3249775361252142E-2</v>
      </c>
      <c r="Z281" s="47">
        <f t="shared" si="88"/>
        <v>6.3183217048857307E-2</v>
      </c>
      <c r="AA281" s="47">
        <f t="shared" si="89"/>
        <v>2.575187969009639E-6</v>
      </c>
    </row>
    <row r="282" spans="20:27" x14ac:dyDescent="0.25">
      <c r="T282" s="47">
        <f t="shared" si="83"/>
        <v>2.7899999999999845</v>
      </c>
      <c r="U282" s="47">
        <f t="shared" si="90"/>
        <v>5.0281568378318806E-2</v>
      </c>
      <c r="V282" s="47">
        <f t="shared" si="84"/>
        <v>5.9246289938104553E-2</v>
      </c>
      <c r="W282" s="47">
        <f t="shared" si="85"/>
        <v>5.7107694587478122E-2</v>
      </c>
      <c r="X282" s="47">
        <f t="shared" si="86"/>
        <v>7.8345942490316053E-2</v>
      </c>
      <c r="Y282" s="47">
        <f t="shared" si="87"/>
        <v>7.2791965594077482E-2</v>
      </c>
      <c r="Z282" s="47">
        <f t="shared" si="88"/>
        <v>6.2425964760338404E-2</v>
      </c>
      <c r="AA282" s="47">
        <f t="shared" si="89"/>
        <v>2.3576475504556601E-6</v>
      </c>
    </row>
    <row r="283" spans="20:27" x14ac:dyDescent="0.25">
      <c r="T283" s="47">
        <f t="shared" si="83"/>
        <v>2.7999999999999843</v>
      </c>
      <c r="U283" s="47">
        <f t="shared" si="90"/>
        <v>5.0059616131690007E-2</v>
      </c>
      <c r="V283" s="47">
        <f t="shared" si="84"/>
        <v>5.8977192739509729E-2</v>
      </c>
      <c r="W283" s="47">
        <f t="shared" si="85"/>
        <v>5.6827575582290117E-2</v>
      </c>
      <c r="X283" s="47">
        <f t="shared" si="86"/>
        <v>7.7914127500905053E-2</v>
      </c>
      <c r="Y283" s="47">
        <f t="shared" si="87"/>
        <v>7.2337962962963687E-2</v>
      </c>
      <c r="Z283" s="47">
        <f t="shared" si="88"/>
        <v>6.1678912622881887E-2</v>
      </c>
      <c r="AA283" s="47">
        <f t="shared" si="89"/>
        <v>2.1586279326453422E-6</v>
      </c>
    </row>
    <row r="284" spans="20:27" x14ac:dyDescent="0.25">
      <c r="T284" s="47">
        <f t="shared" si="83"/>
        <v>2.8099999999999841</v>
      </c>
      <c r="U284" s="47">
        <f t="shared" si="90"/>
        <v>4.9839306622873954E-2</v>
      </c>
      <c r="V284" s="47">
        <f t="shared" si="84"/>
        <v>5.8710126460459013E-2</v>
      </c>
      <c r="W284" s="47">
        <f t="shared" si="85"/>
        <v>5.6549559396388629E-2</v>
      </c>
      <c r="X284" s="47">
        <f t="shared" si="86"/>
        <v>7.7485838773589027E-2</v>
      </c>
      <c r="Y284" s="47">
        <f t="shared" si="87"/>
        <v>7.1887727974969021E-2</v>
      </c>
      <c r="Z284" s="47">
        <f t="shared" si="88"/>
        <v>6.0941911523178904E-2</v>
      </c>
      <c r="AA284" s="47">
        <f t="shared" si="89"/>
        <v>1.9765419045597537E-6</v>
      </c>
    </row>
    <row r="285" spans="20:27" x14ac:dyDescent="0.25">
      <c r="T285" s="47">
        <f t="shared" si="83"/>
        <v>2.8199999999999839</v>
      </c>
      <c r="U285" s="47">
        <f t="shared" si="90"/>
        <v>4.962062272377251E-2</v>
      </c>
      <c r="V285" s="47">
        <f t="shared" si="84"/>
        <v>5.8445069706802598E-2</v>
      </c>
      <c r="W285" s="47">
        <f t="shared" si="85"/>
        <v>5.6273624521907879E-2</v>
      </c>
      <c r="X285" s="47">
        <f t="shared" si="86"/>
        <v>7.7061038463624387E-2</v>
      </c>
      <c r="Y285" s="47">
        <f t="shared" si="87"/>
        <v>7.1441221627744703E-2</v>
      </c>
      <c r="Z285" s="47">
        <f t="shared" si="88"/>
        <v>6.0214814614591057E-2</v>
      </c>
      <c r="AA285" s="47">
        <f t="shared" si="89"/>
        <v>1.8099389864261586E-6</v>
      </c>
    </row>
    <row r="286" spans="20:27" x14ac:dyDescent="0.25">
      <c r="T286" s="47">
        <f t="shared" si="83"/>
        <v>2.8299999999999836</v>
      </c>
      <c r="U286" s="47">
        <f t="shared" si="90"/>
        <v>4.9403547537358414E-2</v>
      </c>
      <c r="V286" s="47">
        <f t="shared" si="84"/>
        <v>5.8182001373283353E-2</v>
      </c>
      <c r="W286" s="47">
        <f t="shared" si="85"/>
        <v>5.5999749732230465E-2</v>
      </c>
      <c r="X286" s="47">
        <f t="shared" si="86"/>
        <v>7.6639689225248442E-2</v>
      </c>
      <c r="Y286" s="47">
        <f t="shared" si="87"/>
        <v>7.0998405402439776E-2</v>
      </c>
      <c r="Z286" s="47">
        <f t="shared" si="88"/>
        <v>5.94974772838971E-2</v>
      </c>
      <c r="AA286" s="47">
        <f t="shared" si="89"/>
        <v>1.6574936080605947E-6</v>
      </c>
    </row>
    <row r="287" spans="20:27" x14ac:dyDescent="0.25">
      <c r="T287" s="47">
        <f t="shared" si="83"/>
        <v>2.8399999999999834</v>
      </c>
      <c r="U287" s="47">
        <f t="shared" si="90"/>
        <v>4.918806439384097E-2</v>
      </c>
      <c r="V287" s="47">
        <f t="shared" si="84"/>
        <v>5.7920900638783114E-2</v>
      </c>
      <c r="W287" s="47">
        <f t="shared" si="85"/>
        <v>5.57279140774729E-2</v>
      </c>
      <c r="X287" s="47">
        <f t="shared" si="86"/>
        <v>7.622175420395251E-2</v>
      </c>
      <c r="Y287" s="47">
        <f t="shared" si="87"/>
        <v>7.0559241256722943E-2</v>
      </c>
      <c r="Z287" s="47">
        <f t="shared" si="88"/>
        <v>5.8789757118416122E-2</v>
      </c>
      <c r="AA287" s="47">
        <f t="shared" si="89"/>
        <v>1.5179943111472867E-6</v>
      </c>
    </row>
    <row r="288" spans="20:27" x14ac:dyDescent="0.25">
      <c r="T288" s="47">
        <f t="shared" si="83"/>
        <v>2.8499999999999832</v>
      </c>
      <c r="U288" s="47">
        <f t="shared" si="90"/>
        <v>4.8974156846907618E-2</v>
      </c>
      <c r="V288" s="47">
        <f t="shared" si="84"/>
        <v>5.7661746961661313E-2</v>
      </c>
      <c r="W288" s="47">
        <f t="shared" si="85"/>
        <v>5.5458096880057602E-2</v>
      </c>
      <c r="X288" s="47">
        <f t="shared" si="86"/>
        <v>7.5807197028890577E-2</v>
      </c>
      <c r="Y288" s="47">
        <f t="shared" si="87"/>
        <v>7.0123691617918676E-2</v>
      </c>
      <c r="Z288" s="47">
        <f t="shared" si="88"/>
        <v>5.8091513873508999E-2</v>
      </c>
      <c r="AA288" s="47">
        <f t="shared" si="89"/>
        <v>1.3903338867993703E-6</v>
      </c>
    </row>
    <row r="289" spans="20:27" x14ac:dyDescent="0.25">
      <c r="T289" s="47">
        <f t="shared" si="83"/>
        <v>2.859999999999983</v>
      </c>
      <c r="U289" s="47">
        <f t="shared" si="90"/>
        <v>4.8761808670039104E-2</v>
      </c>
      <c r="V289" s="47">
        <f t="shared" si="84"/>
        <v>5.7404520075183443E-2</v>
      </c>
      <c r="W289" s="47">
        <f t="shared" si="85"/>
        <v>5.51902777303694E-2</v>
      </c>
      <c r="X289" s="47">
        <f t="shared" si="86"/>
        <v>7.53959818054213E-2</v>
      </c>
      <c r="Y289" s="47">
        <f t="shared" si="87"/>
        <v>6.969171937625708E-2</v>
      </c>
      <c r="Z289" s="47">
        <f t="shared" si="88"/>
        <v>5.740260944045867E-2</v>
      </c>
      <c r="AA289" s="47">
        <f t="shared" si="89"/>
        <v>1.2735003673984694E-6</v>
      </c>
    </row>
    <row r="290" spans="20:27" x14ac:dyDescent="0.25">
      <c r="T290" s="47">
        <f t="shared" si="83"/>
        <v>2.8699999999999828</v>
      </c>
      <c r="U290" s="47">
        <f t="shared" si="90"/>
        <v>4.8551003852897276E-2</v>
      </c>
      <c r="V290" s="47">
        <f t="shared" si="84"/>
        <v>5.7149199983037913E-2</v>
      </c>
      <c r="W290" s="47">
        <f t="shared" si="85"/>
        <v>5.492443648249476E-2</v>
      </c>
      <c r="X290" s="47">
        <f t="shared" si="86"/>
        <v>7.4988073107780551E-2</v>
      </c>
      <c r="Y290" s="47">
        <f t="shared" si="87"/>
        <v>6.9263287878233645E-2</v>
      </c>
      <c r="Z290" s="47">
        <f t="shared" si="88"/>
        <v>5.6722907814731459E-2</v>
      </c>
      <c r="AA290" s="47">
        <f t="shared" si="89"/>
        <v>1.1665687987069643E-6</v>
      </c>
    </row>
    <row r="291" spans="20:27" x14ac:dyDescent="0.25">
      <c r="T291" s="47">
        <f t="shared" si="83"/>
        <v>2.8799999999999826</v>
      </c>
      <c r="U291" s="47">
        <f t="shared" si="90"/>
        <v>4.8341726597783137E-2</v>
      </c>
      <c r="V291" s="47">
        <f t="shared" si="84"/>
        <v>5.6895766954938989E-2</v>
      </c>
      <c r="W291" s="47">
        <f t="shared" si="85"/>
        <v>5.4660553250041433E-2</v>
      </c>
      <c r="X291" s="47">
        <f t="shared" si="86"/>
        <v>7.4583435971881912E-2</v>
      </c>
      <c r="Y291" s="47">
        <f t="shared" si="87"/>
        <v>6.8838360920077765E-2</v>
      </c>
      <c r="Z291" s="47">
        <f t="shared" si="88"/>
        <v>5.6052275064618753E-2</v>
      </c>
      <c r="AA291" s="47">
        <f t="shared" si="89"/>
        <v>1.0686937246419408E-6</v>
      </c>
    </row>
    <row r="292" spans="20:27" x14ac:dyDescent="0.25">
      <c r="T292" s="47">
        <f t="shared" si="83"/>
        <v>2.8899999999999824</v>
      </c>
      <c r="U292" s="47">
        <f t="shared" si="90"/>
        <v>4.8133961316164105E-2</v>
      </c>
      <c r="V292" s="47">
        <f t="shared" si="84"/>
        <v>5.664420152231376E-2</v>
      </c>
      <c r="W292" s="47">
        <f t="shared" si="85"/>
        <v>5.4398608402037578E-2</v>
      </c>
      <c r="X292" s="47">
        <f t="shared" si="86"/>
        <v>7.4182035888242931E-2</v>
      </c>
      <c r="Y292" s="47">
        <f t="shared" si="87"/>
        <v>6.8416902741328348E-2</v>
      </c>
      <c r="Z292" s="47">
        <f t="shared" si="88"/>
        <v>5.5390579300260312E-2</v>
      </c>
      <c r="AA292" s="47">
        <f t="shared" si="89"/>
        <v>9.7910232294625717E-7</v>
      </c>
    </row>
    <row r="293" spans="20:27" x14ac:dyDescent="0.25">
      <c r="T293" s="47">
        <f t="shared" si="83"/>
        <v>2.8999999999999821</v>
      </c>
      <c r="U293" s="47">
        <f t="shared" si="90"/>
        <v>4.7927692625268553E-2</v>
      </c>
      <c r="V293" s="47">
        <f t="shared" si="84"/>
        <v>5.6394484474071797E-2</v>
      </c>
      <c r="W293" s="47">
        <f t="shared" si="85"/>
        <v>5.4138582558907716E-2</v>
      </c>
      <c r="X293" s="47">
        <f t="shared" si="86"/>
        <v>7.3783838795034293E-2</v>
      </c>
      <c r="Y293" s="47">
        <f t="shared" si="87"/>
        <v>6.7998878018513467E-2</v>
      </c>
      <c r="Z293" s="47">
        <f t="shared" si="88"/>
        <v>5.473769064304871E-2</v>
      </c>
      <c r="AA293" s="47">
        <f t="shared" si="89"/>
        <v>8.9708813533516988E-7</v>
      </c>
    </row>
    <row r="294" spans="20:27" x14ac:dyDescent="0.25">
      <c r="T294" s="47">
        <f t="shared" si="83"/>
        <v>2.9099999999999819</v>
      </c>
      <c r="U294" s="47">
        <f t="shared" si="90"/>
        <v>4.7722905344746394E-2</v>
      </c>
      <c r="V294" s="47">
        <f t="shared" si="84"/>
        <v>5.6146596852455252E-2</v>
      </c>
      <c r="W294" s="47">
        <f t="shared" si="85"/>
        <v>5.3880456588524417E-2</v>
      </c>
      <c r="X294" s="47">
        <f t="shared" si="86"/>
        <v>7.3388811071250143E-2</v>
      </c>
      <c r="Y294" s="47">
        <f t="shared" si="87"/>
        <v>6.7584251858933075E-2</v>
      </c>
      <c r="Z294" s="47">
        <f t="shared" si="88"/>
        <v>5.4093481195415107E-2</v>
      </c>
      <c r="AA294" s="47">
        <f t="shared" si="89"/>
        <v>8.2200534058030611E-7</v>
      </c>
    </row>
    <row r="295" spans="20:27" x14ac:dyDescent="0.25">
      <c r="T295" s="47">
        <f t="shared" si="83"/>
        <v>2.9199999999999817</v>
      </c>
      <c r="U295" s="47">
        <f t="shared" si="90"/>
        <v>4.7519584493394038E-2</v>
      </c>
      <c r="V295" s="47">
        <f t="shared" si="84"/>
        <v>5.590051994896774E-2</v>
      </c>
      <c r="W295" s="47">
        <f t="shared" si="85"/>
        <v>5.362421160233391E-2</v>
      </c>
      <c r="X295" s="47">
        <f t="shared" si="86"/>
        <v>7.299691952999654E-2</v>
      </c>
      <c r="Y295" s="47">
        <f t="shared" si="87"/>
        <v>6.7172989794542795E-2</v>
      </c>
      <c r="Z295" s="47">
        <f t="shared" si="88"/>
        <v>5.3457825010994844E-2</v>
      </c>
      <c r="AA295" s="47">
        <f t="shared" si="89"/>
        <v>7.532635234551634E-7</v>
      </c>
    </row>
    <row r="296" spans="20:27" x14ac:dyDescent="0.25">
      <c r="T296" s="47">
        <f t="shared" si="83"/>
        <v>2.9299999999999815</v>
      </c>
      <c r="U296" s="47">
        <f t="shared" si="90"/>
        <v>4.7317715285942266E-2</v>
      </c>
      <c r="V296" s="47">
        <f t="shared" si="84"/>
        <v>5.5656235300380365E-2</v>
      </c>
      <c r="W296" s="47">
        <f t="shared" si="85"/>
        <v>5.3369828951553906E-2</v>
      </c>
      <c r="X296" s="47">
        <f t="shared" si="86"/>
        <v>7.2608131411896593E-2</v>
      </c>
      <c r="Y296" s="47">
        <f t="shared" si="87"/>
        <v>6.6765057775936359E-2</v>
      </c>
      <c r="Z296" s="47">
        <f t="shared" si="88"/>
        <v>5.2830598065173963E-2</v>
      </c>
      <c r="AA296" s="47">
        <f t="shared" si="89"/>
        <v>6.903228965439108E-7</v>
      </c>
    </row>
    <row r="297" spans="20:27" x14ac:dyDescent="0.25">
      <c r="T297" s="47">
        <f t="shared" si="83"/>
        <v>2.9399999999999813</v>
      </c>
      <c r="U297" s="47">
        <f t="shared" si="90"/>
        <v>4.7117283129905888E-2</v>
      </c>
      <c r="V297" s="47">
        <f t="shared" si="84"/>
        <v>5.541372468481319E-2</v>
      </c>
      <c r="W297" s="47">
        <f t="shared" si="85"/>
        <v>5.3117290223442144E-2</v>
      </c>
      <c r="X297" s="47">
        <f t="shared" si="86"/>
        <v>7.2222414378608907E-2</v>
      </c>
      <c r="Y297" s="47">
        <f t="shared" si="87"/>
        <v>6.6360422166425709E-2</v>
      </c>
      <c r="Z297" s="47">
        <f t="shared" si="88"/>
        <v>5.2211678226013095E-2</v>
      </c>
      <c r="AA297" s="47">
        <f t="shared" si="89"/>
        <v>6.3268993564145213E-7</v>
      </c>
    </row>
    <row r="298" spans="20:27" x14ac:dyDescent="0.25">
      <c r="T298" s="47">
        <f t="shared" si="83"/>
        <v>2.9499999999999811</v>
      </c>
      <c r="U298" s="47">
        <f t="shared" si="90"/>
        <v>4.6918273622493394E-2</v>
      </c>
      <c r="V298" s="47">
        <f t="shared" si="84"/>
        <v>5.517297011789038E-2</v>
      </c>
      <c r="W298" s="47">
        <f t="shared" si="85"/>
        <v>5.2866577237634119E-2</v>
      </c>
      <c r="X298" s="47">
        <f t="shared" si="86"/>
        <v>7.183973650645871E-2</v>
      </c>
      <c r="Y298" s="47">
        <f t="shared" si="87"/>
        <v>6.5959049736216122E-2</v>
      </c>
      <c r="Z298" s="47">
        <f t="shared" si="88"/>
        <v>5.1600945225549796E-2</v>
      </c>
      <c r="AA298" s="47">
        <f t="shared" si="89"/>
        <v>5.7991339287641041E-7</v>
      </c>
    </row>
    <row r="299" spans="20:27" x14ac:dyDescent="0.25">
      <c r="T299" s="47">
        <f t="shared" si="83"/>
        <v>2.9599999999999809</v>
      </c>
      <c r="U299" s="47">
        <f t="shared" si="90"/>
        <v>4.6720672547575566E-2</v>
      </c>
      <c r="V299" s="47">
        <f t="shared" si="84"/>
        <v>5.4933953848967619E-2</v>
      </c>
      <c r="W299" s="47">
        <f t="shared" si="85"/>
        <v>5.261767204254858E-2</v>
      </c>
      <c r="X299" s="47">
        <f t="shared" si="86"/>
        <v>7.1460066280177897E-2</v>
      </c>
      <c r="Y299" s="47">
        <f t="shared" si="87"/>
        <v>6.5560907656675646E-2</v>
      </c>
      <c r="Z299" s="47">
        <f t="shared" si="88"/>
        <v>5.0998280631476475E-2</v>
      </c>
      <c r="AA299" s="47">
        <f t="shared" si="89"/>
        <v>5.3158065479894269E-7</v>
      </c>
    </row>
    <row r="300" spans="20:27" x14ac:dyDescent="0.25">
      <c r="T300" s="47">
        <f t="shared" si="83"/>
        <v>2.9699999999999807</v>
      </c>
      <c r="U300" s="47">
        <f t="shared" si="90"/>
        <v>4.6524465872711772E-2</v>
      </c>
      <c r="V300" s="47">
        <f t="shared" si="84"/>
        <v>5.4696658357430088E-2</v>
      </c>
      <c r="W300" s="47">
        <f t="shared" si="85"/>
        <v>5.2370556911859024E-2</v>
      </c>
      <c r="X300" s="47">
        <f t="shared" si="86"/>
        <v>7.1083372586753138E-2</v>
      </c>
      <c r="Y300" s="47">
        <f t="shared" si="87"/>
        <v>6.5165963494695972E-2</v>
      </c>
      <c r="Z300" s="47">
        <f t="shared" si="88"/>
        <v>5.0403567819193133E-2</v>
      </c>
      <c r="AA300" s="47">
        <f t="shared" si="89"/>
        <v>4.8731441551628253E-7</v>
      </c>
    </row>
    <row r="301" spans="20:27" x14ac:dyDescent="0.25">
      <c r="T301" s="47">
        <f t="shared" si="83"/>
        <v>2.9799999999999804</v>
      </c>
      <c r="U301" s="47">
        <f t="shared" si="90"/>
        <v>4.6329639746232415E-2</v>
      </c>
      <c r="V301" s="47">
        <f t="shared" si="84"/>
        <v>5.4461066349059596E-2</v>
      </c>
      <c r="W301" s="47">
        <f t="shared" si="85"/>
        <v>5.212521434103036E-2</v>
      </c>
      <c r="X301" s="47">
        <f t="shared" si="86"/>
        <v>7.0709624709379457E-2</v>
      </c>
      <c r="Y301" s="47">
        <f t="shared" si="87"/>
        <v>6.4774185207144439E-2</v>
      </c>
      <c r="Z301" s="47">
        <f t="shared" si="88"/>
        <v>4.9816691944232092E-2</v>
      </c>
      <c r="AA301" s="47">
        <f t="shared" si="89"/>
        <v>4.467696375540563E-7</v>
      </c>
    </row>
    <row r="302" spans="20:27" x14ac:dyDescent="0.25">
      <c r="T302" s="47">
        <f t="shared" si="83"/>
        <v>2.9899999999999802</v>
      </c>
      <c r="U302" s="47">
        <f t="shared" si="90"/>
        <v>4.613618049437649E-2</v>
      </c>
      <c r="V302" s="47">
        <f t="shared" si="84"/>
        <v>5.4227160752469271E-2</v>
      </c>
      <c r="W302" s="47">
        <f t="shared" si="85"/>
        <v>5.1881627043918556E-2</v>
      </c>
      <c r="X302" s="47">
        <f t="shared" si="86"/>
        <v>7.033879232151706E-2</v>
      </c>
      <c r="Y302" s="47">
        <f t="shared" si="87"/>
        <v>6.4385541135403915E-2</v>
      </c>
      <c r="Z302" s="47">
        <f t="shared" si="88"/>
        <v>4.9237539915054064E-2</v>
      </c>
      <c r="AA302" s="47">
        <f t="shared" si="89"/>
        <v>4.0963077549235834E-7</v>
      </c>
    </row>
    <row r="303" spans="20:27" x14ac:dyDescent="0.25">
      <c r="T303" s="47">
        <f t="shared" si="83"/>
        <v>2.99999999999998</v>
      </c>
      <c r="U303" s="47">
        <f t="shared" si="90"/>
        <v>4.5944074618483079E-2</v>
      </c>
      <c r="V303" s="47">
        <f t="shared" si="84"/>
        <v>5.3994924715604346E-2</v>
      </c>
      <c r="W303" s="47">
        <f t="shared" si="85"/>
        <v>5.1639777949432711E-2</v>
      </c>
      <c r="X303" s="47">
        <f t="shared" si="86"/>
        <v>6.9970845481050301E-2</v>
      </c>
      <c r="Y303" s="47">
        <f t="shared" si="87"/>
        <v>6.400000000000082E-2</v>
      </c>
      <c r="Z303" s="47">
        <f t="shared" si="88"/>
        <v>4.8666000366212082E-2</v>
      </c>
      <c r="AA303" s="47">
        <f t="shared" si="89"/>
        <v>3.7560923959059648E-7</v>
      </c>
    </row>
    <row r="304" spans="20:27" x14ac:dyDescent="0.25">
      <c r="T304" s="47">
        <f t="shared" si="83"/>
        <v>3.0099999999999798</v>
      </c>
      <c r="U304" s="47">
        <f t="shared" si="90"/>
        <v>4.5753308792235464E-2</v>
      </c>
      <c r="V304" s="47">
        <f t="shared" si="84"/>
        <v>5.3764341602307947E-2</v>
      </c>
      <c r="W304" s="47">
        <f t="shared" si="85"/>
        <v>5.1399650198257693E-2</v>
      </c>
      <c r="X304" s="47">
        <f t="shared" si="86"/>
        <v>6.960575462454581E-2</v>
      </c>
      <c r="Y304" s="47">
        <f t="shared" si="87"/>
        <v>6.3617530895317909E-2</v>
      </c>
      <c r="Z304" s="47">
        <f t="shared" si="88"/>
        <v>4.8101963631882329E-2</v>
      </c>
      <c r="AA304" s="47">
        <f t="shared" si="89"/>
        <v>3.4444107859312389E-7</v>
      </c>
    </row>
    <row r="305" spans="20:27" x14ac:dyDescent="0.25">
      <c r="T305" s="47">
        <f t="shared" ref="T305:T368" si="91">T304+0.01</f>
        <v>3.0199999999999796</v>
      </c>
      <c r="U305" s="47">
        <f t="shared" si="90"/>
        <v>4.5563869858956829E-2</v>
      </c>
      <c r="V305" s="47">
        <f t="shared" ref="V305:V368" si="92">_xlfn.F.DIST(T305,2,1,FALSE)</f>
        <v>5.3535394988949971E-2</v>
      </c>
      <c r="W305" s="47">
        <f t="shared" ref="W305:W368" si="93">_xlfn.F.DIST(T305,1,2,FALSE)</f>
        <v>5.1161227139636264E-2</v>
      </c>
      <c r="X305" s="47">
        <f t="shared" ref="X305:X368" si="94">_xlfn.F.DIST(T305,4,2,FALSE)</f>
        <v>6.924349056160857E-2</v>
      </c>
      <c r="Y305" s="47">
        <f t="shared" ref="Y305:Y368" si="95">_xlfn.F.DIST(T305,2,4,FALSE)</f>
        <v>6.3238103284391847E-2</v>
      </c>
      <c r="Z305" s="47">
        <f t="shared" ref="Z305:Z368" si="96">_xlfn.F.DIST(T305,10,10,FALSE)</f>
        <v>4.7545321719758088E-2</v>
      </c>
      <c r="AA305" s="47">
        <f t="shared" ref="AA305:AA368" si="97">_xlfn.F.DIST(T305,100,100,FALSE)</f>
        <v>3.1588486271373315E-7</v>
      </c>
    </row>
    <row r="306" spans="20:27" x14ac:dyDescent="0.25">
      <c r="T306" s="47">
        <f t="shared" si="91"/>
        <v>3.0299999999999794</v>
      </c>
      <c r="U306" s="47">
        <f t="shared" si="90"/>
        <v>4.5375744828956323E-2</v>
      </c>
      <c r="V306" s="47">
        <f t="shared" si="92"/>
        <v>5.3308068661118133E-2</v>
      </c>
      <c r="W306" s="47">
        <f t="shared" si="93"/>
        <v>5.092449232820942E-2</v>
      </c>
      <c r="X306" s="47">
        <f t="shared" si="94"/>
        <v>6.8884024469334018E-2</v>
      </c>
      <c r="Y306" s="47">
        <f t="shared" si="95"/>
        <v>6.2861686993792826E-2</v>
      </c>
      <c r="Z306" s="47">
        <f t="shared" si="96"/>
        <v>4.6995968285305639E-2</v>
      </c>
      <c r="AA306" s="47">
        <f t="shared" si="97"/>
        <v>2.8971974944693198E-7</v>
      </c>
    </row>
    <row r="307" spans="20:27" x14ac:dyDescent="0.25">
      <c r="T307" s="47">
        <f t="shared" si="91"/>
        <v>3.0399999999999792</v>
      </c>
      <c r="U307" s="47">
        <f t="shared" si="90"/>
        <v>4.5188920876924499E-2</v>
      </c>
      <c r="V307" s="47">
        <f t="shared" si="92"/>
        <v>5.3082346610369736E-2</v>
      </c>
      <c r="W307" s="47">
        <f t="shared" si="93"/>
        <v>5.0689429520913667E-2</v>
      </c>
      <c r="X307" s="47">
        <f t="shared" si="94"/>
        <v>6.8527327886854228E-2</v>
      </c>
      <c r="Y307" s="47">
        <f t="shared" si="95"/>
        <v>6.2488252208585622E-2</v>
      </c>
      <c r="Z307" s="47">
        <f t="shared" si="96"/>
        <v>4.6453798606377952E-2</v>
      </c>
      <c r="AA307" s="47">
        <f t="shared" si="97"/>
        <v>2.6574371636044283E-7</v>
      </c>
    </row>
    <row r="308" spans="20:27" x14ac:dyDescent="0.25">
      <c r="T308" s="47">
        <f t="shared" si="91"/>
        <v>3.049999999999979</v>
      </c>
      <c r="U308" s="47">
        <f t="shared" si="90"/>
        <v>4.5003385339377082E-2</v>
      </c>
      <c r="V308" s="47">
        <f t="shared" si="92"/>
        <v>5.2858213031042822E-2</v>
      </c>
      <c r="W308" s="47">
        <f t="shared" si="93"/>
        <v>5.0456022673934176E-2</v>
      </c>
      <c r="X308" s="47">
        <f t="shared" si="94"/>
        <v>6.8173372709976143E-2</v>
      </c>
      <c r="Y308" s="47">
        <f t="shared" si="95"/>
        <v>6.2117769467370056E-2</v>
      </c>
      <c r="Z308" s="47">
        <f t="shared" si="96"/>
        <v>4.5918709558185042E-2</v>
      </c>
      <c r="AA308" s="47">
        <f t="shared" si="97"/>
        <v>2.437719463991218E-7</v>
      </c>
    </row>
    <row r="309" spans="20:27" x14ac:dyDescent="0.25">
      <c r="T309" s="47">
        <f t="shared" si="91"/>
        <v>3.0599999999999787</v>
      </c>
      <c r="U309" s="47">
        <f t="shared" si="90"/>
        <v>4.4819125712145837E-2</v>
      </c>
      <c r="V309" s="47">
        <f t="shared" si="92"/>
        <v>5.2635652317125581E-2</v>
      </c>
      <c r="W309" s="47">
        <f t="shared" si="93"/>
        <v>5.0224255939712394E-2</v>
      </c>
      <c r="X309" s="47">
        <f t="shared" si="94"/>
        <v>6.7822131185911072E-2</v>
      </c>
      <c r="Y309" s="47">
        <f t="shared" si="95"/>
        <v>6.1750209657400149E-2</v>
      </c>
      <c r="Z309" s="47">
        <f t="shared" si="96"/>
        <v>4.5390599588616957E-2</v>
      </c>
      <c r="AA309" s="47">
        <f t="shared" si="97"/>
        <v>2.2363535248701185E-7</v>
      </c>
    </row>
    <row r="310" spans="20:27" x14ac:dyDescent="0.25">
      <c r="T310" s="47">
        <f t="shared" si="91"/>
        <v>3.0699999999999785</v>
      </c>
      <c r="U310" s="47">
        <f t="shared" si="90"/>
        <v>4.4636129647915752E-2</v>
      </c>
      <c r="V310" s="47">
        <f t="shared" si="92"/>
        <v>5.2414649059182528E-2</v>
      </c>
      <c r="W310" s="47">
        <f t="shared" si="93"/>
        <v>4.9994113664007217E-2</v>
      </c>
      <c r="X310" s="47">
        <f t="shared" si="94"/>
        <v>6.7473575908092345E-2</v>
      </c>
      <c r="Y310" s="47">
        <f t="shared" si="95"/>
        <v>6.138554400977958E-2</v>
      </c>
      <c r="Z310" s="47">
        <f t="shared" si="96"/>
        <v>4.4869368693916716E-2</v>
      </c>
      <c r="AA310" s="47">
        <f t="shared" si="97"/>
        <v>2.051792293614684E-7</v>
      </c>
    </row>
    <row r="311" spans="20:27" x14ac:dyDescent="0.25">
      <c r="T311" s="47">
        <f t="shared" si="91"/>
        <v>3.0799999999999783</v>
      </c>
      <c r="U311" s="47">
        <f t="shared" si="90"/>
        <v>4.4454384953807442E-2</v>
      </c>
      <c r="V311" s="47">
        <f t="shared" si="92"/>
        <v>5.2195188041336771E-2</v>
      </c>
      <c r="W311" s="47">
        <f t="shared" si="93"/>
        <v>4.9765580383008615E-2</v>
      </c>
      <c r="X311" s="47">
        <f t="shared" si="94"/>
        <v>6.7127679811080795E-2</v>
      </c>
      <c r="Y311" s="47">
        <f t="shared" si="95"/>
        <v>6.1023744094733122E-2</v>
      </c>
      <c r="Z311" s="47">
        <f t="shared" si="96"/>
        <v>4.4354918394700169E-2</v>
      </c>
      <c r="AA311" s="47">
        <f t="shared" si="97"/>
        <v>1.8826202162105935E-7</v>
      </c>
    </row>
    <row r="312" spans="20:27" x14ac:dyDescent="0.25">
      <c r="T312" s="47">
        <f t="shared" si="91"/>
        <v>3.0899999999999781</v>
      </c>
      <c r="U312" s="47">
        <f t="shared" si="90"/>
        <v>4.4273879589003799E-2</v>
      </c>
      <c r="V312" s="47">
        <f t="shared" si="92"/>
        <v>5.1977254238306604E-2</v>
      </c>
      <c r="W312" s="47">
        <f t="shared" si="93"/>
        <v>4.9538640820502203E-2</v>
      </c>
      <c r="X312" s="47">
        <f t="shared" si="94"/>
        <v>6.6784416165555568E-2</v>
      </c>
      <c r="Y312" s="47">
        <f t="shared" si="95"/>
        <v>6.0664781816951813E-2</v>
      </c>
      <c r="Z312" s="47">
        <f t="shared" si="96"/>
        <v>4.3847151712320155E-2</v>
      </c>
      <c r="AA312" s="47">
        <f t="shared" si="97"/>
        <v>1.7275419792549005E-7</v>
      </c>
    </row>
    <row r="313" spans="20:27" x14ac:dyDescent="0.25">
      <c r="T313" s="47">
        <f t="shared" si="91"/>
        <v>3.0999999999999779</v>
      </c>
      <c r="U313" s="47">
        <f t="shared" si="90"/>
        <v>4.4094601662419977E-2</v>
      </c>
      <c r="V313" s="47">
        <f t="shared" si="92"/>
        <v>5.1760832812495605E-2</v>
      </c>
      <c r="W313" s="47">
        <f t="shared" si="93"/>
        <v>4.9313279885084507E-2</v>
      </c>
      <c r="X313" s="47">
        <f t="shared" si="94"/>
        <v>6.6443758573388967E-2</v>
      </c>
      <c r="Y313" s="47">
        <f t="shared" si="95"/>
        <v>6.0308629411011651E-2</v>
      </c>
      <c r="Z313" s="47">
        <f t="shared" si="96"/>
        <v>4.3345973145571044E-2</v>
      </c>
      <c r="AA313" s="47">
        <f t="shared" si="97"/>
        <v>1.5853722215953103E-7</v>
      </c>
    </row>
    <row r="314" spans="20:27" x14ac:dyDescent="0.25">
      <c r="T314" s="47">
        <f t="shared" si="91"/>
        <v>3.1099999999999777</v>
      </c>
      <c r="U314" s="47">
        <f t="shared" si="90"/>
        <v>4.3916539430415812E-2</v>
      </c>
      <c r="V314" s="47">
        <f t="shared" si="92"/>
        <v>5.1545909111135289E-2</v>
      </c>
      <c r="W314" s="47">
        <f t="shared" si="93"/>
        <v>4.9089482667426909E-2</v>
      </c>
      <c r="X314" s="47">
        <f t="shared" si="94"/>
        <v>6.6105680962803864E-2</v>
      </c>
      <c r="Y314" s="47">
        <f t="shared" si="95"/>
        <v>5.9955259436863084E-2</v>
      </c>
      <c r="Z314" s="47">
        <f t="shared" si="96"/>
        <v>4.2851288647730447E-2</v>
      </c>
      <c r="AA314" s="47">
        <f t="shared" si="97"/>
        <v>1.4550261317034193E-7</v>
      </c>
    </row>
    <row r="315" spans="20:27" x14ac:dyDescent="0.25">
      <c r="T315" s="47">
        <f t="shared" si="91"/>
        <v>3.1199999999999775</v>
      </c>
      <c r="U315" s="47">
        <f t="shared" si="90"/>
        <v>4.3739681294549734E-2</v>
      </c>
      <c r="V315" s="47">
        <f t="shared" si="92"/>
        <v>5.1332468663478806E-2</v>
      </c>
      <c r="W315" s="47">
        <f t="shared" si="93"/>
        <v>4.8867234437588114E-2</v>
      </c>
      <c r="X315" s="47">
        <f t="shared" si="94"/>
        <v>6.5770157583611932E-2</v>
      </c>
      <c r="Y315" s="47">
        <f t="shared" si="95"/>
        <v>5.960464477539143E-2</v>
      </c>
      <c r="Z315" s="47">
        <f t="shared" si="96"/>
        <v>4.236300560393607E-2</v>
      </c>
      <c r="AA315" s="47">
        <f t="shared" si="97"/>
        <v>1.33551085416131E-7</v>
      </c>
    </row>
    <row r="316" spans="20:27" x14ac:dyDescent="0.25">
      <c r="T316" s="47">
        <f t="shared" si="91"/>
        <v>3.1299999999999772</v>
      </c>
      <c r="U316" s="47">
        <f t="shared" si="90"/>
        <v>4.3564015799373301E-2</v>
      </c>
      <c r="V316" s="47">
        <f t="shared" si="92"/>
        <v>5.1120497178044934E-2</v>
      </c>
      <c r="W316" s="47">
        <f t="shared" si="93"/>
        <v>4.8646520642373681E-2</v>
      </c>
      <c r="X316" s="47">
        <f t="shared" si="94"/>
        <v>6.5437163002531273E-2</v>
      </c>
      <c r="Y316" s="47">
        <f t="shared" si="95"/>
        <v>5.9256758624046148E-2</v>
      </c>
      <c r="Z316" s="47">
        <f t="shared" si="96"/>
        <v>4.1881032808891654E-2</v>
      </c>
      <c r="AA316" s="47">
        <f t="shared" si="97"/>
        <v>1.2259176352895146E-7</v>
      </c>
    </row>
    <row r="317" spans="20:27" x14ac:dyDescent="0.25">
      <c r="T317" s="47">
        <f t="shared" si="91"/>
        <v>3.139999999999977</v>
      </c>
      <c r="U317" s="47">
        <f t="shared" si="90"/>
        <v>4.3389531630265613E-2</v>
      </c>
      <c r="V317" s="47">
        <f t="shared" si="92"/>
        <v>5.0909980539911276E-2</v>
      </c>
      <c r="W317" s="47">
        <f t="shared" si="93"/>
        <v>4.8427326902741596E-2</v>
      </c>
      <c r="X317" s="47">
        <f t="shared" si="94"/>
        <v>6.5106672098582064E-2</v>
      </c>
      <c r="Y317" s="47">
        <f t="shared" si="95"/>
        <v>5.8911574492537998E-2</v>
      </c>
      <c r="Z317" s="47">
        <f t="shared" si="96"/>
        <v>4.140528044490225E-2</v>
      </c>
      <c r="AA317" s="47">
        <f t="shared" si="97"/>
        <v>1.1254146440169823E-7</v>
      </c>
    </row>
    <row r="318" spans="20:27" x14ac:dyDescent="0.25">
      <c r="T318" s="47">
        <f t="shared" si="91"/>
        <v>3.1499999999999768</v>
      </c>
      <c r="U318" s="47">
        <f t="shared" si="90"/>
        <v>4.3216217611306534E-2</v>
      </c>
      <c r="V318" s="47">
        <f t="shared" si="92"/>
        <v>5.0700904808055634E-2</v>
      </c>
      <c r="W318" s="47">
        <f t="shared" si="93"/>
        <v>4.8209639011253497E-2</v>
      </c>
      <c r="X318" s="47">
        <f t="shared" si="94"/>
        <v>6.4778660058558632E-2</v>
      </c>
      <c r="Y318" s="47">
        <f t="shared" si="95"/>
        <v>5.8569066198603026E-2</v>
      </c>
      <c r="Z318" s="47">
        <f t="shared" si="96"/>
        <v>4.0935660060231971E-2</v>
      </c>
      <c r="AA318" s="47">
        <f t="shared" si="97"/>
        <v>1.0332404096383824E-7</v>
      </c>
    </row>
    <row r="319" spans="20:27" x14ac:dyDescent="0.25">
      <c r="T319" s="47">
        <f t="shared" si="91"/>
        <v>3.1599999999999766</v>
      </c>
      <c r="U319" s="47">
        <f t="shared" si="90"/>
        <v>4.3044062703188238E-2</v>
      </c>
      <c r="V319" s="47">
        <f t="shared" si="92"/>
        <v>5.0493256212744538E-2</v>
      </c>
      <c r="W319" s="47">
        <f t="shared" si="93"/>
        <v>4.7993442929569856E-2</v>
      </c>
      <c r="X319" s="47">
        <f t="shared" si="94"/>
        <v>6.4453102372576579E-2</v>
      </c>
      <c r="Y319" s="47">
        <f t="shared" si="95"/>
        <v>5.8229207863832032E-2</v>
      </c>
      <c r="Z319" s="47">
        <f t="shared" si="96"/>
        <v>4.0472084547782824E-2</v>
      </c>
      <c r="AA319" s="47">
        <f t="shared" si="97"/>
        <v>9.486978231652645E-8</v>
      </c>
    </row>
    <row r="320" spans="20:27" x14ac:dyDescent="0.25">
      <c r="T320" s="47">
        <f t="shared" si="91"/>
        <v>3.1699999999999764</v>
      </c>
      <c r="U320" s="47">
        <f t="shared" si="90"/>
        <v>4.2873056001163957E-2</v>
      </c>
      <c r="V320" s="47">
        <f t="shared" si="92"/>
        <v>5.0287021152967931E-2</v>
      </c>
      <c r="W320" s="47">
        <f t="shared" si="93"/>
        <v>4.7778724785988887E-2</v>
      </c>
      <c r="X320" s="47">
        <f t="shared" si="94"/>
        <v>6.4129974829693709E-2</v>
      </c>
      <c r="Y320" s="47">
        <f t="shared" si="95"/>
        <v>5.7891973909564416E-2</v>
      </c>
      <c r="Z320" s="47">
        <f t="shared" si="96"/>
        <v>4.0014468124090416E-2</v>
      </c>
      <c r="AA320" s="47">
        <f t="shared" si="97"/>
        <v>8.7114865360093369E-8</v>
      </c>
    </row>
    <row r="321" spans="20:27" x14ac:dyDescent="0.25">
      <c r="T321" s="47">
        <f t="shared" si="91"/>
        <v>3.1799999999999762</v>
      </c>
      <c r="U321" s="47">
        <f t="shared" si="90"/>
        <v>4.2703186733033374E-2</v>
      </c>
      <c r="V321" s="47">
        <f t="shared" si="92"/>
        <v>5.0082186193919347E-2</v>
      </c>
      <c r="W321" s="47">
        <f t="shared" si="93"/>
        <v>4.7565470873027912E-2</v>
      </c>
      <c r="X321" s="47">
        <f t="shared" si="94"/>
        <v>6.3809253513603142E-2</v>
      </c>
      <c r="Y321" s="47">
        <f t="shared" si="95"/>
        <v>5.7557339052845297E-2</v>
      </c>
      <c r="Z321" s="47">
        <f t="shared" si="96"/>
        <v>3.9562726308632883E-2</v>
      </c>
      <c r="AA321" s="47">
        <f t="shared" si="97"/>
        <v>8.0000853468875709E-8</v>
      </c>
    </row>
    <row r="322" spans="20:27" x14ac:dyDescent="0.25">
      <c r="T322" s="47">
        <f t="shared" si="91"/>
        <v>3.189999999999976</v>
      </c>
      <c r="U322" s="47">
        <f t="shared" si="90"/>
        <v>4.253444425716385E-2</v>
      </c>
      <c r="V322" s="47">
        <f t="shared" si="92"/>
        <v>4.9878738064520145E-2</v>
      </c>
      <c r="W322" s="47">
        <f t="shared" si="93"/>
        <v>4.7353667645046421E-2</v>
      </c>
      <c r="X322" s="47">
        <f t="shared" si="94"/>
        <v>6.349091479839751E-2</v>
      </c>
      <c r="Y322" s="47">
        <f t="shared" si="95"/>
        <v>5.7225278302444983E-2</v>
      </c>
      <c r="Z322" s="47">
        <f t="shared" si="96"/>
        <v>3.9116775903450238E-2</v>
      </c>
      <c r="AA322" s="47">
        <f t="shared" si="97"/>
        <v>7.3474238153690373E-8</v>
      </c>
    </row>
    <row r="323" spans="20:27" x14ac:dyDescent="0.25">
      <c r="T323" s="47">
        <f t="shared" si="91"/>
        <v>3.1999999999999758</v>
      </c>
      <c r="U323" s="47">
        <f t="shared" si="90"/>
        <v>4.2366818060546679E-2</v>
      </c>
      <c r="V323" s="47">
        <f t="shared" si="92"/>
        <v>4.9676663654987491E-2</v>
      </c>
      <c r="W323" s="47">
        <f t="shared" si="93"/>
        <v>4.7143301715910128E-2</v>
      </c>
      <c r="X323" s="47">
        <f t="shared" si="94"/>
        <v>6.3174935344402883E-2</v>
      </c>
      <c r="Y323" s="47">
        <f t="shared" si="95"/>
        <v>5.6895766954939343E-2</v>
      </c>
      <c r="Z323" s="47">
        <f t="shared" si="96"/>
        <v>3.8676534973068923E-2</v>
      </c>
      <c r="AA323" s="47">
        <f t="shared" si="97"/>
        <v>6.748602000414602E-8</v>
      </c>
    </row>
    <row r="324" spans="20:27" x14ac:dyDescent="0.25">
      <c r="T324" s="47">
        <f t="shared" si="91"/>
        <v>3.2099999999999755</v>
      </c>
      <c r="U324" s="47">
        <f t="shared" ref="U324:U387" si="98">_xlfn.F.DIST(T324,1,1,FALSE)</f>
        <v>4.2200297756887759E-2</v>
      </c>
      <c r="V324" s="47">
        <f t="shared" si="92"/>
        <v>4.9475950014444714E-2</v>
      </c>
      <c r="W324" s="47">
        <f t="shared" si="93"/>
        <v>4.6934359856695057E-2</v>
      </c>
      <c r="X324" s="47">
        <f t="shared" si="94"/>
        <v>6.2861292094080978E-2</v>
      </c>
      <c r="Y324" s="47">
        <f t="shared" si="95"/>
        <v>5.6568780590850555E-2</v>
      </c>
      <c r="Z324" s="47">
        <f t="shared" si="96"/>
        <v>3.8241922824730309E-2</v>
      </c>
      <c r="AA324" s="47">
        <f t="shared" si="97"/>
        <v>6.1991325524255138E-8</v>
      </c>
    </row>
    <row r="325" spans="20:27" x14ac:dyDescent="0.25">
      <c r="T325" s="47">
        <f t="shared" si="91"/>
        <v>3.2199999999999753</v>
      </c>
      <c r="U325" s="47">
        <f t="shared" si="98"/>
        <v>4.2034873084731909E-2</v>
      </c>
      <c r="V325" s="47">
        <f t="shared" si="92"/>
        <v>4.9276584348573495E-2</v>
      </c>
      <c r="W325" s="47">
        <f t="shared" si="93"/>
        <v>4.6726828993430759E-2</v>
      </c>
      <c r="X325" s="47">
        <f t="shared" si="94"/>
        <v>6.2549962267998679E-2</v>
      </c>
      <c r="Y325" s="47">
        <f t="shared" si="95"/>
        <v>5.6244295070846446E-2</v>
      </c>
      <c r="Z325" s="47">
        <f t="shared" si="96"/>
        <v>3.7812859988917445E-2</v>
      </c>
      <c r="AA325" s="47">
        <f t="shared" si="97"/>
        <v>5.6949056768113843E-8</v>
      </c>
    </row>
    <row r="326" spans="20:27" x14ac:dyDescent="0.25">
      <c r="T326" s="47">
        <f t="shared" si="91"/>
        <v>3.2299999999999751</v>
      </c>
      <c r="U326" s="47">
        <f t="shared" si="98"/>
        <v>4.1870533905620101E-2</v>
      </c>
      <c r="V326" s="47">
        <f t="shared" si="92"/>
        <v>4.9078554017306958E-2</v>
      </c>
      <c r="W326" s="47">
        <f t="shared" si="93"/>
        <v>4.6520696204882202E-2</v>
      </c>
      <c r="X326" s="47">
        <f t="shared" si="94"/>
        <v>6.2240923360863412E-2</v>
      </c>
      <c r="Y326" s="47">
        <f t="shared" si="95"/>
        <v>5.5922286531998162E-2</v>
      </c>
      <c r="Z326" s="47">
        <f t="shared" si="96"/>
        <v>3.7389268200177461E-2</v>
      </c>
      <c r="AA326" s="47">
        <f t="shared" si="97"/>
        <v>5.232157095033181E-8</v>
      </c>
    </row>
    <row r="327" spans="20:27" x14ac:dyDescent="0.25">
      <c r="T327" s="47">
        <f t="shared" si="91"/>
        <v>3.2399999999999749</v>
      </c>
      <c r="U327" s="47">
        <f t="shared" si="98"/>
        <v>4.170727020227908E-2</v>
      </c>
      <c r="V327" s="47">
        <f t="shared" si="92"/>
        <v>4.8881846532562702E-2</v>
      </c>
      <c r="W327" s="47">
        <f t="shared" si="93"/>
        <v>4.6315948720369364E-2</v>
      </c>
      <c r="X327" s="47">
        <f t="shared" si="94"/>
        <v>6.1934153137623217E-2</v>
      </c>
      <c r="Y327" s="47">
        <f t="shared" si="95"/>
        <v>5.5602731384095161E-2</v>
      </c>
      <c r="Z327" s="47">
        <f t="shared" si="96"/>
        <v>3.697107037823609E-2</v>
      </c>
      <c r="AA327" s="47">
        <f t="shared" si="97"/>
        <v>4.8074387450445231E-8</v>
      </c>
    </row>
    <row r="328" spans="20:27" x14ac:dyDescent="0.25">
      <c r="T328" s="47">
        <f t="shared" si="91"/>
        <v>3.2499999999999747</v>
      </c>
      <c r="U328" s="47">
        <f t="shared" si="98"/>
        <v>4.1545072076842555E-2</v>
      </c>
      <c r="V328" s="47">
        <f t="shared" si="92"/>
        <v>4.8686449556015254E-2</v>
      </c>
      <c r="W328" s="47">
        <f t="shared" si="93"/>
        <v>4.6112573917623544E-2</v>
      </c>
      <c r="X328" s="47">
        <f t="shared" si="94"/>
        <v>6.1629629629630409E-2</v>
      </c>
      <c r="Y328" s="47">
        <f t="shared" si="95"/>
        <v>5.5285606306015256E-2</v>
      </c>
      <c r="Z328" s="47">
        <f t="shared" si="96"/>
        <v>3.6558190609399882E-2</v>
      </c>
      <c r="AA328" s="47">
        <f t="shared" si="97"/>
        <v>4.4175919853877995E-8</v>
      </c>
    </row>
    <row r="329" spans="20:27" x14ac:dyDescent="0.25">
      <c r="T329" s="47">
        <f t="shared" si="91"/>
        <v>3.2599999999999745</v>
      </c>
      <c r="U329" s="47">
        <f t="shared" si="98"/>
        <v>4.1383929749103432E-2</v>
      </c>
      <c r="V329" s="47">
        <f t="shared" si="92"/>
        <v>4.8492350896906927E-2</v>
      </c>
      <c r="W329" s="47">
        <f t="shared" si="93"/>
        <v>4.5910559320680375E-2</v>
      </c>
      <c r="X329" s="47">
        <f t="shared" si="94"/>
        <v>6.1327331130867732E-2</v>
      </c>
      <c r="Y329" s="47">
        <f t="shared" si="95"/>
        <v>5.49708882421511E-2</v>
      </c>
      <c r="Z329" s="47">
        <f t="shared" si="96"/>
        <v>3.6150554128243896E-2</v>
      </c>
      <c r="AA329" s="47">
        <f t="shared" si="97"/>
        <v>4.0597230875981969E-8</v>
      </c>
    </row>
    <row r="330" spans="20:27" x14ac:dyDescent="0.25">
      <c r="T330" s="47">
        <f t="shared" si="91"/>
        <v>3.2699999999999743</v>
      </c>
      <c r="U330" s="47">
        <f t="shared" si="98"/>
        <v>4.1223833554796356E-2</v>
      </c>
      <c r="V330" s="47">
        <f t="shared" si="92"/>
        <v>4.8299538509896371E-2</v>
      </c>
      <c r="W330" s="47">
        <f t="shared" si="93"/>
        <v>4.5709892597807888E-2</v>
      </c>
      <c r="X330" s="47">
        <f t="shared" si="94"/>
        <v>6.1027236194235578E-2</v>
      </c>
      <c r="Y330" s="47">
        <f t="shared" si="95"/>
        <v>5.4658554398889531E-2</v>
      </c>
      <c r="Z330" s="47">
        <f t="shared" si="96"/>
        <v>3.5748087299579387E-2</v>
      </c>
      <c r="AA330" s="47">
        <f t="shared" si="97"/>
        <v>3.7311808201882371E-8</v>
      </c>
    </row>
    <row r="331" spans="20:27" x14ac:dyDescent="0.25">
      <c r="T331" s="47">
        <f t="shared" si="91"/>
        <v>3.279999999999974</v>
      </c>
      <c r="U331" s="47">
        <f t="shared" si="98"/>
        <v>4.106477394391015E-2</v>
      </c>
      <c r="V331" s="47">
        <f t="shared" si="92"/>
        <v>4.8108000492944135E-2</v>
      </c>
      <c r="W331" s="47">
        <f t="shared" si="93"/>
        <v>4.5510561559469767E-2</v>
      </c>
      <c r="X331" s="47">
        <f t="shared" si="94"/>
        <v>6.072932362789947E-2</v>
      </c>
      <c r="Y331" s="47">
        <f t="shared" si="95"/>
        <v>5.4348582241145062E-2</v>
      </c>
      <c r="Z331" s="47">
        <f t="shared" si="96"/>
        <v>3.5350717600699973E-2</v>
      </c>
      <c r="AA331" s="47">
        <f t="shared" si="97"/>
        <v>3.4295359444932103E-8</v>
      </c>
    </row>
    <row r="332" spans="20:27" x14ac:dyDescent="0.25">
      <c r="T332" s="47">
        <f t="shared" si="91"/>
        <v>3.2899999999999738</v>
      </c>
      <c r="U332" s="47">
        <f t="shared" si="98"/>
        <v>4.0906741479029257E-2</v>
      </c>
      <c r="V332" s="47">
        <f t="shared" si="92"/>
        <v>4.7917725085234536E-2</v>
      </c>
      <c r="W332" s="47">
        <f t="shared" si="93"/>
        <v>4.5312554156322647E-2</v>
      </c>
      <c r="X332" s="47">
        <f t="shared" si="94"/>
        <v>6.0433572491696633E-2</v>
      </c>
      <c r="Y332" s="47">
        <f t="shared" si="95"/>
        <v>5.4040949488945361E-2</v>
      </c>
      <c r="Z332" s="47">
        <f t="shared" si="96"/>
        <v>3.4958373603900549E-2</v>
      </c>
      <c r="AA332" s="47">
        <f t="shared" si="97"/>
        <v>3.1525624581865815E-8</v>
      </c>
    </row>
    <row r="333" spans="20:27" x14ac:dyDescent="0.25">
      <c r="T333" s="47">
        <f t="shared" si="91"/>
        <v>3.2999999999999736</v>
      </c>
      <c r="U333" s="47">
        <f t="shared" si="98"/>
        <v>4.0749726833703863E-2</v>
      </c>
      <c r="V333" s="47">
        <f t="shared" si="92"/>
        <v>4.7728700665132837E-2</v>
      </c>
      <c r="W333" s="47">
        <f t="shared" si="93"/>
        <v>4.5115858477246785E-2</v>
      </c>
      <c r="X333" s="47">
        <f t="shared" si="94"/>
        <v>6.0139962093600452E-2</v>
      </c>
      <c r="Y333" s="47">
        <f t="shared" si="95"/>
        <v>5.3735634114068148E-2</v>
      </c>
      <c r="Z333" s="47">
        <f t="shared" si="96"/>
        <v>3.4570984959267352E-2</v>
      </c>
      <c r="AA333" s="47">
        <f t="shared" si="97"/>
        <v>2.8982204364573376E-8</v>
      </c>
    </row>
    <row r="334" spans="20:27" x14ac:dyDescent="0.25">
      <c r="T334" s="47">
        <f t="shared" si="91"/>
        <v>3.3099999999999734</v>
      </c>
      <c r="U334" s="47">
        <f t="shared" si="98"/>
        <v>4.0593720790848019E-2</v>
      </c>
      <c r="V334" s="47">
        <f t="shared" si="92"/>
        <v>4.7540915748177558E-2</v>
      </c>
      <c r="W334" s="47">
        <f t="shared" si="93"/>
        <v>4.4920462747409788E-2</v>
      </c>
      <c r="X334" s="47">
        <f t="shared" si="94"/>
        <v>5.9848471986241922E-2</v>
      </c>
      <c r="Y334" s="47">
        <f t="shared" si="95"/>
        <v>5.3432614336728683E-2</v>
      </c>
      <c r="Z334" s="47">
        <f t="shared" si="96"/>
        <v>3.418848237773417E-2</v>
      </c>
      <c r="AA334" s="47">
        <f t="shared" si="97"/>
        <v>2.6646403337911134E-8</v>
      </c>
    </row>
    <row r="335" spans="20:27" x14ac:dyDescent="0.25">
      <c r="T335" s="47">
        <f t="shared" si="91"/>
        <v>3.3199999999999732</v>
      </c>
      <c r="U335" s="47">
        <f t="shared" si="98"/>
        <v>4.0438714241165186E-2</v>
      </c>
      <c r="V335" s="47">
        <f t="shared" si="92"/>
        <v>4.7354358985106627E-2</v>
      </c>
      <c r="W335" s="47">
        <f t="shared" si="93"/>
        <v>4.4726355326362363E-2</v>
      </c>
      <c r="X335" s="47">
        <f t="shared" si="94"/>
        <v>5.9559081963487193E-2</v>
      </c>
      <c r="Y335" s="47">
        <f t="shared" si="95"/>
        <v>5.3131868622317002E-2</v>
      </c>
      <c r="Z335" s="47">
        <f t="shared" si="96"/>
        <v>3.3810797614401776E-2</v>
      </c>
      <c r="AA335" s="47">
        <f t="shared" si="97"/>
        <v>2.4501086211271067E-8</v>
      </c>
    </row>
    <row r="336" spans="20:27" x14ac:dyDescent="0.25">
      <c r="T336" s="47">
        <f t="shared" si="91"/>
        <v>3.329999999999973</v>
      </c>
      <c r="U336" s="47">
        <f t="shared" si="98"/>
        <v>4.0284698181600694E-2</v>
      </c>
      <c r="V336" s="47">
        <f t="shared" si="92"/>
        <v>4.7169019159917225E-2</v>
      </c>
      <c r="W336" s="47">
        <f t="shared" si="93"/>
        <v>4.4533524706165721E-2</v>
      </c>
      <c r="X336" s="47">
        <f t="shared" si="94"/>
        <v>5.9271772057069648E-2</v>
      </c>
      <c r="Y336" s="47">
        <f t="shared" si="95"/>
        <v>5.2833375678184066E-2</v>
      </c>
      <c r="Z336" s="47">
        <f t="shared" si="96"/>
        <v>3.343786345211687E-2</v>
      </c>
      <c r="AA336" s="47">
        <f t="shared" si="97"/>
        <v>2.2530546439638107E-8</v>
      </c>
    </row>
    <row r="337" spans="20:27" x14ac:dyDescent="0.25">
      <c r="T337" s="47">
        <f t="shared" si="91"/>
        <v>3.3399999999999728</v>
      </c>
      <c r="U337" s="47">
        <f t="shared" si="98"/>
        <v>4.0131663713820591E-2</v>
      </c>
      <c r="V337" s="47">
        <f t="shared" si="92"/>
        <v>4.6984885187958327E-2</v>
      </c>
      <c r="W337" s="47">
        <f t="shared" si="93"/>
        <v>4.434195950955002E-2</v>
      </c>
      <c r="X337" s="47">
        <f t="shared" si="94"/>
        <v>5.8986522533276242E-2</v>
      </c>
      <c r="Y337" s="47">
        <f t="shared" si="95"/>
        <v>5.2537114450476041E-2</v>
      </c>
      <c r="Z337" s="47">
        <f t="shared" si="96"/>
        <v>3.3069613685307218E-2</v>
      </c>
      <c r="AA337" s="47">
        <f t="shared" si="97"/>
        <v>2.072038596853351E-8</v>
      </c>
    </row>
    <row r="338" spans="20:27" x14ac:dyDescent="0.25">
      <c r="T338" s="47">
        <f t="shared" si="91"/>
        <v>3.3499999999999726</v>
      </c>
      <c r="U338" s="47">
        <f t="shared" si="98"/>
        <v>3.9979602042716347E-2</v>
      </c>
      <c r="V338" s="47">
        <f t="shared" si="92"/>
        <v>4.6801946114055512E-2</v>
      </c>
      <c r="W338" s="47">
        <f t="shared" si="93"/>
        <v>4.415164848810299E-2</v>
      </c>
      <c r="X338" s="47">
        <f t="shared" si="94"/>
        <v>5.8703313889686755E-2</v>
      </c>
      <c r="Y338" s="47">
        <f t="shared" si="95"/>
        <v>5.2243064121015356E-2</v>
      </c>
      <c r="Z338" s="47">
        <f t="shared" si="96"/>
        <v>3.2705983104069053E-2</v>
      </c>
      <c r="AA338" s="47">
        <f t="shared" si="97"/>
        <v>1.905740518735309E-8</v>
      </c>
    </row>
    <row r="339" spans="20:27" x14ac:dyDescent="0.25">
      <c r="T339" s="47">
        <f t="shared" si="91"/>
        <v>3.3599999999999723</v>
      </c>
      <c r="U339" s="47">
        <f t="shared" si="98"/>
        <v>3.9828504474934877E-2</v>
      </c>
      <c r="V339" s="47">
        <f t="shared" si="92"/>
        <v>4.6620191110667245E-2</v>
      </c>
      <c r="W339" s="47">
        <f t="shared" si="93"/>
        <v>4.3962580520488577E-2</v>
      </c>
      <c r="X339" s="47">
        <f t="shared" si="94"/>
        <v>5.8422126851964809E-2</v>
      </c>
      <c r="Y339" s="47">
        <f t="shared" si="95"/>
        <v>5.1951204104229071E-2</v>
      </c>
      <c r="Z339" s="47">
        <f t="shared" si="96"/>
        <v>3.2346907478503974E-2</v>
      </c>
      <c r="AA339" s="47">
        <f t="shared" si="97"/>
        <v>1.7529502217919021E-8</v>
      </c>
    </row>
    <row r="340" spans="20:27" x14ac:dyDescent="0.25">
      <c r="T340" s="47">
        <f t="shared" si="91"/>
        <v>3.3699999999999721</v>
      </c>
      <c r="U340" s="47">
        <f t="shared" si="98"/>
        <v>3.9678362417433437E-2</v>
      </c>
      <c r="V340" s="47">
        <f t="shared" si="92"/>
        <v>4.6439609476072181E-2</v>
      </c>
      <c r="W340" s="47">
        <f t="shared" si="93"/>
        <v>4.3774744610694721E-2</v>
      </c>
      <c r="X340" s="47">
        <f t="shared" si="94"/>
        <v>5.8142942370700418E-2</v>
      </c>
      <c r="Y340" s="47">
        <f t="shared" si="95"/>
        <v>5.1661514044122087E-2</v>
      </c>
      <c r="Z340" s="47">
        <f t="shared" si="96"/>
        <v>3.1992323543300734E-2</v>
      </c>
      <c r="AA340" s="47">
        <f t="shared" si="97"/>
        <v>1.6125580740235559E-8</v>
      </c>
    </row>
    <row r="341" spans="20:27" x14ac:dyDescent="0.25">
      <c r="T341" s="47">
        <f t="shared" si="91"/>
        <v>3.3799999999999719</v>
      </c>
      <c r="U341" s="47">
        <f t="shared" si="98"/>
        <v>3.9529167376058834E-2</v>
      </c>
      <c r="V341" s="47">
        <f t="shared" si="92"/>
        <v>4.6260190632586726E-2</v>
      </c>
      <c r="W341" s="47">
        <f t="shared" si="93"/>
        <v>4.3588129886309675E-2</v>
      </c>
      <c r="X341" s="47">
        <f t="shared" si="94"/>
        <v>5.7865741618302186E-2</v>
      </c>
      <c r="Y341" s="47">
        <f t="shared" si="95"/>
        <v>5.1373973811295701E-2</v>
      </c>
      <c r="Z341" s="47">
        <f t="shared" si="96"/>
        <v>3.1642168982559928E-2</v>
      </c>
      <c r="AA341" s="47">
        <f t="shared" si="97"/>
        <v>1.4835465626115486E-8</v>
      </c>
    </row>
    <row r="342" spans="20:27" x14ac:dyDescent="0.25">
      <c r="T342" s="47">
        <f t="shared" si="91"/>
        <v>3.3899999999999717</v>
      </c>
      <c r="U342" s="47">
        <f t="shared" si="98"/>
        <v>3.9380910954150604E-2</v>
      </c>
      <c r="V342" s="47">
        <f t="shared" si="92"/>
        <v>4.6081924124812497E-2</v>
      </c>
      <c r="W342" s="47">
        <f t="shared" si="93"/>
        <v>4.3402725596826709E-2</v>
      </c>
      <c r="X342" s="47">
        <f t="shared" si="94"/>
        <v>5.7590505985939303E-2</v>
      </c>
      <c r="Y342" s="47">
        <f t="shared" si="95"/>
        <v>5.1088563500010391E-2</v>
      </c>
      <c r="Z342" s="47">
        <f t="shared" si="96"/>
        <v>3.1296382414856938E-2</v>
      </c>
      <c r="AA342" s="47">
        <f t="shared" si="97"/>
        <v>1.3649825714075342E-8</v>
      </c>
    </row>
    <row r="343" spans="20:27" x14ac:dyDescent="0.25">
      <c r="T343" s="47">
        <f t="shared" si="91"/>
        <v>3.3999999999999715</v>
      </c>
      <c r="U343" s="47">
        <f t="shared" si="98"/>
        <v>3.9233584851167506E-2</v>
      </c>
      <c r="V343" s="47">
        <f t="shared" si="92"/>
        <v>4.5904799617912863E-2</v>
      </c>
      <c r="W343" s="47">
        <f t="shared" si="93"/>
        <v>4.3218521111976133E-2</v>
      </c>
      <c r="X343" s="47">
        <f t="shared" si="94"/>
        <v>5.7317217080531474E-2</v>
      </c>
      <c r="Y343" s="47">
        <f t="shared" si="95"/>
        <v>5.0805263425291687E-2</v>
      </c>
      <c r="Z343" s="47">
        <f t="shared" si="96"/>
        <v>3.0954903378540542E-2</v>
      </c>
      <c r="AA343" s="47">
        <f t="shared" si="97"/>
        <v>1.2560103116193852E-8</v>
      </c>
    </row>
    <row r="344" spans="20:27" x14ac:dyDescent="0.25">
      <c r="T344" s="47">
        <f t="shared" si="91"/>
        <v>3.4099999999999713</v>
      </c>
      <c r="U344" s="47">
        <f t="shared" si="98"/>
        <v>3.9087180861337077E-2</v>
      </c>
      <c r="V344" s="47">
        <f t="shared" si="92"/>
        <v>4.5728806895918121E-2</v>
      </c>
      <c r="W344" s="47">
        <f t="shared" si="93"/>
        <v>4.3035505920084663E-2</v>
      </c>
      <c r="X344" s="47">
        <f t="shared" si="94"/>
        <v>5.7045856721786851E-2</v>
      </c>
      <c r="Y344" s="47">
        <f t="shared" si="95"/>
        <v>5.0524054120079265E-2</v>
      </c>
      <c r="Z344" s="47">
        <f t="shared" si="96"/>
        <v>3.0617672317262829E-2</v>
      </c>
      <c r="AA344" s="47">
        <f t="shared" si="97"/>
        <v>1.1558448499983192E-8</v>
      </c>
    </row>
    <row r="345" spans="20:27" x14ac:dyDescent="0.25">
      <c r="T345" s="47">
        <f t="shared" si="91"/>
        <v>3.4199999999999711</v>
      </c>
      <c r="U345" s="47">
        <f t="shared" si="98"/>
        <v>3.8941690872327586E-2</v>
      </c>
      <c r="V345" s="47">
        <f t="shared" si="92"/>
        <v>4.5553935860058806E-2</v>
      </c>
      <c r="W345" s="47">
        <f t="shared" si="93"/>
        <v>4.2853669626460984E-2</v>
      </c>
      <c r="X345" s="47">
        <f t="shared" si="94"/>
        <v>5.6776406939286289E-2</v>
      </c>
      <c r="Y345" s="47">
        <f t="shared" si="95"/>
        <v>5.0244916332417344E-2</v>
      </c>
      <c r="Z345" s="47">
        <f t="shared" si="96"/>
        <v>3.0284630565739015E-2</v>
      </c>
      <c r="AA345" s="47">
        <f t="shared" si="97"/>
        <v>1.0637661836148645E-8</v>
      </c>
    </row>
    <row r="346" spans="20:27" x14ac:dyDescent="0.25">
      <c r="T346" s="47">
        <f t="shared" si="91"/>
        <v>3.4299999999999708</v>
      </c>
      <c r="U346" s="47">
        <f t="shared" si="98"/>
        <v>3.8797106863942242E-2</v>
      </c>
      <c r="V346" s="47">
        <f t="shared" si="92"/>
        <v>4.5380176527126566E-2</v>
      </c>
      <c r="W346" s="47">
        <f t="shared" si="93"/>
        <v>4.2673001951807885E-2</v>
      </c>
      <c r="X346" s="47">
        <f t="shared" si="94"/>
        <v>5.6508849969613702E-2</v>
      </c>
      <c r="Y346" s="47">
        <f t="shared" si="95"/>
        <v>4.9967831022687356E-2</v>
      </c>
      <c r="Z346" s="47">
        <f t="shared" si="96"/>
        <v>2.9955720335731444E-2</v>
      </c>
      <c r="AA346" s="47">
        <f t="shared" si="97"/>
        <v>9.7911381468001693E-9</v>
      </c>
    </row>
    <row r="347" spans="20:27" x14ac:dyDescent="0.25">
      <c r="T347" s="47">
        <f t="shared" si="91"/>
        <v>3.4399999999999706</v>
      </c>
      <c r="U347" s="47">
        <f t="shared" si="98"/>
        <v>3.8653420906834893E-2</v>
      </c>
      <c r="V347" s="47">
        <f t="shared" si="92"/>
        <v>4.5207519027861943E-2</v>
      </c>
      <c r="W347" s="47">
        <f t="shared" si="93"/>
        <v>4.249349273065936E-2</v>
      </c>
      <c r="X347" s="47">
        <f t="shared" si="94"/>
        <v>5.6243168253531386E-2</v>
      </c>
      <c r="Y347" s="47">
        <f t="shared" si="95"/>
        <v>4.9692779360880117E-2</v>
      </c>
      <c r="Z347" s="47">
        <f t="shared" si="96"/>
        <v>2.9630884702256225E-2</v>
      </c>
      <c r="AA347" s="47">
        <f t="shared" si="97"/>
        <v>9.0128178286038188E-9</v>
      </c>
    </row>
    <row r="348" spans="20:27" x14ac:dyDescent="0.25">
      <c r="T348" s="47">
        <f t="shared" si="91"/>
        <v>3.4499999999999704</v>
      </c>
      <c r="U348" s="47">
        <f t="shared" si="98"/>
        <v>3.8510625161247057E-2</v>
      </c>
      <c r="V348" s="47">
        <f t="shared" si="92"/>
        <v>4.5035953605368863E-2</v>
      </c>
      <c r="W348" s="47">
        <f t="shared" si="93"/>
        <v>4.2315131909843318E-2</v>
      </c>
      <c r="X348" s="47">
        <f t="shared" si="94"/>
        <v>5.5979344433199789E-2</v>
      </c>
      <c r="Y348" s="47">
        <f t="shared" si="95"/>
        <v>4.9419742723908935E-2</v>
      </c>
      <c r="Z348" s="47">
        <f t="shared" si="96"/>
        <v>2.931006759000869E-2</v>
      </c>
      <c r="AA348" s="47">
        <f t="shared" si="97"/>
        <v>8.2971411618402857E-9</v>
      </c>
    </row>
    <row r="349" spans="20:27" x14ac:dyDescent="0.25">
      <c r="T349" s="47">
        <f t="shared" si="91"/>
        <v>3.4599999999999702</v>
      </c>
      <c r="U349" s="47">
        <f t="shared" si="98"/>
        <v>3.8368711875765744E-2</v>
      </c>
      <c r="V349" s="47">
        <f t="shared" si="92"/>
        <v>4.4865470613554885E-2</v>
      </c>
      <c r="W349" s="47">
        <f t="shared" si="93"/>
        <v>4.2137909546968597E-2</v>
      </c>
      <c r="X349" s="47">
        <f t="shared" si="94"/>
        <v>5.5717361349440497E-2</v>
      </c>
      <c r="Y349" s="47">
        <f t="shared" si="95"/>
        <v>4.9148702692961489E-2</v>
      </c>
      <c r="Z349" s="47">
        <f t="shared" si="96"/>
        <v>2.8993213760004365E-2</v>
      </c>
      <c r="AA349" s="47">
        <f t="shared" si="97"/>
        <v>7.6390066496592589E-9</v>
      </c>
    </row>
    <row r="350" spans="20:27" x14ac:dyDescent="0.25">
      <c r="T350" s="47">
        <f t="shared" si="91"/>
        <v>3.46999999999997</v>
      </c>
      <c r="U350" s="47">
        <f t="shared" si="98"/>
        <v>3.8227673386101779E-2</v>
      </c>
      <c r="V350" s="47">
        <f t="shared" si="92"/>
        <v>4.4696060515597234E-2</v>
      </c>
      <c r="W350" s="47">
        <f t="shared" si="93"/>
        <v>4.1961815808936313E-2</v>
      </c>
      <c r="X350" s="47">
        <f t="shared" si="94"/>
        <v>5.5457202039042232E-2</v>
      </c>
      <c r="Y350" s="47">
        <f t="shared" si="95"/>
        <v>4.8879641050890377E-2</v>
      </c>
      <c r="Z350" s="47">
        <f t="shared" si="96"/>
        <v>2.868026879643237E-2</v>
      </c>
      <c r="AA350" s="47">
        <f t="shared" si="97"/>
        <v>7.0337328622805611E-9</v>
      </c>
    </row>
    <row r="351" spans="20:27" x14ac:dyDescent="0.25">
      <c r="T351" s="47">
        <f t="shared" si="91"/>
        <v>3.4799999999999698</v>
      </c>
      <c r="U351" s="47">
        <f t="shared" si="98"/>
        <v>3.8087502113888137E-2</v>
      </c>
      <c r="V351" s="47">
        <f t="shared" si="92"/>
        <v>4.4527713882433671E-2</v>
      </c>
      <c r="W351" s="47">
        <f t="shared" si="93"/>
        <v>4.1786840970474887E-2</v>
      </c>
      <c r="X351" s="47">
        <f t="shared" si="94"/>
        <v>5.5198849732108722E-2</v>
      </c>
      <c r="Y351" s="47">
        <f t="shared" si="95"/>
        <v>4.8612539779642146E-2</v>
      </c>
      <c r="Z351" s="47">
        <f t="shared" si="96"/>
        <v>2.8371179093718668E-2</v>
      </c>
      <c r="AA351" s="47">
        <f t="shared" si="97"/>
        <v>6.4770234887204319E-9</v>
      </c>
    </row>
    <row r="352" spans="20:27" x14ac:dyDescent="0.25">
      <c r="T352" s="47">
        <f t="shared" si="91"/>
        <v>3.4899999999999696</v>
      </c>
      <c r="U352" s="47">
        <f t="shared" si="98"/>
        <v>3.7948190565497884E-2</v>
      </c>
      <c r="V352" s="47">
        <f t="shared" si="92"/>
        <v>4.4360421391277986E-2</v>
      </c>
      <c r="W352" s="47">
        <f t="shared" si="93"/>
        <v>4.161297541269824E-2</v>
      </c>
      <c r="X352" s="47">
        <f t="shared" si="94"/>
        <v>5.4942287849447713E-2</v>
      </c>
      <c r="Y352" s="47">
        <f t="shared" si="95"/>
        <v>4.834738105772296E-2</v>
      </c>
      <c r="Z352" s="47">
        <f t="shared" si="96"/>
        <v>2.8065891843794301E-2</v>
      </c>
      <c r="AA352" s="47">
        <f t="shared" si="97"/>
        <v>5.9649353240541343E-9</v>
      </c>
    </row>
    <row r="353" spans="20:27" x14ac:dyDescent="0.25">
      <c r="T353" s="47">
        <f t="shared" si="91"/>
        <v>3.4999999999999694</v>
      </c>
      <c r="U353" s="47">
        <f t="shared" si="98"/>
        <v>3.7809731330881488E-2</v>
      </c>
      <c r="V353" s="47">
        <f t="shared" si="92"/>
        <v>4.4194173824159723E-2</v>
      </c>
      <c r="W353" s="47">
        <f t="shared" si="93"/>
        <v>4.1440209621687055E-2</v>
      </c>
      <c r="X353" s="47">
        <f t="shared" si="94"/>
        <v>5.4687500000000777E-2</v>
      </c>
      <c r="Y353" s="47">
        <f t="shared" si="95"/>
        <v>4.8084147257701784E-2</v>
      </c>
      <c r="Z353" s="47">
        <f t="shared" si="96"/>
        <v>2.7764355023568096E-2</v>
      </c>
      <c r="AA353" s="47">
        <f t="shared" si="97"/>
        <v>5.4938489434744169E-9</v>
      </c>
    </row>
    <row r="354" spans="20:27" x14ac:dyDescent="0.25">
      <c r="T354" s="47">
        <f t="shared" si="91"/>
        <v>3.5099999999999691</v>
      </c>
      <c r="U354" s="47">
        <f t="shared" si="98"/>
        <v>3.7672117082423066E-2</v>
      </c>
      <c r="V354" s="47">
        <f t="shared" si="92"/>
        <v>4.4028962066487334E-2</v>
      </c>
      <c r="W354" s="47">
        <f t="shared" si="93"/>
        <v>4.1268534187092282E-2</v>
      </c>
      <c r="X354" s="47">
        <f t="shared" si="94"/>
        <v>5.4434469978312756E-2</v>
      </c>
      <c r="Y354" s="47">
        <f t="shared" si="95"/>
        <v>4.7822820943749407E-2</v>
      </c>
      <c r="Z354" s="47">
        <f t="shared" si="96"/>
        <v>2.746651738259849E-2</v>
      </c>
      <c r="AA354" s="47">
        <f t="shared" si="97"/>
        <v>5.0604418356442215E-9</v>
      </c>
    </row>
    <row r="355" spans="20:27" x14ac:dyDescent="0.25">
      <c r="T355" s="47">
        <f t="shared" si="91"/>
        <v>3.5199999999999689</v>
      </c>
      <c r="U355" s="47">
        <f t="shared" si="98"/>
        <v>3.7535340573815155E-2</v>
      </c>
      <c r="V355" s="47">
        <f t="shared" si="92"/>
        <v>4.3864777105634724E-2</v>
      </c>
      <c r="W355" s="47">
        <f t="shared" si="93"/>
        <v>4.1097939800760708E-2</v>
      </c>
      <c r="X355" s="47">
        <f t="shared" si="94"/>
        <v>5.4183181762040317E-2</v>
      </c>
      <c r="Y355" s="47">
        <f t="shared" si="95"/>
        <v>4.7563384869212924E-2</v>
      </c>
      <c r="Z355" s="47">
        <f t="shared" si="96"/>
        <v>2.7172328430962869E-2</v>
      </c>
      <c r="AA355" s="47">
        <f t="shared" si="97"/>
        <v>4.6616637872622128E-9</v>
      </c>
    </row>
    <row r="356" spans="20:27" x14ac:dyDescent="0.25">
      <c r="T356" s="47">
        <f t="shared" si="91"/>
        <v>3.5299999999999687</v>
      </c>
      <c r="U356" s="47">
        <f t="shared" si="98"/>
        <v>3.73993946389517E-2</v>
      </c>
      <c r="V356" s="47">
        <f t="shared" si="92"/>
        <v>4.3701610029550558E-2</v>
      </c>
      <c r="W356" s="47">
        <f t="shared" si="93"/>
        <v>4.0928417255382217E-2</v>
      </c>
      <c r="X356" s="47">
        <f t="shared" si="94"/>
        <v>5.3933619509499119E-2</v>
      </c>
      <c r="Y356" s="47">
        <f t="shared" si="95"/>
        <v>4.7305821974225684E-2</v>
      </c>
      <c r="Z356" s="47">
        <f t="shared" si="96"/>
        <v>2.6881738427320744E-2</v>
      </c>
      <c r="AA356" s="47">
        <f t="shared" si="97"/>
        <v>4.2947143285072575E-9</v>
      </c>
    </row>
    <row r="357" spans="20:27" x14ac:dyDescent="0.25">
      <c r="T357" s="47">
        <f t="shared" si="91"/>
        <v>3.5399999999999685</v>
      </c>
      <c r="U357" s="47">
        <f t="shared" si="98"/>
        <v>3.7264272190838985E-2</v>
      </c>
      <c r="V357" s="47">
        <f t="shared" si="92"/>
        <v>4.3539452025389856E-2</v>
      </c>
      <c r="W357" s="47">
        <f t="shared" si="93"/>
        <v>4.0759957443158204E-2</v>
      </c>
      <c r="X357" s="47">
        <f t="shared" si="94"/>
        <v>5.3685767557248625E-2</v>
      </c>
      <c r="Y357" s="47">
        <f t="shared" si="95"/>
        <v>4.7050115383351278E-2</v>
      </c>
      <c r="Z357" s="47">
        <f t="shared" si="96"/>
        <v>2.6594698367168101E-2</v>
      </c>
      <c r="AA357" s="47">
        <f t="shared" si="97"/>
        <v>3.9570220652504095E-9</v>
      </c>
    </row>
    <row r="358" spans="20:27" x14ac:dyDescent="0.25">
      <c r="T358" s="47">
        <f t="shared" si="91"/>
        <v>3.5499999999999683</v>
      </c>
      <c r="U358" s="47">
        <f t="shared" si="98"/>
        <v>3.7129966220524044E-2</v>
      </c>
      <c r="V358" s="47">
        <f t="shared" si="92"/>
        <v>4.3378294378167578E-2</v>
      </c>
      <c r="W358" s="47">
        <f t="shared" si="93"/>
        <v>4.0592551354490809E-2</v>
      </c>
      <c r="X358" s="47">
        <f t="shared" si="94"/>
        <v>5.3439610417714133E-2</v>
      </c>
      <c r="Y358" s="47">
        <f t="shared" si="95"/>
        <v>4.6796248403261631E-2</v>
      </c>
      <c r="Z358" s="47">
        <f t="shared" si="96"/>
        <v>2.6311159971279866E-2</v>
      </c>
      <c r="AA358" s="47">
        <f t="shared" si="97"/>
        <v>3.6462257387554015E-9</v>
      </c>
    </row>
    <row r="359" spans="20:27" x14ac:dyDescent="0.25">
      <c r="T359" s="47">
        <f t="shared" si="91"/>
        <v>3.5599999999999681</v>
      </c>
      <c r="U359" s="47">
        <f t="shared" si="98"/>
        <v>3.6996469796040342E-2</v>
      </c>
      <c r="V359" s="47">
        <f t="shared" si="92"/>
        <v>4.3218128469433778E-2</v>
      </c>
      <c r="W359" s="47">
        <f t="shared" si="93"/>
        <v>4.0426190076692653E-2</v>
      </c>
      <c r="X359" s="47">
        <f t="shared" si="94"/>
        <v>5.3195132776845289E-2</v>
      </c>
      <c r="Y359" s="47">
        <f t="shared" si="95"/>
        <v>4.6544204520448447E-2</v>
      </c>
      <c r="Z359" s="47">
        <f t="shared" si="96"/>
        <v>2.6031075674338017E-2</v>
      </c>
      <c r="AA359" s="47">
        <f t="shared" si="97"/>
        <v>3.3601568671457136E-9</v>
      </c>
    </row>
    <row r="360" spans="20:27" x14ac:dyDescent="0.25">
      <c r="T360" s="47">
        <f t="shared" si="91"/>
        <v>3.5699999999999679</v>
      </c>
      <c r="U360" s="47">
        <f t="shared" si="98"/>
        <v>3.6863776061370292E-2</v>
      </c>
      <c r="V360" s="47">
        <f t="shared" si="92"/>
        <v>4.3058945775969887E-2</v>
      </c>
      <c r="W360" s="47">
        <f t="shared" si="93"/>
        <v>4.0260864792716657E-2</v>
      </c>
      <c r="X360" s="47">
        <f t="shared" si="94"/>
        <v>5.2952319491810403E-2</v>
      </c>
      <c r="Y360" s="47">
        <f t="shared" si="95"/>
        <v>4.629396739896726E-2</v>
      </c>
      <c r="Z360" s="47">
        <f t="shared" si="96"/>
        <v>2.5754398613741559E-2</v>
      </c>
      <c r="AA360" s="47">
        <f t="shared" si="97"/>
        <v>3.0968238353112617E-9</v>
      </c>
    </row>
    <row r="361" spans="20:27" x14ac:dyDescent="0.25">
      <c r="T361" s="47">
        <f t="shared" si="91"/>
        <v>3.5799999999999677</v>
      </c>
      <c r="U361" s="47">
        <f t="shared" si="98"/>
        <v>3.6731878235424446E-2</v>
      </c>
      <c r="V361" s="47">
        <f t="shared" si="92"/>
        <v>4.2900737868505713E-2</v>
      </c>
      <c r="W361" s="47">
        <f t="shared" si="93"/>
        <v>4.0096566779905543E-2</v>
      </c>
      <c r="X361" s="47">
        <f t="shared" si="94"/>
        <v>5.2711155588726098E-2</v>
      </c>
      <c r="Y361" s="47">
        <f t="shared" si="95"/>
        <v>4.6045520878214161E-2</v>
      </c>
      <c r="Z361" s="47">
        <f t="shared" si="96"/>
        <v>2.5481082618596794E-2</v>
      </c>
      <c r="AA361" s="47">
        <f t="shared" si="97"/>
        <v>2.8543973112627191E-9</v>
      </c>
    </row>
    <row r="362" spans="20:27" x14ac:dyDescent="0.25">
      <c r="T362" s="47">
        <f t="shared" si="91"/>
        <v>3.5899999999999674</v>
      </c>
      <c r="U362" s="47">
        <f t="shared" si="98"/>
        <v>3.6600769611036879E-2</v>
      </c>
      <c r="V362" s="47">
        <f t="shared" si="92"/>
        <v>4.2743496410456834E-2</v>
      </c>
      <c r="W362" s="47">
        <f t="shared" si="93"/>
        <v>3.9933287408760759E-2</v>
      </c>
      <c r="X362" s="47">
        <f t="shared" si="94"/>
        <v>5.2471626260421497E-2</v>
      </c>
      <c r="Y362" s="47">
        <f t="shared" si="95"/>
        <v>4.5798848970733823E-2</v>
      </c>
      <c r="Z362" s="47">
        <f t="shared" si="96"/>
        <v>2.5211082198883919E-2</v>
      </c>
      <c r="AA362" s="47">
        <f t="shared" si="97"/>
        <v>2.6311968773026665E-9</v>
      </c>
    </row>
    <row r="363" spans="20:27" x14ac:dyDescent="0.25">
      <c r="T363" s="47">
        <f t="shared" si="91"/>
        <v>3.5999999999999672</v>
      </c>
      <c r="U363" s="47">
        <f t="shared" si="98"/>
        <v>3.6470443553976557E-2</v>
      </c>
      <c r="V363" s="47">
        <f t="shared" si="92"/>
        <v>4.2587213156682097E-2</v>
      </c>
      <c r="W363" s="47">
        <f t="shared" si="93"/>
        <v>3.9771018141730355E-2</v>
      </c>
      <c r="X363" s="47">
        <f t="shared" si="94"/>
        <v>5.2233716864236654E-2</v>
      </c>
      <c r="Y363" s="47">
        <f t="shared" si="95"/>
        <v>4.5553935860059132E-2</v>
      </c>
      <c r="Z363" s="47">
        <f t="shared" si="96"/>
        <v>2.4944352534798337E-2</v>
      </c>
      <c r="AA363" s="47">
        <f t="shared" si="97"/>
        <v>2.4256787738582131E-9</v>
      </c>
    </row>
    <row r="364" spans="20:27" x14ac:dyDescent="0.25">
      <c r="T364" s="47">
        <f t="shared" si="91"/>
        <v>3.609999999999967</v>
      </c>
      <c r="U364" s="47">
        <f t="shared" si="98"/>
        <v>3.6340893501974496E-2</v>
      </c>
      <c r="V364" s="47">
        <f t="shared" si="92"/>
        <v>4.2431879952260596E-2</v>
      </c>
      <c r="W364" s="47">
        <f t="shared" si="93"/>
        <v>3.9609750532015646E-2</v>
      </c>
      <c r="X364" s="47">
        <f t="shared" si="94"/>
        <v>5.1997412919854144E-2</v>
      </c>
      <c r="Y364" s="47">
        <f t="shared" si="95"/>
        <v>4.5310765898581483E-2</v>
      </c>
      <c r="Z364" s="47">
        <f t="shared" si="96"/>
        <v>2.4680849466262637E-2</v>
      </c>
      <c r="AA364" s="47">
        <f t="shared" si="97"/>
        <v>2.2364246624863363E-9</v>
      </c>
    </row>
    <row r="365" spans="20:27" x14ac:dyDescent="0.25">
      <c r="T365" s="47">
        <f t="shared" si="91"/>
        <v>3.6199999999999668</v>
      </c>
      <c r="U365" s="47">
        <f t="shared" si="98"/>
        <v>3.6212112963766134E-2</v>
      </c>
      <c r="V365" s="47">
        <f t="shared" si="92"/>
        <v>4.227748873128799E-2</v>
      </c>
      <c r="W365" s="47">
        <f t="shared" si="93"/>
        <v>3.9449476222396071E-2</v>
      </c>
      <c r="X365" s="47">
        <f t="shared" si="94"/>
        <v>5.176270010716387E-2</v>
      </c>
      <c r="Y365" s="47">
        <f t="shared" si="95"/>
        <v>4.5069323605451149E-2</v>
      </c>
      <c r="Z365" s="47">
        <f t="shared" si="96"/>
        <v>2.4420529482608356E-2</v>
      </c>
      <c r="AA365" s="47">
        <f t="shared" si="97"/>
        <v>2.0621313224847743E-9</v>
      </c>
    </row>
    <row r="366" spans="20:27" x14ac:dyDescent="0.25">
      <c r="T366" s="47">
        <f t="shared" si="91"/>
        <v>3.6299999999999666</v>
      </c>
      <c r="U366" s="47">
        <f t="shared" si="98"/>
        <v>3.608409551814902E-2</v>
      </c>
      <c r="V366" s="47">
        <f t="shared" si="92"/>
        <v>4.2124031515691857E-2</v>
      </c>
      <c r="W366" s="47">
        <f t="shared" si="93"/>
        <v>3.9290186944072249E-2</v>
      </c>
      <c r="X366" s="47">
        <f t="shared" si="94"/>
        <v>5.1529564264159965E-2</v>
      </c>
      <c r="Y366" s="47">
        <f t="shared" si="95"/>
        <v>4.4829593664507811E-2</v>
      </c>
      <c r="Z366" s="47">
        <f t="shared" si="96"/>
        <v>2.4163349712422611E-2</v>
      </c>
      <c r="AA366" s="47">
        <f t="shared" si="97"/>
        <v>1.9016012027916689E-9</v>
      </c>
    </row>
    <row r="367" spans="20:27" x14ac:dyDescent="0.25">
      <c r="T367" s="47">
        <f t="shared" si="91"/>
        <v>3.6399999999999664</v>
      </c>
      <c r="U367" s="47">
        <f t="shared" si="98"/>
        <v>3.5956834813055123E-2</v>
      </c>
      <c r="V367" s="47">
        <f t="shared" si="92"/>
        <v>4.1971500414065471E-2</v>
      </c>
      <c r="W367" s="47">
        <f t="shared" si="93"/>
        <v>3.9131874515526487E-2</v>
      </c>
      <c r="X367" s="47">
        <f t="shared" si="94"/>
        <v>5.1297991384869533E-2</v>
      </c>
      <c r="Y367" s="47">
        <f t="shared" si="95"/>
        <v>4.4591560922239905E-2</v>
      </c>
      <c r="Z367" s="47">
        <f t="shared" si="96"/>
        <v>2.3909267913559375E-2</v>
      </c>
      <c r="AA367" s="47">
        <f t="shared" si="97"/>
        <v>1.753733757483185E-9</v>
      </c>
    </row>
    <row r="368" spans="20:27" x14ac:dyDescent="0.25">
      <c r="T368" s="47">
        <f t="shared" si="91"/>
        <v>3.6499999999999662</v>
      </c>
      <c r="U368" s="47">
        <f t="shared" si="98"/>
        <v>3.583032456463791E-2</v>
      </c>
      <c r="V368" s="47">
        <f t="shared" si="92"/>
        <v>4.1819887620519997E-2</v>
      </c>
      <c r="W368" s="47">
        <f t="shared" si="93"/>
        <v>3.8974530841401019E-2</v>
      </c>
      <c r="X368" s="47">
        <f t="shared" si="94"/>
        <v>5.1067967617312832E-2</v>
      </c>
      <c r="Y368" s="47">
        <f t="shared" si="95"/>
        <v>4.4355210385773336E-2</v>
      </c>
      <c r="Z368" s="47">
        <f t="shared" si="96"/>
        <v>2.3658242463311066E-2</v>
      </c>
      <c r="AA368" s="47">
        <f t="shared" si="97"/>
        <v>1.6175174992424575E-9</v>
      </c>
    </row>
    <row r="369" spans="20:27" x14ac:dyDescent="0.25">
      <c r="T369" s="47">
        <f t="shared" ref="T369:T432" si="99">T368+0.01</f>
        <v>3.6599999999999659</v>
      </c>
      <c r="U369" s="47">
        <f t="shared" si="98"/>
        <v>3.5704558556373563E-2</v>
      </c>
      <c r="V369" s="47">
        <f t="shared" ref="V369:V432" si="100">_xlfn.F.DIST(T369,2,1,FALSE)</f>
        <v>4.1669185413554369E-2</v>
      </c>
      <c r="W369" s="47">
        <f t="shared" ref="W369:W432" si="101">_xlfn.F.DIST(T369,1,2,FALSE)</f>
        <v>3.8818147911392951E-2</v>
      </c>
      <c r="X369" s="47">
        <f t="shared" ref="X369:X432" si="102">_xlfn.F.DIST(T369,4,2,FALSE)</f>
        <v>5.0839479261493715E-2</v>
      </c>
      <c r="Y369" s="47">
        <f t="shared" ref="Y369:Y432" si="103">_xlfn.F.DIST(T369,2,4,FALSE)</f>
        <v>4.4120527220888078E-2</v>
      </c>
      <c r="Z369" s="47">
        <f t="shared" ref="Z369:Z432" si="104">_xlfn.F.DIST(T369,10,10,FALSE)</f>
        <v>2.3410232348738656E-2</v>
      </c>
      <c r="AA369" s="47">
        <f t="shared" ref="AA369:AA432" si="105">_xlfn.F.DIST(T369,100,100,FALSE)</f>
        <v>1.4920227107191279E-9</v>
      </c>
    </row>
    <row r="370" spans="20:27" x14ac:dyDescent="0.25">
      <c r="T370" s="47">
        <f t="shared" si="99"/>
        <v>3.6699999999999657</v>
      </c>
      <c r="U370" s="47">
        <f t="shared" si="98"/>
        <v>3.5579530638176378E-2</v>
      </c>
      <c r="V370" s="47">
        <f t="shared" si="100"/>
        <v>4.1519386154943182E-2</v>
      </c>
      <c r="W370" s="47">
        <f t="shared" si="101"/>
        <v>3.866271779916626E-2</v>
      </c>
      <c r="X370" s="47">
        <f t="shared" si="102"/>
        <v>5.0612512767420854E-2</v>
      </c>
      <c r="Y370" s="47">
        <f t="shared" si="103"/>
        <v>4.3887496750063114E-2</v>
      </c>
      <c r="Z370" s="47">
        <f t="shared" si="104"/>
        <v>2.3165197157157823E-2</v>
      </c>
      <c r="AA370" s="47">
        <f t="shared" si="105"/>
        <v>1.3763947587723686E-9</v>
      </c>
    </row>
    <row r="371" spans="20:27" x14ac:dyDescent="0.25">
      <c r="T371" s="47">
        <f t="shared" si="99"/>
        <v>3.6799999999999655</v>
      </c>
      <c r="U371" s="47">
        <f t="shared" si="98"/>
        <v>3.5455234725527841E-2</v>
      </c>
      <c r="V371" s="47">
        <f t="shared" si="100"/>
        <v>4.137048228864134E-2</v>
      </c>
      <c r="W371" s="47">
        <f t="shared" si="101"/>
        <v>3.8508232661280076E-2</v>
      </c>
      <c r="X371" s="47">
        <f t="shared" si="102"/>
        <v>5.0387054733158056E-2</v>
      </c>
      <c r="Y371" s="47">
        <f t="shared" si="103"/>
        <v>4.3656104450548586E-2</v>
      </c>
      <c r="Z371" s="47">
        <f t="shared" si="104"/>
        <v>2.2923097066778312E-2</v>
      </c>
      <c r="AA371" s="47">
        <f t="shared" si="105"/>
        <v>1.2698479612310529E-9</v>
      </c>
    </row>
    <row r="372" spans="20:27" x14ac:dyDescent="0.25">
      <c r="T372" s="47">
        <f t="shared" si="99"/>
        <v>3.6899999999999653</v>
      </c>
      <c r="U372" s="47">
        <f t="shared" si="98"/>
        <v>3.5331664798619225E-2</v>
      </c>
      <c r="V372" s="47">
        <f t="shared" si="100"/>
        <v>4.1222466339706165E-2</v>
      </c>
      <c r="W372" s="47">
        <f t="shared" si="101"/>
        <v>3.8354684736133363E-2</v>
      </c>
      <c r="X372" s="47">
        <f t="shared" si="102"/>
        <v>5.016309190290423E-2</v>
      </c>
      <c r="Y372" s="47">
        <f t="shared" si="103"/>
        <v>4.3426335952465124E-2</v>
      </c>
      <c r="Z372" s="47">
        <f t="shared" si="104"/>
        <v>2.268389283749464E-2</v>
      </c>
      <c r="AA372" s="47">
        <f t="shared" si="105"/>
        <v>1.1716599600522004E-9</v>
      </c>
    </row>
    <row r="373" spans="20:27" x14ac:dyDescent="0.25">
      <c r="T373" s="47">
        <f t="shared" si="99"/>
        <v>3.6999999999999651</v>
      </c>
      <c r="U373" s="47">
        <f t="shared" si="98"/>
        <v>3.5208814901507672E-2</v>
      </c>
      <c r="V373" s="47">
        <f t="shared" si="100"/>
        <v>4.107533091323589E-2</v>
      </c>
      <c r="W373" s="47">
        <f t="shared" si="101"/>
        <v>3.8202066342925285E-2</v>
      </c>
      <c r="X373" s="47">
        <f t="shared" si="102"/>
        <v>4.9940611165101755E-2</v>
      </c>
      <c r="Y373" s="47">
        <f t="shared" si="103"/>
        <v>4.3198177036929859E-2</v>
      </c>
      <c r="Z373" s="47">
        <f t="shared" si="104"/>
        <v>2.2447545801824963E-2</v>
      </c>
      <c r="AA373" s="47">
        <f t="shared" si="105"/>
        <v>1.0811665586439791E-9</v>
      </c>
    </row>
    <row r="374" spans="20:27" x14ac:dyDescent="0.25">
      <c r="T374" s="47">
        <f t="shared" si="99"/>
        <v>3.7099999999999649</v>
      </c>
      <c r="U374" s="47">
        <f t="shared" si="98"/>
        <v>3.5086679141285097E-2</v>
      </c>
      <c r="V374" s="47">
        <f t="shared" si="100"/>
        <v>4.0929068693324598E-2</v>
      </c>
      <c r="W374" s="47">
        <f t="shared" si="101"/>
        <v>3.805036988063136E-2</v>
      </c>
      <c r="X374" s="47">
        <f t="shared" si="102"/>
        <v>4.9719599550573125E-2</v>
      </c>
      <c r="Y374" s="47">
        <f t="shared" si="103"/>
        <v>4.2971613634208435E-2</v>
      </c>
      <c r="Z374" s="47">
        <f t="shared" si="104"/>
        <v>2.2214017855996589E-2</v>
      </c>
      <c r="AA374" s="47">
        <f t="shared" si="105"/>
        <v>9.9775698467437124E-10</v>
      </c>
    </row>
    <row r="375" spans="20:27" x14ac:dyDescent="0.25">
      <c r="T375" s="47">
        <f t="shared" si="99"/>
        <v>3.7199999999999647</v>
      </c>
      <c r="U375" s="47">
        <f t="shared" si="98"/>
        <v>3.4965251687260029E-2</v>
      </c>
      <c r="V375" s="47">
        <f t="shared" si="100"/>
        <v>4.0783672442033334E-2</v>
      </c>
      <c r="W375" s="47">
        <f t="shared" si="101"/>
        <v>3.789958782699486E-2</v>
      </c>
      <c r="X375" s="47">
        <f t="shared" si="102"/>
        <v>4.9500044230685457E-2</v>
      </c>
      <c r="Y375" s="47">
        <f t="shared" si="103"/>
        <v>4.274663182189304E-2</v>
      </c>
      <c r="Z375" s="47">
        <f t="shared" si="104"/>
        <v>2.1983271451175079E-2</v>
      </c>
      <c r="AA375" s="47">
        <f t="shared" si="105"/>
        <v>9.208695429411096E-10</v>
      </c>
    </row>
    <row r="376" spans="20:27" x14ac:dyDescent="0.25">
      <c r="T376" s="47">
        <f t="shared" si="99"/>
        <v>3.7299999999999645</v>
      </c>
      <c r="U376" s="47">
        <f t="shared" si="98"/>
        <v>3.4844526770152096E-2</v>
      </c>
      <c r="V376" s="47">
        <f t="shared" si="100"/>
        <v>4.0639134998376923E-2</v>
      </c>
      <c r="W376" s="47">
        <f t="shared" si="101"/>
        <v>3.7749712737533414E-2</v>
      </c>
      <c r="X376" s="47">
        <f t="shared" si="102"/>
        <v>4.9281932515542068E-2</v>
      </c>
      <c r="Y376" s="47">
        <f t="shared" si="103"/>
        <v>4.2523217823105759E-2</v>
      </c>
      <c r="Z376" s="47">
        <f t="shared" si="104"/>
        <v>2.1755269584835309E-2</v>
      </c>
      <c r="AA376" s="47">
        <f t="shared" si="105"/>
        <v>8.4998762585502739E-10</v>
      </c>
    </row>
    <row r="377" spans="20:27" x14ac:dyDescent="0.25">
      <c r="T377" s="47">
        <f t="shared" si="99"/>
        <v>3.7399999999999642</v>
      </c>
      <c r="U377" s="47">
        <f t="shared" si="98"/>
        <v>3.4724498681298711E-2</v>
      </c>
      <c r="V377" s="47">
        <f t="shared" si="100"/>
        <v>4.049544927732629E-2</v>
      </c>
      <c r="W377" s="47">
        <f t="shared" si="101"/>
        <v>3.7600737244560381E-2</v>
      </c>
      <c r="X377" s="47">
        <f t="shared" si="102"/>
        <v>4.9065251852200918E-2</v>
      </c>
      <c r="Y377" s="47">
        <f t="shared" si="103"/>
        <v>4.2301358004726959E-2</v>
      </c>
      <c r="Z377" s="47">
        <f t="shared" si="104"/>
        <v>2.1529975792271377E-2</v>
      </c>
      <c r="AA377" s="47">
        <f t="shared" si="105"/>
        <v>7.8463605181427289E-10</v>
      </c>
    </row>
    <row r="378" spans="20:27" x14ac:dyDescent="0.25">
      <c r="T378" s="47">
        <f t="shared" si="99"/>
        <v>3.749999999999964</v>
      </c>
      <c r="U378" s="47">
        <f t="shared" si="98"/>
        <v>3.4605161771874123E-2</v>
      </c>
      <c r="V378" s="47">
        <f t="shared" si="100"/>
        <v>4.0352608268826119E-2</v>
      </c>
      <c r="W378" s="47">
        <f t="shared" si="101"/>
        <v>3.7452654056220738E-2</v>
      </c>
      <c r="X378" s="47">
        <f t="shared" si="102"/>
        <v>4.8849989822919569E-2</v>
      </c>
      <c r="Y378" s="47">
        <f t="shared" si="103"/>
        <v>4.2081038875648041E-2</v>
      </c>
      <c r="Z378" s="47">
        <f t="shared" si="104"/>
        <v>2.130735413824409E-2</v>
      </c>
      <c r="AA378" s="47">
        <f t="shared" si="105"/>
        <v>7.2437770424115303E-10</v>
      </c>
    </row>
    <row r="379" spans="20:27" x14ac:dyDescent="0.25">
      <c r="T379" s="47">
        <f t="shared" si="99"/>
        <v>3.7599999999999638</v>
      </c>
      <c r="U379" s="47">
        <f t="shared" si="98"/>
        <v>3.44865104521202E-2</v>
      </c>
      <c r="V379" s="47">
        <f t="shared" si="100"/>
        <v>4.0210605036827482E-2</v>
      </c>
      <c r="W379" s="47">
        <f t="shared" si="101"/>
        <v>3.7305455955541397E-2</v>
      </c>
      <c r="X379" s="47">
        <f t="shared" si="102"/>
        <v>4.8636134143425838E-2</v>
      </c>
      <c r="Y379" s="47">
        <f t="shared" si="103"/>
        <v>4.1862247085048834E-2</v>
      </c>
      <c r="Z379" s="47">
        <f t="shared" si="104"/>
        <v>2.108736920876314E-2</v>
      </c>
      <c r="AA379" s="47">
        <f t="shared" si="105"/>
        <v>6.6881044633594198E-10</v>
      </c>
    </row>
    <row r="380" spans="20:27" x14ac:dyDescent="0.25">
      <c r="T380" s="47">
        <f t="shared" si="99"/>
        <v>3.7699999999999636</v>
      </c>
      <c r="U380" s="47">
        <f t="shared" si="98"/>
        <v>3.4368539190589097E-2</v>
      </c>
      <c r="V380" s="47">
        <f t="shared" si="100"/>
        <v>4.0069432718335116E-2</v>
      </c>
      <c r="W380" s="47">
        <f t="shared" si="101"/>
        <v>3.7159135799495459E-2</v>
      </c>
      <c r="X380" s="47">
        <f t="shared" si="102"/>
        <v>4.8423672661214133E-2</v>
      </c>
      <c r="Y380" s="47">
        <f t="shared" si="103"/>
        <v>4.1644969420698411E-2</v>
      </c>
      <c r="Z380" s="47">
        <f t="shared" si="104"/>
        <v>2.086998610300184E-2</v>
      </c>
      <c r="AA380" s="47">
        <f t="shared" si="105"/>
        <v>6.1756428869230528E-10</v>
      </c>
    </row>
    <row r="381" spans="20:27" x14ac:dyDescent="0.25">
      <c r="T381" s="47">
        <f t="shared" si="99"/>
        <v>3.7799999999999634</v>
      </c>
      <c r="U381" s="47">
        <f t="shared" si="98"/>
        <v>3.4251242513397298E-2</v>
      </c>
      <c r="V381" s="47">
        <f t="shared" si="100"/>
        <v>3.9929084522469162E-2</v>
      </c>
      <c r="W381" s="47">
        <f t="shared" si="101"/>
        <v>3.701368651808052E-2</v>
      </c>
      <c r="X381" s="47">
        <f t="shared" si="102"/>
        <v>4.8212593353866719E-2</v>
      </c>
      <c r="Y381" s="47">
        <f t="shared" si="103"/>
        <v>4.1429192807279788E-2</v>
      </c>
      <c r="Z381" s="47">
        <f t="shared" si="104"/>
        <v>2.0655170425342834E-2</v>
      </c>
      <c r="AA381" s="47">
        <f t="shared" si="105"/>
        <v>5.7029878883169793E-10</v>
      </c>
    </row>
    <row r="382" spans="20:27" x14ac:dyDescent="0.25">
      <c r="T382" s="47">
        <f t="shared" si="99"/>
        <v>3.7899999999999632</v>
      </c>
      <c r="U382" s="47">
        <f t="shared" si="98"/>
        <v>3.4134615003491138E-2</v>
      </c>
      <c r="V382" s="47">
        <f t="shared" si="100"/>
        <v>3.9789553729541238E-2</v>
      </c>
      <c r="W382" s="47">
        <f t="shared" si="101"/>
        <v>3.6869101113410331E-2</v>
      </c>
      <c r="X382" s="47">
        <f t="shared" si="102"/>
        <v>4.8002884327399749E-2</v>
      </c>
      <c r="Y382" s="47">
        <f t="shared" si="103"/>
        <v>4.1214904304737336E-2</v>
      </c>
      <c r="Z382" s="47">
        <f t="shared" si="104"/>
        <v>2.0442888277551859E-2</v>
      </c>
      <c r="AA382" s="47">
        <f t="shared" si="105"/>
        <v>5.2670066346605044E-10</v>
      </c>
    </row>
    <row r="383" spans="20:27" x14ac:dyDescent="0.25">
      <c r="T383" s="47">
        <f t="shared" si="99"/>
        <v>3.799999999999963</v>
      </c>
      <c r="U383" s="47">
        <f t="shared" si="98"/>
        <v>3.4018651299923208E-2</v>
      </c>
      <c r="V383" s="47">
        <f t="shared" si="100"/>
        <v>3.965083369014432E-2</v>
      </c>
      <c r="W383" s="47">
        <f t="shared" si="101"/>
        <v>3.6725372658819914E-2</v>
      </c>
      <c r="X383" s="47">
        <f t="shared" si="102"/>
        <v>4.7794533814633458E-2</v>
      </c>
      <c r="Y383" s="47">
        <f t="shared" si="103"/>
        <v>4.100209110664723E-2</v>
      </c>
      <c r="Z383" s="47">
        <f t="shared" si="104"/>
        <v>2.0233106251078325E-2</v>
      </c>
      <c r="AA383" s="47">
        <f t="shared" si="105"/>
        <v>4.8648159590159909E-10</v>
      </c>
    </row>
    <row r="384" spans="20:27" x14ac:dyDescent="0.25">
      <c r="T384" s="47">
        <f t="shared" si="99"/>
        <v>3.8099999999999627</v>
      </c>
      <c r="U384" s="47">
        <f t="shared" si="98"/>
        <v>3.390334609713995E-2</v>
      </c>
      <c r="V384" s="47">
        <f t="shared" si="100"/>
        <v>3.9512917824256401E-2</v>
      </c>
      <c r="W384" s="47">
        <f t="shared" si="101"/>
        <v>3.6582494297983936E-2</v>
      </c>
      <c r="X384" s="47">
        <f t="shared" si="102"/>
        <v>4.7587530173586211E-2</v>
      </c>
      <c r="Y384" s="47">
        <f t="shared" si="103"/>
        <v>4.0790740538610211E-2</v>
      </c>
      <c r="Z384" s="47">
        <f t="shared" si="104"/>
        <v>2.0025791419479837E-2</v>
      </c>
      <c r="AA384" s="47">
        <f t="shared" si="105"/>
        <v>4.4937622246525327E-10</v>
      </c>
    </row>
    <row r="385" spans="20:27" x14ac:dyDescent="0.25">
      <c r="T385" s="47">
        <f t="shared" si="99"/>
        <v>3.8199999999999625</v>
      </c>
      <c r="U385" s="47">
        <f t="shared" si="98"/>
        <v>3.3788694144279756E-2</v>
      </c>
      <c r="V385" s="47">
        <f t="shared" si="100"/>
        <v>3.9375799620357671E-2</v>
      </c>
      <c r="W385" s="47">
        <f t="shared" si="101"/>
        <v>3.6440459244047714E-2</v>
      </c>
      <c r="X385" s="47">
        <f t="shared" si="102"/>
        <v>4.7381861885892163E-2</v>
      </c>
      <c r="Y385" s="47">
        <f t="shared" si="103"/>
        <v>4.0580840056666269E-2</v>
      </c>
      <c r="Z385" s="47">
        <f t="shared" si="104"/>
        <v>1.9820911330969554E-2</v>
      </c>
      <c r="AA385" s="47">
        <f t="shared" si="105"/>
        <v>4.1514028317975644E-10</v>
      </c>
    </row>
    <row r="386" spans="20:27" x14ac:dyDescent="0.25">
      <c r="T386" s="47">
        <f t="shared" si="99"/>
        <v>3.8299999999999623</v>
      </c>
      <c r="U386" s="47">
        <f t="shared" si="98"/>
        <v>3.3674690244481748E-2</v>
      </c>
      <c r="V386" s="47">
        <f t="shared" si="100"/>
        <v>3.9239472634560839E-2</v>
      </c>
      <c r="W386" s="47">
        <f t="shared" si="101"/>
        <v>3.6299260778771214E-2</v>
      </c>
      <c r="X386" s="47">
        <f t="shared" si="102"/>
        <v>4.7177517555241612E-2</v>
      </c>
      <c r="Y386" s="47">
        <f t="shared" si="103"/>
        <v>4.0372377245731311E-2</v>
      </c>
      <c r="Z386" s="47">
        <f t="shared" si="104"/>
        <v>1.9618434001083151E-2</v>
      </c>
      <c r="AA386" s="47">
        <f t="shared" si="105"/>
        <v>3.8354892314507597E-10</v>
      </c>
    </row>
    <row r="387" spans="20:27" x14ac:dyDescent="0.25">
      <c r="T387" s="47">
        <f t="shared" si="99"/>
        <v>3.8399999999999621</v>
      </c>
      <c r="U387" s="47">
        <f t="shared" si="98"/>
        <v>3.3561329254204825E-2</v>
      </c>
      <c r="V387" s="47">
        <f t="shared" si="100"/>
        <v>3.9103930489754579E-2</v>
      </c>
      <c r="W387" s="47">
        <f t="shared" si="101"/>
        <v>3.6158892251685358E-2</v>
      </c>
      <c r="X387" s="47">
        <f t="shared" si="102"/>
        <v>4.6974485905844542E-2</v>
      </c>
      <c r="Y387" s="47">
        <f t="shared" si="103"/>
        <v>4.0165339818055035E-2</v>
      </c>
      <c r="Z387" s="47">
        <f t="shared" si="104"/>
        <v>1.9418327905465219E-2</v>
      </c>
      <c r="AA387" s="47">
        <f t="shared" si="105"/>
        <v>3.5439513221180145E-10</v>
      </c>
    </row>
    <row r="388" spans="20:27" x14ac:dyDescent="0.25">
      <c r="T388" s="47">
        <f t="shared" si="99"/>
        <v>3.8499999999999619</v>
      </c>
      <c r="U388" s="47">
        <f t="shared" ref="U388:U451" si="106">_xlfn.F.DIST(T388,1,1,FALSE)</f>
        <v>3.3448606082556981E-2</v>
      </c>
      <c r="V388" s="47">
        <f t="shared" si="100"/>
        <v>3.8969166874759729E-2</v>
      </c>
      <c r="W388" s="47">
        <f t="shared" si="101"/>
        <v>3.6019347079260591E-2</v>
      </c>
      <c r="X388" s="47">
        <f t="shared" si="102"/>
        <v>4.6772755780915963E-2</v>
      </c>
      <c r="Y388" s="47">
        <f t="shared" si="103"/>
        <v>3.9959715611699753E-2</v>
      </c>
      <c r="Z388" s="47">
        <f t="shared" si="104"/>
        <v>1.9220561972771034E-2</v>
      </c>
      <c r="AA388" s="47">
        <f t="shared" si="105"/>
        <v>3.274883115648991E-10</v>
      </c>
    </row>
    <row r="389" spans="20:27" x14ac:dyDescent="0.25">
      <c r="T389" s="47">
        <f t="shared" si="99"/>
        <v>3.8599999999999617</v>
      </c>
      <c r="U389" s="47">
        <f t="shared" si="106"/>
        <v>3.3336515690634512E-2</v>
      </c>
      <c r="V389" s="47">
        <f t="shared" si="100"/>
        <v>3.883517554349801E-2</v>
      </c>
      <c r="W389" s="47">
        <f t="shared" si="101"/>
        <v>3.5880618744087607E-2</v>
      </c>
      <c r="X389" s="47">
        <f t="shared" si="102"/>
        <v>4.6572316141183713E-2</v>
      </c>
      <c r="Y389" s="47">
        <f t="shared" si="103"/>
        <v>3.9755492589040285E-2</v>
      </c>
      <c r="Z389" s="47">
        <f t="shared" si="104"/>
        <v>1.9025105577683849E-2</v>
      </c>
      <c r="AA389" s="47">
        <f t="shared" si="105"/>
        <v>3.0265295678290738E-10</v>
      </c>
    </row>
    <row r="390" spans="20:27" x14ac:dyDescent="0.25">
      <c r="T390" s="47">
        <f t="shared" si="99"/>
        <v>3.8699999999999615</v>
      </c>
      <c r="U390" s="47">
        <f t="shared" si="106"/>
        <v>3.3225053090871211E-2</v>
      </c>
      <c r="V390" s="47">
        <f t="shared" si="100"/>
        <v>3.8701950314173186E-2</v>
      </c>
      <c r="W390" s="47">
        <f t="shared" si="101"/>
        <v>3.5742700794069861E-2</v>
      </c>
      <c r="X390" s="47">
        <f t="shared" si="102"/>
        <v>4.6373156063417353E-2</v>
      </c>
      <c r="Y390" s="47">
        <f t="shared" si="103"/>
        <v>3.9552658835283895E-2</v>
      </c>
      <c r="Z390" s="47">
        <f t="shared" si="104"/>
        <v>1.8831928534044189E-2</v>
      </c>
      <c r="AA390" s="47">
        <f t="shared" si="105"/>
        <v>2.7972744780409458E-10</v>
      </c>
    </row>
    <row r="391" spans="20:27" x14ac:dyDescent="0.25">
      <c r="T391" s="47">
        <f t="shared" si="99"/>
        <v>3.8799999999999613</v>
      </c>
      <c r="U391" s="47">
        <f t="shared" si="106"/>
        <v>3.3114213346397026E-2</v>
      </c>
      <c r="V391" s="47">
        <f t="shared" si="100"/>
        <v>3.8569485068464325E-2</v>
      </c>
      <c r="W391" s="47">
        <f t="shared" si="101"/>
        <v>3.5605586841627672E-2</v>
      </c>
      <c r="X391" s="47">
        <f t="shared" si="102"/>
        <v>4.6175264738978664E-2</v>
      </c>
      <c r="Y391" s="47">
        <f t="shared" si="103"/>
        <v>3.9351202557010447E-2</v>
      </c>
      <c r="Z391" s="47">
        <f t="shared" si="104"/>
        <v>1.8641001088090435E-2</v>
      </c>
      <c r="AA391" s="47">
        <f t="shared" si="105"/>
        <v>2.5856293702560172E-10</v>
      </c>
    </row>
    <row r="392" spans="20:27" x14ac:dyDescent="0.25">
      <c r="T392" s="47">
        <f t="shared" si="99"/>
        <v>3.889999999999961</v>
      </c>
      <c r="U392" s="47">
        <f t="shared" si="106"/>
        <v>3.3003991570406385E-2</v>
      </c>
      <c r="V392" s="47">
        <f t="shared" si="100"/>
        <v>3.8437773750730986E-2</v>
      </c>
      <c r="W392" s="47">
        <f t="shared" si="101"/>
        <v>3.5469270562914067E-2</v>
      </c>
      <c r="X392" s="47">
        <f t="shared" si="102"/>
        <v>4.5978631472392922E-2</v>
      </c>
      <c r="Y392" s="47">
        <f t="shared" si="103"/>
        <v>3.9151112080732714E-2</v>
      </c>
      <c r="Z392" s="47">
        <f t="shared" si="104"/>
        <v>1.8452293911808304E-2</v>
      </c>
      <c r="AA392" s="47">
        <f t="shared" si="105"/>
        <v>2.3902232748891366E-10</v>
      </c>
    </row>
    <row r="393" spans="20:27" x14ac:dyDescent="0.25">
      <c r="T393" s="47">
        <f t="shared" si="99"/>
        <v>3.8999999999999608</v>
      </c>
      <c r="U393" s="47">
        <f t="shared" si="106"/>
        <v>3.2894382925535766E-2</v>
      </c>
      <c r="V393" s="47">
        <f t="shared" si="100"/>
        <v>3.8306810367230174E-2</v>
      </c>
      <c r="W393" s="47">
        <f t="shared" si="101"/>
        <v>3.5333745697041487E-2</v>
      </c>
      <c r="X393" s="47">
        <f t="shared" si="102"/>
        <v>4.5783245679940666E-2</v>
      </c>
      <c r="Y393" s="47">
        <f t="shared" si="103"/>
        <v>3.8952375851475388E-2</v>
      </c>
      <c r="Z393" s="47">
        <f t="shared" si="104"/>
        <v>1.8265778096387745E-2</v>
      </c>
      <c r="AA393" s="47">
        <f t="shared" si="105"/>
        <v>2.2097933377189214E-10</v>
      </c>
    </row>
    <row r="394" spans="20:27" x14ac:dyDescent="0.25">
      <c r="T394" s="47">
        <f t="shared" si="99"/>
        <v>3.9099999999999606</v>
      </c>
      <c r="U394" s="47">
        <f t="shared" si="106"/>
        <v>3.2785382623250467E-2</v>
      </c>
      <c r="V394" s="47">
        <f t="shared" si="100"/>
        <v>3.8176588985344824E-2</v>
      </c>
      <c r="W394" s="47">
        <f t="shared" si="101"/>
        <v>3.519900604531994E-2</v>
      </c>
      <c r="X394" s="47">
        <f t="shared" si="102"/>
        <v>4.5589096888269745E-2</v>
      </c>
      <c r="Y394" s="47">
        <f t="shared" si="103"/>
        <v>3.8754982431374166E-2</v>
      </c>
      <c r="Z394" s="47">
        <f t="shared" si="104"/>
        <v>1.8081425145785035E-2</v>
      </c>
      <c r="AA394" s="47">
        <f t="shared" si="105"/>
        <v>2.043176188182899E-10</v>
      </c>
    </row>
    <row r="395" spans="20:27" x14ac:dyDescent="0.25">
      <c r="T395" s="47">
        <f t="shared" si="99"/>
        <v>3.9199999999999604</v>
      </c>
      <c r="U395" s="47">
        <f t="shared" si="106"/>
        <v>3.2676985923240358E-2</v>
      </c>
      <c r="V395" s="47">
        <f t="shared" si="100"/>
        <v>3.8047103732823606E-2</v>
      </c>
      <c r="W395" s="47">
        <f t="shared" si="101"/>
        <v>3.506504547050586E-2</v>
      </c>
      <c r="X395" s="47">
        <f t="shared" si="102"/>
        <v>4.5396174733027247E-2</v>
      </c>
      <c r="Y395" s="47">
        <f t="shared" si="103"/>
        <v>3.8558920498293084E-2</v>
      </c>
      <c r="Z395" s="47">
        <f t="shared" si="104"/>
        <v>1.7899206970389152E-2</v>
      </c>
      <c r="AA395" s="47">
        <f t="shared" si="105"/>
        <v>1.889300004957079E-10</v>
      </c>
    </row>
    <row r="396" spans="20:27" x14ac:dyDescent="0.25">
      <c r="T396" s="47">
        <f t="shared" si="99"/>
        <v>3.9299999999999602</v>
      </c>
      <c r="U396" s="47">
        <f t="shared" si="106"/>
        <v>3.256918813282457E-2</v>
      </c>
      <c r="V396" s="47">
        <f t="shared" si="100"/>
        <v>3.7918348797031869E-2</v>
      </c>
      <c r="W396" s="47">
        <f t="shared" si="101"/>
        <v>3.4931857896061742E-2</v>
      </c>
      <c r="X396" s="47">
        <f t="shared" si="102"/>
        <v>4.5204468957511061E-2</v>
      </c>
      <c r="Y396" s="47">
        <f t="shared" si="103"/>
        <v>3.8364178844460896E-2</v>
      </c>
      <c r="Z396" s="47">
        <f t="shared" si="104"/>
        <v>1.7719095880789765E-2</v>
      </c>
      <c r="AA396" s="47">
        <f t="shared" si="105"/>
        <v>1.7471772218590939E-10</v>
      </c>
    </row>
    <row r="397" spans="20:27" x14ac:dyDescent="0.25">
      <c r="T397" s="47">
        <f t="shared" si="99"/>
        <v>3.93999999999996</v>
      </c>
      <c r="U397" s="47">
        <f t="shared" si="106"/>
        <v>3.2461984606364819E-2</v>
      </c>
      <c r="V397" s="47">
        <f t="shared" si="100"/>
        <v>3.7790318424213591E-2</v>
      </c>
      <c r="W397" s="47">
        <f t="shared" si="101"/>
        <v>3.4799437305426298E-2</v>
      </c>
      <c r="X397" s="47">
        <f t="shared" si="102"/>
        <v>4.5013969411340525E-2</v>
      </c>
      <c r="Y397" s="47">
        <f t="shared" si="103"/>
        <v>3.8170746375125422E-2</v>
      </c>
      <c r="Z397" s="47">
        <f t="shared" si="104"/>
        <v>1.7541064581646022E-2</v>
      </c>
      <c r="AA397" s="47">
        <f t="shared" si="105"/>
        <v>1.6158978218159189E-10</v>
      </c>
    </row>
    <row r="398" spans="20:27" x14ac:dyDescent="0.25">
      <c r="T398" s="47">
        <f t="shared" si="99"/>
        <v>3.9499999999999598</v>
      </c>
      <c r="U398" s="47">
        <f t="shared" si="106"/>
        <v>3.2355370744687299E-2</v>
      </c>
      <c r="V398" s="47">
        <f t="shared" si="100"/>
        <v>3.766300691876405E-2</v>
      </c>
      <c r="W398" s="47">
        <f t="shared" si="101"/>
        <v>3.4667777741295036E-2</v>
      </c>
      <c r="X398" s="47">
        <f t="shared" si="102"/>
        <v>4.48246660491462E-2</v>
      </c>
      <c r="Y398" s="47">
        <f t="shared" si="103"/>
        <v>3.7978612107226299E-2</v>
      </c>
      <c r="Z398" s="47">
        <f t="shared" si="104"/>
        <v>1.736508616565377E-2</v>
      </c>
      <c r="AA398" s="47">
        <f t="shared" si="105"/>
        <v>1.4946231709498782E-10</v>
      </c>
    </row>
    <row r="399" spans="20:27" x14ac:dyDescent="0.25">
      <c r="T399" s="47">
        <f t="shared" si="99"/>
        <v>3.9599999999999596</v>
      </c>
      <c r="U399" s="47">
        <f t="shared" si="106"/>
        <v>3.2249341994513091E-2</v>
      </c>
      <c r="V399" s="47">
        <f t="shared" si="100"/>
        <v>3.7536408642513126E-2</v>
      </c>
      <c r="W399" s="47">
        <f t="shared" si="101"/>
        <v>3.4536873304910981E-2</v>
      </c>
      <c r="X399" s="47">
        <f t="shared" si="102"/>
        <v>4.4636548929278159E-2</v>
      </c>
      <c r="Y399" s="47">
        <f t="shared" si="103"/>
        <v>3.7787765168085317E-2</v>
      </c>
      <c r="Z399" s="47">
        <f t="shared" si="104"/>
        <v>1.7191134107610279E-2</v>
      </c>
      <c r="AA399" s="47">
        <f t="shared" si="105"/>
        <v>1.3825803487852093E-10</v>
      </c>
    </row>
    <row r="400" spans="20:27" x14ac:dyDescent="0.25">
      <c r="T400" s="47">
        <f t="shared" si="99"/>
        <v>3.9699999999999593</v>
      </c>
      <c r="U400" s="47">
        <f t="shared" si="106"/>
        <v>3.2143893847896704E-2</v>
      </c>
      <c r="V400" s="47">
        <f t="shared" si="100"/>
        <v>3.7410518014019026E-2</v>
      </c>
      <c r="W400" s="47">
        <f t="shared" si="101"/>
        <v>3.4406718155365452E-2</v>
      </c>
      <c r="X400" s="47">
        <f t="shared" si="102"/>
        <v>4.4449608212532771E-2</v>
      </c>
      <c r="Y400" s="47">
        <f t="shared" si="103"/>
        <v>3.759819479411431E-2</v>
      </c>
      <c r="Z400" s="47">
        <f t="shared" si="104"/>
        <v>1.7019182258574246E-2</v>
      </c>
      <c r="AA400" s="47">
        <f t="shared" si="105"/>
        <v>1.2790569342022467E-10</v>
      </c>
    </row>
    <row r="401" spans="20:27" x14ac:dyDescent="0.25">
      <c r="T401" s="47">
        <f t="shared" si="99"/>
        <v>3.9799999999999591</v>
      </c>
      <c r="U401" s="47">
        <f t="shared" si="106"/>
        <v>3.2039021841672892E-2</v>
      </c>
      <c r="V401" s="47">
        <f t="shared" si="100"/>
        <v>3.7285329507872209E-2</v>
      </c>
      <c r="W401" s="47">
        <f t="shared" si="101"/>
        <v>3.4277306508908735E-2</v>
      </c>
      <c r="X401" s="47">
        <f t="shared" si="102"/>
        <v>4.426383416089727E-2</v>
      </c>
      <c r="Y401" s="47">
        <f t="shared" si="103"/>
        <v>3.7409890329540396E-2</v>
      </c>
      <c r="Z401" s="47">
        <f t="shared" si="104"/>
        <v>1.6849204840119852E-2</v>
      </c>
      <c r="AA401" s="47">
        <f t="shared" si="105"/>
        <v>1.1833962100856324E-10</v>
      </c>
    </row>
    <row r="402" spans="20:27" x14ac:dyDescent="0.25">
      <c r="T402" s="47">
        <f t="shared" si="99"/>
        <v>3.9899999999999589</v>
      </c>
      <c r="U402" s="47">
        <f t="shared" si="106"/>
        <v>3.1934721556911384E-2</v>
      </c>
      <c r="V402" s="47">
        <f t="shared" si="100"/>
        <v>3.7160837654009411E-2</v>
      </c>
      <c r="W402" s="47">
        <f t="shared" si="101"/>
        <v>3.4148632638270379E-2</v>
      </c>
      <c r="X402" s="47">
        <f t="shared" si="102"/>
        <v>4.407921713631234E-2</v>
      </c>
      <c r="Y402" s="47">
        <f t="shared" si="103"/>
        <v>3.7222841225147976E-2</v>
      </c>
      <c r="Z402" s="47">
        <f t="shared" si="104"/>
        <v>1.6681176438683425E-2</v>
      </c>
      <c r="AA402" s="47">
        <f t="shared" si="105"/>
        <v>1.0949927526592207E-10</v>
      </c>
    </row>
    <row r="403" spans="20:27" x14ac:dyDescent="0.25">
      <c r="T403" s="47">
        <f t="shared" si="99"/>
        <v>3.9999999999999587</v>
      </c>
      <c r="U403" s="47">
        <f t="shared" si="106"/>
        <v>3.1830988618379512E-2</v>
      </c>
      <c r="V403" s="47">
        <f t="shared" si="100"/>
        <v>3.7037037037037548E-2</v>
      </c>
      <c r="W403" s="47">
        <f t="shared" si="101"/>
        <v>3.4020690871989119E-2</v>
      </c>
      <c r="X403" s="47">
        <f t="shared" si="102"/>
        <v>4.3895747599452063E-2</v>
      </c>
      <c r="Y403" s="47">
        <f t="shared" si="103"/>
        <v>3.703703703703784E-2</v>
      </c>
      <c r="Z403" s="47">
        <f t="shared" si="104"/>
        <v>1.6515072000000686E-2</v>
      </c>
      <c r="AA403" s="47">
        <f t="shared" si="105"/>
        <v>1.0132883742922448E-10</v>
      </c>
    </row>
    <row r="404" spans="20:27" x14ac:dyDescent="0.25">
      <c r="T404" s="47">
        <f t="shared" si="99"/>
        <v>4.0099999999999589</v>
      </c>
      <c r="U404" s="47">
        <f t="shared" si="106"/>
        <v>3.1727818694012561E-2</v>
      </c>
      <c r="V404" s="47">
        <f t="shared" si="100"/>
        <v>3.6913922295567406E-2</v>
      </c>
      <c r="W404" s="47">
        <f t="shared" si="101"/>
        <v>3.3893475593752158E-2</v>
      </c>
      <c r="X404" s="47">
        <f t="shared" si="102"/>
        <v>4.3713416108521044E-2</v>
      </c>
      <c r="Y404" s="47">
        <f t="shared" si="103"/>
        <v>3.6852467425402317E-2</v>
      </c>
      <c r="Z404" s="47">
        <f t="shared" si="104"/>
        <v>1.6350866823633733E-2</v>
      </c>
      <c r="AA404" s="47">
        <f t="shared" si="105"/>
        <v>9.3776839112197953E-11</v>
      </c>
    </row>
    <row r="405" spans="20:27" x14ac:dyDescent="0.25">
      <c r="T405" s="47">
        <f t="shared" si="99"/>
        <v>4.0199999999999587</v>
      </c>
      <c r="U405" s="47">
        <f t="shared" si="106"/>
        <v>3.1625207494391801E-2</v>
      </c>
      <c r="V405" s="47">
        <f t="shared" si="100"/>
        <v>3.6791488121556887E-2</v>
      </c>
      <c r="W405" s="47">
        <f t="shared" si="101"/>
        <v>3.3766981241743738E-2</v>
      </c>
      <c r="X405" s="47">
        <f t="shared" si="102"/>
        <v>4.3532213318068509E-2</v>
      </c>
      <c r="Y405" s="47">
        <f t="shared" si="103"/>
        <v>3.6669122153317239E-2</v>
      </c>
      <c r="Z405" s="47">
        <f t="shared" si="104"/>
        <v>1.618853655758587E-2</v>
      </c>
      <c r="AA405" s="47">
        <f t="shared" si="105"/>
        <v>8.6795818918659334E-11</v>
      </c>
    </row>
    <row r="406" spans="20:27" x14ac:dyDescent="0.25">
      <c r="T406" s="47">
        <f t="shared" si="99"/>
        <v>4.0299999999999585</v>
      </c>
      <c r="U406" s="47">
        <f t="shared" si="106"/>
        <v>3.1523150772229856E-2</v>
      </c>
      <c r="V406" s="47">
        <f t="shared" si="100"/>
        <v>3.6669729259663608E-2</v>
      </c>
      <c r="W406" s="47">
        <f t="shared" si="101"/>
        <v>3.3641202308002716E-2</v>
      </c>
      <c r="X406" s="47">
        <f t="shared" si="102"/>
        <v>4.3352129977818996E-2</v>
      </c>
      <c r="Y406" s="47">
        <f t="shared" si="103"/>
        <v>3.6486991085549286E-2</v>
      </c>
      <c r="Z406" s="47">
        <f t="shared" si="104"/>
        <v>1.6028057193002734E-2</v>
      </c>
      <c r="AA406" s="47">
        <f t="shared" si="105"/>
        <v>8.0342006491616365E-11</v>
      </c>
    </row>
    <row r="407" spans="20:27" x14ac:dyDescent="0.25">
      <c r="T407" s="47">
        <f t="shared" si="99"/>
        <v>4.0399999999999583</v>
      </c>
      <c r="U407" s="47">
        <f t="shared" si="106"/>
        <v>3.1421644321863583E-2</v>
      </c>
      <c r="V407" s="47">
        <f t="shared" si="100"/>
        <v>3.6548640506606889E-2</v>
      </c>
      <c r="W407" s="47">
        <f t="shared" si="101"/>
        <v>3.3516133337789106E-2</v>
      </c>
      <c r="X407" s="47">
        <f t="shared" si="102"/>
        <v>4.3173156931519484E-2</v>
      </c>
      <c r="Y407" s="47">
        <f t="shared" si="103"/>
        <v>3.6306064187379562E-2</v>
      </c>
      <c r="Z407" s="47">
        <f t="shared" si="104"/>
        <v>1.586940505895882E-2</v>
      </c>
      <c r="AA407" s="47">
        <f t="shared" si="105"/>
        <v>7.4375031780507296E-11</v>
      </c>
    </row>
    <row r="408" spans="20:27" x14ac:dyDescent="0.25">
      <c r="T408" s="47">
        <f t="shared" si="99"/>
        <v>4.0499999999999581</v>
      </c>
      <c r="U408" s="47">
        <f t="shared" si="106"/>
        <v>3.1320683978754107E-2</v>
      </c>
      <c r="V408" s="47">
        <f t="shared" si="100"/>
        <v>3.6428216710538745E-2</v>
      </c>
      <c r="W408" s="47">
        <f t="shared" si="101"/>
        <v>3.339176892895953E-2</v>
      </c>
      <c r="X408" s="47">
        <f t="shared" si="102"/>
        <v>4.2995285115802723E-2</v>
      </c>
      <c r="Y408" s="47">
        <f t="shared" si="103"/>
        <v>3.6126331523442523E-2</v>
      </c>
      <c r="Z408" s="47">
        <f t="shared" si="104"/>
        <v>1.5712556817327604E-2</v>
      </c>
      <c r="AA408" s="47">
        <f t="shared" si="105"/>
        <v>6.8857657490210799E-11</v>
      </c>
    </row>
    <row r="409" spans="20:27" x14ac:dyDescent="0.25">
      <c r="T409" s="47">
        <f t="shared" si="99"/>
        <v>4.0599999999999579</v>
      </c>
      <c r="U409" s="47">
        <f t="shared" si="106"/>
        <v>3.1220265618993947E-2</v>
      </c>
      <c r="V409" s="47">
        <f t="shared" si="100"/>
        <v>3.6308452770423855E-2</v>
      </c>
      <c r="W409" s="47">
        <f t="shared" si="101"/>
        <v>3.3268103731351188E-2</v>
      </c>
      <c r="X409" s="47">
        <f t="shared" si="102"/>
        <v>4.2818505559066154E-2</v>
      </c>
      <c r="Y409" s="47">
        <f t="shared" si="103"/>
        <v>3.5947783256580178E-2</v>
      </c>
      <c r="Z409" s="47">
        <f t="shared" si="104"/>
        <v>1.5557489457733532E-2</v>
      </c>
      <c r="AA409" s="47">
        <f t="shared" si="105"/>
        <v>6.3755532841651867E-11</v>
      </c>
    </row>
    <row r="410" spans="20:27" x14ac:dyDescent="0.25">
      <c r="T410" s="47">
        <f t="shared" si="99"/>
        <v>4.0699999999999577</v>
      </c>
      <c r="U410" s="47">
        <f t="shared" si="106"/>
        <v>3.1120385158821227E-2</v>
      </c>
      <c r="V410" s="47">
        <f t="shared" si="100"/>
        <v>3.6189343635428431E-2</v>
      </c>
      <c r="W410" s="47">
        <f t="shared" si="101"/>
        <v>3.3145132446174404E-2</v>
      </c>
      <c r="X410" s="47">
        <f t="shared" si="102"/>
        <v>4.2642809380366888E-2</v>
      </c>
      <c r="Y410" s="47">
        <f t="shared" si="103"/>
        <v>3.5770409646711507E-2</v>
      </c>
      <c r="Z410" s="47">
        <f t="shared" si="104"/>
        <v>1.540418029258565E-2</v>
      </c>
      <c r="AA410" s="47">
        <f t="shared" si="105"/>
        <v>5.9036966926474498E-11</v>
      </c>
    </row>
    <row r="411" spans="20:27" x14ac:dyDescent="0.25">
      <c r="T411" s="47">
        <f t="shared" si="99"/>
        <v>4.0799999999999574</v>
      </c>
      <c r="U411" s="47">
        <f t="shared" si="106"/>
        <v>3.1021038554140713E-2</v>
      </c>
      <c r="V411" s="47">
        <f t="shared" si="100"/>
        <v>3.6070884304317631E-2</v>
      </c>
      <c r="W411" s="47">
        <f t="shared" si="101"/>
        <v>3.3022849825413529E-2</v>
      </c>
      <c r="X411" s="47">
        <f t="shared" si="102"/>
        <v>4.2468187788331641E-2</v>
      </c>
      <c r="Y411" s="47">
        <f t="shared" si="103"/>
        <v>3.5594201049716459E-2</v>
      </c>
      <c r="Z411" s="47">
        <f t="shared" si="104"/>
        <v>1.5252606952190198E-2</v>
      </c>
      <c r="AA411" s="47">
        <f t="shared" si="105"/>
        <v>5.4672720078170678E-11</v>
      </c>
    </row>
    <row r="412" spans="20:27" x14ac:dyDescent="0.25">
      <c r="T412" s="47">
        <f t="shared" si="99"/>
        <v>4.0899999999999572</v>
      </c>
      <c r="U412" s="47">
        <f t="shared" si="106"/>
        <v>3.0922221800051598E-2</v>
      </c>
      <c r="V412" s="47">
        <f t="shared" si="100"/>
        <v>3.5953069824861586E-2</v>
      </c>
      <c r="W412" s="47">
        <f t="shared" si="101"/>
        <v>3.2901250671236212E-2</v>
      </c>
      <c r="X412" s="47">
        <f t="shared" si="102"/>
        <v>4.2294632080082085E-2</v>
      </c>
      <c r="Y412" s="47">
        <f t="shared" si="103"/>
        <v>3.5419147916335006E-2</v>
      </c>
      <c r="Z412" s="47">
        <f t="shared" si="104"/>
        <v>1.5102747379941902E-2</v>
      </c>
      <c r="AA412" s="47">
        <f t="shared" si="105"/>
        <v>5.0635811810520967E-11</v>
      </c>
    </row>
    <row r="413" spans="20:27" x14ac:dyDescent="0.25">
      <c r="T413" s="47">
        <f t="shared" si="99"/>
        <v>4.099999999999957</v>
      </c>
      <c r="U413" s="47">
        <f t="shared" si="106"/>
        <v>3.0823930930382038E-2</v>
      </c>
      <c r="V413" s="47">
        <f t="shared" si="100"/>
        <v>3.5835895293249799E-2</v>
      </c>
      <c r="W413" s="47">
        <f t="shared" si="101"/>
        <v>3.2780329835410585E-2</v>
      </c>
      <c r="X413" s="47">
        <f t="shared" si="102"/>
        <v>4.2122133640174989E-2</v>
      </c>
      <c r="Y413" s="47">
        <f t="shared" si="103"/>
        <v>3.5245240791080192E-2</v>
      </c>
      <c r="Z413" s="47">
        <f t="shared" si="104"/>
        <v>1.4954579827591973E-2</v>
      </c>
      <c r="AA413" s="47">
        <f t="shared" si="105"/>
        <v>4.6901343992086591E-11</v>
      </c>
    </row>
    <row r="414" spans="20:27" x14ac:dyDescent="0.25">
      <c r="T414" s="47">
        <f t="shared" si="99"/>
        <v>4.1099999999999568</v>
      </c>
      <c r="U414" s="47">
        <f t="shared" si="106"/>
        <v>3.0726162017230139E-2</v>
      </c>
      <c r="V414" s="47">
        <f t="shared" si="100"/>
        <v>3.5719355853513747E-2</v>
      </c>
      <c r="W414" s="47">
        <f t="shared" si="101"/>
        <v>3.2660082218730638E-2</v>
      </c>
      <c r="X414" s="47">
        <f t="shared" si="102"/>
        <v>4.1950683939557025E-2</v>
      </c>
      <c r="Y414" s="47">
        <f t="shared" si="103"/>
        <v>3.5072470311165609E-2</v>
      </c>
      <c r="Z414" s="47">
        <f t="shared" si="104"/>
        <v>1.4808082850592026E-2</v>
      </c>
      <c r="AA414" s="47">
        <f t="shared" si="105"/>
        <v>4.3446338033677581E-11</v>
      </c>
    </row>
    <row r="415" spans="20:27" x14ac:dyDescent="0.25">
      <c r="T415" s="47">
        <f t="shared" si="99"/>
        <v>4.1199999999999566</v>
      </c>
      <c r="U415" s="47">
        <f t="shared" si="106"/>
        <v>3.062891117051145E-2</v>
      </c>
      <c r="V415" s="47">
        <f t="shared" si="100"/>
        <v>3.5603446696957704E-2</v>
      </c>
      <c r="W415" s="47">
        <f t="shared" si="101"/>
        <v>3.2540502770449273E-2</v>
      </c>
      <c r="X415" s="47">
        <f t="shared" si="102"/>
        <v>4.1780274534534013E-2</v>
      </c>
      <c r="Y415" s="47">
        <f t="shared" si="103"/>
        <v>3.4900827205446849E-2</v>
      </c>
      <c r="Z415" s="47">
        <f t="shared" si="104"/>
        <v>1.4663235303512288E-2</v>
      </c>
      <c r="AA415" s="47">
        <f t="shared" si="105"/>
        <v>4.024958496501363E-11</v>
      </c>
    </row>
    <row r="416" spans="20:27" x14ac:dyDescent="0.25">
      <c r="T416" s="47">
        <f t="shared" si="99"/>
        <v>4.1299999999999564</v>
      </c>
      <c r="U416" s="47">
        <f t="shared" si="106"/>
        <v>3.0532174537512786E-2</v>
      </c>
      <c r="V416" s="47">
        <f t="shared" si="100"/>
        <v>3.5488163061597418E-2</v>
      </c>
      <c r="W416" s="47">
        <f t="shared" si="101"/>
        <v>3.2421586487719312E-2</v>
      </c>
      <c r="X416" s="47">
        <f t="shared" si="102"/>
        <v>4.1610897065754431E-2</v>
      </c>
      <c r="Y416" s="47">
        <f t="shared" si="103"/>
        <v>3.4730302293376758E-2</v>
      </c>
      <c r="Z416" s="47">
        <f t="shared" si="104"/>
        <v>1.4520016335533239E-2</v>
      </c>
      <c r="AA416" s="47">
        <f t="shared" si="105"/>
        <v>3.7291507367966913E-11</v>
      </c>
    </row>
    <row r="417" spans="20:27" x14ac:dyDescent="0.25">
      <c r="T417" s="47">
        <f t="shared" si="99"/>
        <v>4.1399999999999562</v>
      </c>
      <c r="U417" s="47">
        <f t="shared" si="106"/>
        <v>3.0435948302452293E-2</v>
      </c>
      <c r="V417" s="47">
        <f t="shared" si="100"/>
        <v>3.5373500231606791E-2</v>
      </c>
      <c r="W417" s="47">
        <f t="shared" si="101"/>
        <v>3.2303328415041889E-2</v>
      </c>
      <c r="X417" s="47">
        <f t="shared" si="102"/>
        <v>4.1442543257206858E-2</v>
      </c>
      <c r="Y417" s="47">
        <f t="shared" si="103"/>
        <v>3.4560886483974186E-2</v>
      </c>
      <c r="Z417" s="47">
        <f t="shared" si="104"/>
        <v>1.4378405386009104E-2</v>
      </c>
      <c r="AA417" s="47">
        <f t="shared" si="105"/>
        <v>3.4554032217420864E-11</v>
      </c>
    </row>
    <row r="418" spans="20:27" x14ac:dyDescent="0.25">
      <c r="T418" s="47">
        <f t="shared" si="99"/>
        <v>4.1499999999999559</v>
      </c>
      <c r="U418" s="47">
        <f t="shared" si="106"/>
        <v>3.0340228686045596E-2</v>
      </c>
      <c r="V418" s="47">
        <f t="shared" si="100"/>
        <v>3.5259453536772165E-2</v>
      </c>
      <c r="W418" s="47">
        <f t="shared" si="101"/>
        <v>3.2185723643722519E-2</v>
      </c>
      <c r="X418" s="47">
        <f t="shared" si="102"/>
        <v>4.1275204915231178E-2</v>
      </c>
      <c r="Y418" s="47">
        <f t="shared" si="103"/>
        <v>3.4392570774806265E-2</v>
      </c>
      <c r="Z418" s="47">
        <f t="shared" si="104"/>
        <v>1.4238382180102201E-2</v>
      </c>
      <c r="AA418" s="47">
        <f t="shared" si="105"/>
        <v>3.2020473757630444E-11</v>
      </c>
    </row>
    <row r="419" spans="20:27" x14ac:dyDescent="0.25">
      <c r="T419" s="47">
        <f t="shared" si="99"/>
        <v>4.1599999999999557</v>
      </c>
      <c r="U419" s="47">
        <f t="shared" si="106"/>
        <v>3.0245011945078087E-2</v>
      </c>
      <c r="V419" s="47">
        <f t="shared" si="100"/>
        <v>3.5146018351954279E-2</v>
      </c>
      <c r="W419" s="47">
        <f t="shared" si="101"/>
        <v>3.2068767311334428E-2</v>
      </c>
      <c r="X419" s="47">
        <f t="shared" si="102"/>
        <v>4.1108873927543352E-2</v>
      </c>
      <c r="Y419" s="47">
        <f t="shared" si="103"/>
        <v>3.4225346250983717E-2</v>
      </c>
      <c r="Z419" s="47">
        <f t="shared" si="104"/>
        <v>1.4099926724487104E-2</v>
      </c>
      <c r="AA419" s="47">
        <f t="shared" si="105"/>
        <v>2.9675425612498069E-11</v>
      </c>
    </row>
    <row r="420" spans="20:27" x14ac:dyDescent="0.25">
      <c r="T420" s="47">
        <f t="shared" si="99"/>
        <v>4.1699999999999555</v>
      </c>
      <c r="U420" s="47">
        <f t="shared" si="106"/>
        <v>3.0150294371983057E-2</v>
      </c>
      <c r="V420" s="47">
        <f t="shared" si="100"/>
        <v>3.5033190096557698E-2</v>
      </c>
      <c r="W420" s="47">
        <f t="shared" si="101"/>
        <v>3.1952454601189222E-2</v>
      </c>
      <c r="X420" s="47">
        <f t="shared" si="102"/>
        <v>4.0943542262273619E-2</v>
      </c>
      <c r="Y420" s="47">
        <f t="shared" si="103"/>
        <v>3.4059204084169348E-2</v>
      </c>
      <c r="Z420" s="47">
        <f t="shared" si="104"/>
        <v>1.3963019303123075E-2</v>
      </c>
      <c r="AA420" s="47">
        <f t="shared" si="105"/>
        <v>2.750466139292792E-11</v>
      </c>
    </row>
    <row r="421" spans="20:27" x14ac:dyDescent="0.25">
      <c r="T421" s="47">
        <f t="shared" si="99"/>
        <v>4.1799999999999553</v>
      </c>
      <c r="U421" s="47">
        <f t="shared" si="106"/>
        <v>3.0056072294425723E-2</v>
      </c>
      <c r="V421" s="47">
        <f t="shared" si="100"/>
        <v>3.4920964234007625E-2</v>
      </c>
      <c r="W421" s="47">
        <f t="shared" si="101"/>
        <v>3.1836780741814653E-2</v>
      </c>
      <c r="X421" s="47">
        <f t="shared" si="102"/>
        <v>4.0779201967017738E-2</v>
      </c>
      <c r="Y421" s="47">
        <f t="shared" si="103"/>
        <v>3.389413553159925E-2</v>
      </c>
      <c r="Z421" s="47">
        <f t="shared" si="104"/>
        <v>1.3827640473094181E-2</v>
      </c>
      <c r="AA421" s="47">
        <f t="shared" si="105"/>
        <v>2.5495043123931302E-11</v>
      </c>
    </row>
    <row r="422" spans="20:27" x14ac:dyDescent="0.25">
      <c r="T422" s="47">
        <f t="shared" si="99"/>
        <v>4.1899999999999551</v>
      </c>
      <c r="U422" s="47">
        <f t="shared" si="106"/>
        <v>2.9962342074893015E-2</v>
      </c>
      <c r="V422" s="47">
        <f t="shared" si="100"/>
        <v>3.4809336271233934E-2</v>
      </c>
      <c r="W422" s="47">
        <f t="shared" si="101"/>
        <v>3.1721741006439499E-2</v>
      </c>
      <c r="X422" s="47">
        <f t="shared" si="102"/>
        <v>4.061584516790117E-2</v>
      </c>
      <c r="Y422" s="47">
        <f t="shared" si="103"/>
        <v>3.3730131935116682E-2</v>
      </c>
      <c r="Z422" s="47">
        <f t="shared" si="104"/>
        <v>1.3693771060515265E-2</v>
      </c>
      <c r="AA422" s="47">
        <f t="shared" si="105"/>
        <v>2.3634436868748809E-11</v>
      </c>
    </row>
    <row r="423" spans="20:27" x14ac:dyDescent="0.25">
      <c r="T423" s="47">
        <f t="shared" si="99"/>
        <v>4.1999999999999549</v>
      </c>
      <c r="U423" s="47">
        <f t="shared" si="106"/>
        <v>2.9869100110288954E-2</v>
      </c>
      <c r="V423" s="47">
        <f t="shared" si="100"/>
        <v>3.4698301758162318E-2</v>
      </c>
      <c r="W423" s="47">
        <f t="shared" si="101"/>
        <v>3.1607330712485213E-2</v>
      </c>
      <c r="X423" s="47">
        <f t="shared" si="102"/>
        <v>4.0453464068656048E-2</v>
      </c>
      <c r="Y423" s="47">
        <f t="shared" si="103"/>
        <v>3.356718472021826E-2</v>
      </c>
      <c r="Z423" s="47">
        <f t="shared" si="104"/>
        <v>1.3561392156503574E-2</v>
      </c>
      <c r="AA423" s="47">
        <f t="shared" si="105"/>
        <v>2.1911634977439268E-11</v>
      </c>
    </row>
    <row r="424" spans="20:27" x14ac:dyDescent="0.25">
      <c r="T424" s="47">
        <f t="shared" si="99"/>
        <v>4.2099999999999547</v>
      </c>
      <c r="U424" s="47">
        <f t="shared" si="106"/>
        <v>2.9776342831535716E-2</v>
      </c>
      <c r="V424" s="47">
        <f t="shared" si="100"/>
        <v>3.4587856287212532E-2</v>
      </c>
      <c r="W424" s="47">
        <f t="shared" si="101"/>
        <v>3.1493545221064623E-2</v>
      </c>
      <c r="X424" s="47">
        <f t="shared" si="102"/>
        <v>4.0292050949710695E-2</v>
      </c>
      <c r="Y424" s="47">
        <f t="shared" si="103"/>
        <v>3.3405285395112692E-2</v>
      </c>
      <c r="Z424" s="47">
        <f t="shared" si="104"/>
        <v>1.3430485113214074E-2</v>
      </c>
      <c r="AA424" s="47">
        <f t="shared" si="105"/>
        <v>2.0316284433470847E-11</v>
      </c>
    </row>
    <row r="425" spans="20:27" x14ac:dyDescent="0.25">
      <c r="T425" s="47">
        <f t="shared" si="99"/>
        <v>4.2199999999999545</v>
      </c>
      <c r="U425" s="47">
        <f t="shared" si="106"/>
        <v>2.9684066703180047E-2</v>
      </c>
      <c r="V425" s="47">
        <f t="shared" si="100"/>
        <v>3.447799549280342E-2</v>
      </c>
      <c r="W425" s="47">
        <f t="shared" si="101"/>
        <v>3.1380379936487096E-2</v>
      </c>
      <c r="X425" s="47">
        <f t="shared" si="102"/>
        <v>4.0131598167291456E-2</v>
      </c>
      <c r="Y425" s="47">
        <f t="shared" si="103"/>
        <v>3.3244425549791248E-2</v>
      </c>
      <c r="Z425" s="47">
        <f t="shared" si="104"/>
        <v>1.3301031539938007E-2</v>
      </c>
      <c r="AA425" s="47">
        <f t="shared" si="105"/>
        <v>1.8838820814168067E-11</v>
      </c>
    </row>
    <row r="426" spans="20:27" x14ac:dyDescent="0.25">
      <c r="T426" s="47">
        <f t="shared" si="99"/>
        <v>4.2299999999999542</v>
      </c>
      <c r="U426" s="47">
        <f t="shared" si="106"/>
        <v>2.9592268223005161E-2</v>
      </c>
      <c r="V426" s="47">
        <f t="shared" si="100"/>
        <v>3.4368715050864931E-2</v>
      </c>
      <c r="W426" s="47">
        <f t="shared" si="101"/>
        <v>3.126783030577053E-2</v>
      </c>
      <c r="X426" s="47">
        <f t="shared" si="102"/>
        <v>3.9972098152536661E-2</v>
      </c>
      <c r="Y426" s="47">
        <f t="shared" si="103"/>
        <v>3.308459685511049E-2</v>
      </c>
      <c r="Z426" s="47">
        <f t="shared" si="104"/>
        <v>1.3173013299263344E-2</v>
      </c>
      <c r="AA426" s="47">
        <f t="shared" si="105"/>
        <v>1.7470407419765094E-11</v>
      </c>
    </row>
    <row r="427" spans="20:27" x14ac:dyDescent="0.25">
      <c r="T427" s="47">
        <f t="shared" si="99"/>
        <v>4.239999999999954</v>
      </c>
      <c r="U427" s="47">
        <f t="shared" si="106"/>
        <v>2.9500943921647933E-2</v>
      </c>
      <c r="V427" s="47">
        <f t="shared" si="100"/>
        <v>3.4260010678356559E-2</v>
      </c>
      <c r="W427" s="47">
        <f t="shared" si="101"/>
        <v>3.1155891818159719E-2</v>
      </c>
      <c r="X427" s="47">
        <f t="shared" si="102"/>
        <v>3.9813543410622682E-2</v>
      </c>
      <c r="Y427" s="47">
        <f t="shared" si="103"/>
        <v>3.2925791061886499E-2</v>
      </c>
      <c r="Z427" s="47">
        <f t="shared" si="104"/>
        <v>1.3046412503296375E-2</v>
      </c>
      <c r="AA427" s="47">
        <f t="shared" si="105"/>
        <v>1.6202879161555809E-11</v>
      </c>
    </row>
    <row r="428" spans="20:27" x14ac:dyDescent="0.25">
      <c r="T428" s="47">
        <f t="shared" si="99"/>
        <v>4.2499999999999538</v>
      </c>
      <c r="U428" s="47">
        <f t="shared" si="106"/>
        <v>2.9410090362221263E-2</v>
      </c>
      <c r="V428" s="47">
        <f t="shared" si="100"/>
        <v>3.4151878132792607E-2</v>
      </c>
      <c r="W428" s="47">
        <f t="shared" si="101"/>
        <v>3.1044560004651143E-2</v>
      </c>
      <c r="X428" s="47">
        <f t="shared" si="102"/>
        <v>3.9655926519901595E-2</v>
      </c>
      <c r="Y428" s="47">
        <f t="shared" si="103"/>
        <v>3.2768000000000762E-2</v>
      </c>
      <c r="Z428" s="47">
        <f t="shared" si="104"/>
        <v>1.292121150994298E-2</v>
      </c>
      <c r="AA428" s="47">
        <f t="shared" si="105"/>
        <v>1.5028690832442514E-11</v>
      </c>
    </row>
    <row r="429" spans="20:27" x14ac:dyDescent="0.25">
      <c r="T429" s="47">
        <f t="shared" si="99"/>
        <v>4.2599999999999536</v>
      </c>
      <c r="U429" s="47">
        <f t="shared" si="106"/>
        <v>2.9319704139941671E-2</v>
      </c>
      <c r="V429" s="47">
        <f t="shared" si="100"/>
        <v>3.4044313211773834E-2</v>
      </c>
      <c r="W429" s="47">
        <f t="shared" si="101"/>
        <v>3.0933830437524151E-2</v>
      </c>
      <c r="X429" s="47">
        <f t="shared" si="102"/>
        <v>3.9499240131050682E-2</v>
      </c>
      <c r="Y429" s="47">
        <f t="shared" si="103"/>
        <v>3.2611215577517505E-2</v>
      </c>
      <c r="Z429" s="47">
        <f t="shared" si="104"/>
        <v>1.2797392919249131E-2</v>
      </c>
      <c r="AA429" s="47">
        <f t="shared" si="105"/>
        <v>1.3940869413374234E-11</v>
      </c>
    </row>
    <row r="430" spans="20:27" x14ac:dyDescent="0.25">
      <c r="T430" s="47">
        <f t="shared" si="99"/>
        <v>4.2699999999999534</v>
      </c>
      <c r="U430" s="47">
        <f t="shared" si="106"/>
        <v>2.922978188176184E-2</v>
      </c>
      <c r="V430" s="47">
        <f t="shared" si="100"/>
        <v>3.3937311752525456E-2</v>
      </c>
      <c r="W430" s="47">
        <f t="shared" si="101"/>
        <v>3.082369872987822E-2</v>
      </c>
      <c r="X430" s="47">
        <f t="shared" si="102"/>
        <v>3.9343476966233151E-2</v>
      </c>
      <c r="Y430" s="47">
        <f t="shared" si="103"/>
        <v>3.2455429779812174E-2</v>
      </c>
      <c r="Z430" s="47">
        <f t="shared" si="104"/>
        <v>1.2674939569799251E-2</v>
      </c>
      <c r="AA430" s="47">
        <f t="shared" si="105"/>
        <v>1.2932970096875045E-11</v>
      </c>
    </row>
    <row r="431" spans="20:27" x14ac:dyDescent="0.25">
      <c r="T431" s="47">
        <f t="shared" si="99"/>
        <v>4.2799999999999532</v>
      </c>
      <c r="U431" s="47">
        <f t="shared" si="106"/>
        <v>2.9140320246008249E-2</v>
      </c>
      <c r="V431" s="47">
        <f t="shared" si="100"/>
        <v>3.383086963144144E-2</v>
      </c>
      <c r="W431" s="47">
        <f t="shared" si="101"/>
        <v>3.0714160535176508E-2</v>
      </c>
      <c r="X431" s="47">
        <f t="shared" si="102"/>
        <v>3.9188629818270232E-2</v>
      </c>
      <c r="Y431" s="47">
        <f t="shared" si="103"/>
        <v>3.2300634668711192E-2</v>
      </c>
      <c r="Z431" s="47">
        <f t="shared" si="104"/>
        <v>1.2553834535171627E-2</v>
      </c>
      <c r="AA431" s="47">
        <f t="shared" si="105"/>
        <v>1.1999035734356975E-11</v>
      </c>
    </row>
    <row r="432" spans="20:27" x14ac:dyDescent="0.25">
      <c r="T432" s="47">
        <f t="shared" si="99"/>
        <v>4.289999999999953</v>
      </c>
      <c r="U432" s="47">
        <f t="shared" si="106"/>
        <v>2.9051315922023657E-2</v>
      </c>
      <c r="V432" s="47">
        <f t="shared" si="100"/>
        <v>3.3724982763635072E-2</v>
      </c>
      <c r="W432" s="47">
        <f t="shared" si="101"/>
        <v>3.0605211546795227E-2</v>
      </c>
      <c r="X432" s="47">
        <f t="shared" si="102"/>
        <v>3.9034691549824384E-2</v>
      </c>
      <c r="Y432" s="47">
        <f t="shared" si="103"/>
        <v>3.2146822381642348E-2</v>
      </c>
      <c r="Z432" s="47">
        <f t="shared" si="104"/>
        <v>1.2434061120450018E-2</v>
      </c>
      <c r="AA432" s="47">
        <f t="shared" si="105"/>
        <v>1.113355943732471E-11</v>
      </c>
    </row>
    <row r="433" spans="20:27" x14ac:dyDescent="0.25">
      <c r="T433" s="47">
        <f t="shared" ref="T433:T496" si="107">T432+0.01</f>
        <v>4.2999999999999527</v>
      </c>
      <c r="U433" s="47">
        <f t="shared" si="106"/>
        <v>2.8962765629814372E-2</v>
      </c>
      <c r="V433" s="47">
        <f t="shared" ref="V433:V496" si="108">_xlfn.F.DIST(T433,2,1,FALSE)</f>
        <v>3.3619647102495431E-2</v>
      </c>
      <c r="W433" s="47">
        <f t="shared" ref="W433:W496" si="109">_xlfn.F.DIST(T433,1,2,FALSE)</f>
        <v>3.0496847497579083E-2</v>
      </c>
      <c r="X433" s="47">
        <f t="shared" ref="X433:X496" si="110">_xlfn.F.DIST(T433,4,2,FALSE)</f>
        <v>3.8881655092593316E-2</v>
      </c>
      <c r="Y433" s="47">
        <f t="shared" ref="Y433:Y496" si="111">_xlfn.F.DIST(T433,2,4,FALSE)</f>
        <v>3.1993985130796147E-2</v>
      </c>
      <c r="Z433" s="47">
        <f t="shared" ref="Z433:Z496" si="112">_xlfn.F.DIST(T433,10,10,FALSE)</f>
        <v>1.231560285879019E-2</v>
      </c>
      <c r="AA433" s="47">
        <f t="shared" ref="AA433:AA496" si="113">_xlfn.F.DIST(T433,100,100,FALSE)</f>
        <v>1.0331450084115783E-11</v>
      </c>
    </row>
    <row r="434" spans="20:27" x14ac:dyDescent="0.25">
      <c r="T434" s="47">
        <f t="shared" si="107"/>
        <v>4.3099999999999525</v>
      </c>
      <c r="U434" s="47">
        <f t="shared" si="106"/>
        <v>2.8874666119702387E-2</v>
      </c>
      <c r="V434" s="47">
        <f t="shared" si="108"/>
        <v>3.3514858639250029E-2</v>
      </c>
      <c r="W434" s="47">
        <f t="shared" si="109"/>
        <v>3.0389064159402568E-2</v>
      </c>
      <c r="X434" s="47">
        <f t="shared" si="110"/>
        <v>3.8729513446514881E-2</v>
      </c>
      <c r="Y434" s="47">
        <f t="shared" si="111"/>
        <v>3.1842115202297815E-2</v>
      </c>
      <c r="Z434" s="47">
        <f t="shared" si="112"/>
        <v>1.2198443508041038E-2</v>
      </c>
      <c r="AA434" s="47">
        <f t="shared" si="113"/>
        <v>9.588000503607931E-12</v>
      </c>
    </row>
    <row r="435" spans="20:27" x14ac:dyDescent="0.25">
      <c r="T435" s="47">
        <f t="shared" si="107"/>
        <v>4.3199999999999523</v>
      </c>
      <c r="U435" s="47">
        <f t="shared" si="106"/>
        <v>2.8787014171982057E-2</v>
      </c>
      <c r="V435" s="47">
        <f t="shared" si="108"/>
        <v>3.3410613402533221E-2</v>
      </c>
      <c r="W435" s="47">
        <f t="shared" si="109"/>
        <v>3.028185734273689E-2</v>
      </c>
      <c r="X435" s="47">
        <f t="shared" si="110"/>
        <v>3.8578259678982457E-2</v>
      </c>
      <c r="Y435" s="47">
        <f t="shared" si="111"/>
        <v>3.1691204955389664E-2</v>
      </c>
      <c r="Z435" s="47">
        <f t="shared" si="112"/>
        <v>1.2082567047418814E-2</v>
      </c>
      <c r="AA435" s="47">
        <f t="shared" si="113"/>
        <v>8.8988581255258482E-12</v>
      </c>
    </row>
    <row r="436" spans="20:27" x14ac:dyDescent="0.25">
      <c r="T436" s="47">
        <f t="shared" si="107"/>
        <v>4.3299999999999521</v>
      </c>
      <c r="U436" s="47">
        <f t="shared" si="106"/>
        <v>2.869980659658149E-2</v>
      </c>
      <c r="V436" s="47">
        <f t="shared" si="108"/>
        <v>3.3306907457960472E-2</v>
      </c>
      <c r="W436" s="47">
        <f t="shared" si="109"/>
        <v>3.0175222896222723E-2</v>
      </c>
      <c r="X436" s="47">
        <f t="shared" si="110"/>
        <v>3.8427886924070863E-2</v>
      </c>
      <c r="Y436" s="47">
        <f t="shared" si="111"/>
        <v>3.1541246821623785E-2</v>
      </c>
      <c r="Z436" s="47">
        <f t="shared" si="112"/>
        <v>1.1967957674233967E-2</v>
      </c>
      <c r="AA436" s="47">
        <f t="shared" si="113"/>
        <v>8.2599979037101809E-12</v>
      </c>
    </row>
    <row r="437" spans="20:27" x14ac:dyDescent="0.25">
      <c r="T437" s="47">
        <f t="shared" si="107"/>
        <v>4.3399999999999519</v>
      </c>
      <c r="U437" s="47">
        <f t="shared" si="106"/>
        <v>2.8613040232728395E-2</v>
      </c>
      <c r="V437" s="47">
        <f t="shared" si="108"/>
        <v>3.3203736907708399E-2</v>
      </c>
      <c r="W437" s="47">
        <f t="shared" si="109"/>
        <v>3.0069156706248403E-2</v>
      </c>
      <c r="X437" s="47">
        <f t="shared" si="110"/>
        <v>3.8278388381772499E-2</v>
      </c>
      <c r="Y437" s="47">
        <f t="shared" si="111"/>
        <v>3.1392233304064994E-2</v>
      </c>
      <c r="Z437" s="47">
        <f t="shared" si="112"/>
        <v>1.1854599800669528E-2</v>
      </c>
      <c r="AA437" s="47">
        <f t="shared" si="113"/>
        <v>7.6676973340957966E-12</v>
      </c>
    </row>
    <row r="438" spans="20:27" x14ac:dyDescent="0.25">
      <c r="T438" s="47">
        <f t="shared" si="107"/>
        <v>4.3499999999999517</v>
      </c>
      <c r="U438" s="47">
        <f t="shared" si="106"/>
        <v>2.852671194862046E-2</v>
      </c>
      <c r="V438" s="47">
        <f t="shared" si="108"/>
        <v>3.3101097890100267E-2</v>
      </c>
      <c r="W438" s="47">
        <f t="shared" si="109"/>
        <v>2.9963654696533656E-2</v>
      </c>
      <c r="X438" s="47">
        <f t="shared" si="110"/>
        <v>3.81297573172436E-2</v>
      </c>
      <c r="Y438" s="47">
        <f t="shared" si="111"/>
        <v>3.1244156976503654E-2</v>
      </c>
      <c r="Z438" s="47">
        <f t="shared" si="112"/>
        <v>1.1742478050610343E-2</v>
      </c>
      <c r="AA438" s="47">
        <f t="shared" si="113"/>
        <v>7.118513403296751E-12</v>
      </c>
    </row>
    <row r="439" spans="20:27" x14ac:dyDescent="0.25">
      <c r="T439" s="47">
        <f t="shared" si="107"/>
        <v>4.3599999999999515</v>
      </c>
      <c r="U439" s="47">
        <f t="shared" si="106"/>
        <v>2.8440818641100034E-2</v>
      </c>
      <c r="V439" s="47">
        <f t="shared" si="108"/>
        <v>3.2998986579197212E-2</v>
      </c>
      <c r="W439" s="47">
        <f t="shared" si="109"/>
        <v>2.9858712827718809E-2</v>
      </c>
      <c r="X439" s="47">
        <f t="shared" si="110"/>
        <v>3.7981987060060417E-2</v>
      </c>
      <c r="Y439" s="47">
        <f t="shared" si="111"/>
        <v>3.1097010482678565E-2</v>
      </c>
      <c r="Z439" s="47">
        <f t="shared" si="112"/>
        <v>1.1631577256522141E-2</v>
      </c>
      <c r="AA439" s="47">
        <f t="shared" si="113"/>
        <v>6.6092613167076553E-12</v>
      </c>
    </row>
    <row r="440" spans="20:27" x14ac:dyDescent="0.25">
      <c r="T440" s="47">
        <f t="shared" si="107"/>
        <v>4.3699999999999513</v>
      </c>
      <c r="U440" s="47">
        <f t="shared" si="106"/>
        <v>2.8355357235333237E-2</v>
      </c>
      <c r="V440" s="47">
        <f t="shared" si="108"/>
        <v>3.289739918439482E-2</v>
      </c>
      <c r="W440" s="47">
        <f t="shared" si="109"/>
        <v>2.9754327096959236E-2</v>
      </c>
      <c r="X440" s="47">
        <f t="shared" si="110"/>
        <v>3.7835071003485418E-2</v>
      </c>
      <c r="Y440" s="47">
        <f t="shared" si="111"/>
        <v>3.0950786535509436E-2</v>
      </c>
      <c r="Z440" s="47">
        <f t="shared" si="112"/>
        <v>1.1521882456379794E-2</v>
      </c>
      <c r="AA440" s="47">
        <f t="shared" si="113"/>
        <v>6.1369948670011203E-12</v>
      </c>
    </row>
    <row r="441" spans="20:27" x14ac:dyDescent="0.25">
      <c r="T441" s="47">
        <f t="shared" si="107"/>
        <v>4.379999999999951</v>
      </c>
      <c r="U441" s="47">
        <f t="shared" si="106"/>
        <v>2.8270324684493257E-2</v>
      </c>
      <c r="V441" s="47">
        <f t="shared" si="108"/>
        <v>3.2796331950025071E-2</v>
      </c>
      <c r="W441" s="47">
        <f t="shared" si="109"/>
        <v>2.9650493537525153E-2</v>
      </c>
      <c r="X441" s="47">
        <f t="shared" si="110"/>
        <v>3.7689002603742874E-2</v>
      </c>
      <c r="Y441" s="47">
        <f t="shared" si="111"/>
        <v>3.0805477916339138E-2</v>
      </c>
      <c r="Z441" s="47">
        <f t="shared" si="112"/>
        <v>1.141337889064384E-2</v>
      </c>
      <c r="AA441" s="47">
        <f t="shared" si="113"/>
        <v>5.6989883149063144E-12</v>
      </c>
    </row>
    <row r="442" spans="20:27" x14ac:dyDescent="0.25">
      <c r="T442" s="47">
        <f t="shared" si="107"/>
        <v>4.3899999999999508</v>
      </c>
      <c r="U442" s="47">
        <f t="shared" si="106"/>
        <v>2.8185717969447865E-2</v>
      </c>
      <c r="V442" s="47">
        <f t="shared" si="108"/>
        <v>3.2695781154963639E-2</v>
      </c>
      <c r="W442" s="47">
        <f t="shared" si="109"/>
        <v>2.9547208218406434E-2</v>
      </c>
      <c r="X442" s="47">
        <f t="shared" si="110"/>
        <v>3.7543775379304235E-2</v>
      </c>
      <c r="Y442" s="47">
        <f t="shared" si="111"/>
        <v>3.0661077474185151E-2</v>
      </c>
      <c r="Z442" s="47">
        <f t="shared" si="112"/>
        <v>1.1306051999284455E-2</v>
      </c>
      <c r="AA442" s="47">
        <f t="shared" si="113"/>
        <v>5.2927196642878615E-12</v>
      </c>
    </row>
    <row r="443" spans="20:27" x14ac:dyDescent="0.25">
      <c r="T443" s="47">
        <f t="shared" si="107"/>
        <v>4.3999999999999506</v>
      </c>
      <c r="U443" s="47">
        <f t="shared" si="106"/>
        <v>2.8101534098451064E-2</v>
      </c>
      <c r="V443" s="47">
        <f t="shared" si="108"/>
        <v>3.2595743112242323E-2</v>
      </c>
      <c r="W443" s="47">
        <f t="shared" si="109"/>
        <v>2.9444467243922738E-2</v>
      </c>
      <c r="X443" s="47">
        <f t="shared" si="110"/>
        <v>3.7399382910182709E-2</v>
      </c>
      <c r="Y443" s="47">
        <f t="shared" si="111"/>
        <v>3.0517578125000715E-2</v>
      </c>
      <c r="Z443" s="47">
        <f t="shared" si="112"/>
        <v>1.1199887418852255E-2</v>
      </c>
      <c r="AA443" s="47">
        <f t="shared" si="113"/>
        <v>4.9158552228566443E-12</v>
      </c>
    </row>
    <row r="444" spans="20:27" x14ac:dyDescent="0.25">
      <c r="T444" s="47">
        <f t="shared" si="107"/>
        <v>4.4099999999999504</v>
      </c>
      <c r="U444" s="47">
        <f t="shared" si="106"/>
        <v>2.8017770106838799E-2</v>
      </c>
      <c r="V444" s="47">
        <f t="shared" si="108"/>
        <v>3.2496214168666625E-2</v>
      </c>
      <c r="W444" s="47">
        <f t="shared" si="109"/>
        <v>2.9342266753338463E-2</v>
      </c>
      <c r="X444" s="47">
        <f t="shared" si="110"/>
        <v>3.7255818837237151E-2</v>
      </c>
      <c r="Y444" s="47">
        <f t="shared" si="111"/>
        <v>3.0374972850944915E-2</v>
      </c>
      <c r="Z444" s="47">
        <f t="shared" si="112"/>
        <v>1.1094870979594983E-2</v>
      </c>
      <c r="AA444" s="47">
        <f t="shared" si="113"/>
        <v>4.5662353484210955E-12</v>
      </c>
    </row>
    <row r="445" spans="20:27" x14ac:dyDescent="0.25">
      <c r="T445" s="47">
        <f t="shared" si="107"/>
        <v>4.4199999999999502</v>
      </c>
      <c r="U445" s="47">
        <f t="shared" si="106"/>
        <v>2.7934423056728656E-2</v>
      </c>
      <c r="V445" s="47">
        <f t="shared" si="108"/>
        <v>3.2397190704438417E-2</v>
      </c>
      <c r="W445" s="47">
        <f t="shared" si="109"/>
        <v>2.9240602920482747E-2</v>
      </c>
      <c r="X445" s="47">
        <f t="shared" si="110"/>
        <v>3.7113076861485184E-2</v>
      </c>
      <c r="Y445" s="47">
        <f t="shared" si="111"/>
        <v>3.0233254699661913E-2</v>
      </c>
      <c r="Z445" s="47">
        <f t="shared" si="112"/>
        <v>1.0990988702619352E-2</v>
      </c>
      <c r="AA445" s="47">
        <f t="shared" si="113"/>
        <v>4.2418612884747421E-12</v>
      </c>
    </row>
    <row r="446" spans="20:27" x14ac:dyDescent="0.25">
      <c r="T446" s="47">
        <f t="shared" si="107"/>
        <v>4.42999999999995</v>
      </c>
      <c r="U446" s="47">
        <f t="shared" si="106"/>
        <v>2.7851490036723551E-2</v>
      </c>
      <c r="V446" s="47">
        <f t="shared" si="108"/>
        <v>3.229866913278355E-2</v>
      </c>
      <c r="W446" s="47">
        <f t="shared" si="109"/>
        <v>2.9139471953374321E-2</v>
      </c>
      <c r="X446" s="47">
        <f t="shared" si="110"/>
        <v>3.6971150743425038E-2</v>
      </c>
      <c r="Y446" s="47">
        <f t="shared" si="111"/>
        <v>3.0092416783569217E-2</v>
      </c>
      <c r="Z446" s="47">
        <f t="shared" si="112"/>
        <v>1.0888226797097436E-2</v>
      </c>
      <c r="AA446" s="47">
        <f t="shared" si="113"/>
        <v>3.9408830281757271E-12</v>
      </c>
    </row>
    <row r="447" spans="20:27" x14ac:dyDescent="0.25">
      <c r="T447" s="47">
        <f t="shared" si="107"/>
        <v>4.4399999999999498</v>
      </c>
      <c r="U447" s="47">
        <f t="shared" si="106"/>
        <v>2.7768968161619254E-2</v>
      </c>
      <c r="V447" s="47">
        <f t="shared" si="108"/>
        <v>3.2200645899584386E-2</v>
      </c>
      <c r="W447" s="47">
        <f t="shared" si="109"/>
        <v>2.903887009385115E-2</v>
      </c>
      <c r="X447" s="47">
        <f t="shared" si="110"/>
        <v>3.6830034302366525E-2</v>
      </c>
      <c r="Y447" s="47">
        <f t="shared" si="111"/>
        <v>2.9952452279154693E-2</v>
      </c>
      <c r="Z447" s="47">
        <f t="shared" si="112"/>
        <v>1.0786571657516748E-2</v>
      </c>
      <c r="AA447" s="47">
        <f t="shared" si="113"/>
        <v>3.6615880684565595E-12</v>
      </c>
    </row>
    <row r="448" spans="20:27" x14ac:dyDescent="0.25">
      <c r="T448" s="47">
        <f t="shared" si="107"/>
        <v>4.4499999999999496</v>
      </c>
      <c r="U448" s="47">
        <f t="shared" si="106"/>
        <v>2.7686854572115744E-2</v>
      </c>
      <c r="V448" s="47">
        <f t="shared" si="108"/>
        <v>3.2103117483017064E-2</v>
      </c>
      <c r="W448" s="47">
        <f t="shared" si="109"/>
        <v>2.8938793617204826E-2</v>
      </c>
      <c r="X448" s="47">
        <f t="shared" si="110"/>
        <v>3.6689721415770489E-2</v>
      </c>
      <c r="Y448" s="47">
        <f t="shared" si="111"/>
        <v>2.9813354426282298E-2</v>
      </c>
      <c r="Z448" s="47">
        <f t="shared" si="112"/>
        <v>1.0686009860973228E-2</v>
      </c>
      <c r="AA448" s="47">
        <f t="shared" si="113"/>
        <v>3.4023910621494731E-12</v>
      </c>
    </row>
    <row r="449" spans="20:27" x14ac:dyDescent="0.25">
      <c r="T449" s="47">
        <f t="shared" si="107"/>
        <v>4.4599999999999493</v>
      </c>
      <c r="U449" s="47">
        <f t="shared" si="106"/>
        <v>2.7605146434532376E-2</v>
      </c>
      <c r="V449" s="47">
        <f t="shared" si="108"/>
        <v>3.2006080393193657E-2</v>
      </c>
      <c r="W449" s="47">
        <f t="shared" si="109"/>
        <v>2.8839238831819602E-2</v>
      </c>
      <c r="X449" s="47">
        <f t="shared" si="110"/>
        <v>3.6550206018596931E-2</v>
      </c>
      <c r="Y449" s="47">
        <f t="shared" si="111"/>
        <v>2.9675116527506408E-2</v>
      </c>
      <c r="Z449" s="47">
        <f t="shared" si="112"/>
        <v>1.0586528164506698E-2</v>
      </c>
      <c r="AA449" s="47">
        <f t="shared" si="113"/>
        <v>3.1618242416763852E-12</v>
      </c>
    </row>
    <row r="450" spans="20:27" x14ac:dyDescent="0.25">
      <c r="T450" s="47">
        <f t="shared" si="107"/>
        <v>4.4699999999999491</v>
      </c>
      <c r="U450" s="47">
        <f t="shared" si="106"/>
        <v>2.7523840940526689E-2</v>
      </c>
      <c r="V450" s="47">
        <f t="shared" si="108"/>
        <v>3.1909531171808898E-2</v>
      </c>
      <c r="W450" s="47">
        <f t="shared" si="109"/>
        <v>2.8740202078815988E-2</v>
      </c>
      <c r="X450" s="47">
        <f t="shared" si="110"/>
        <v>3.6411482102661652E-2</v>
      </c>
      <c r="Y450" s="47">
        <f t="shared" si="111"/>
        <v>2.9537731947394619E-2</v>
      </c>
      <c r="Z450" s="47">
        <f t="shared" si="112"/>
        <v>1.0488113502477778E-2</v>
      </c>
      <c r="AA450" s="47">
        <f t="shared" si="113"/>
        <v>2.9385285770614225E-12</v>
      </c>
    </row>
    <row r="451" spans="20:27" x14ac:dyDescent="0.25">
      <c r="T451" s="47">
        <f t="shared" si="107"/>
        <v>4.4799999999999489</v>
      </c>
      <c r="U451" s="47">
        <f t="shared" si="106"/>
        <v>2.7442935306816924E-2</v>
      </c>
      <c r="V451" s="47">
        <f t="shared" si="108"/>
        <v>3.1813466391791542E-2</v>
      </c>
      <c r="W451" s="47">
        <f t="shared" si="109"/>
        <v>2.8641679731698927E-2</v>
      </c>
      <c r="X451" s="47">
        <f t="shared" si="110"/>
        <v>3.6273543716001139E-2</v>
      </c>
      <c r="Y451" s="47">
        <f t="shared" si="111"/>
        <v>2.940119411185883E-2</v>
      </c>
      <c r="Z451" s="47">
        <f t="shared" si="112"/>
        <v>1.0390752983985738E-2</v>
      </c>
      <c r="AA451" s="47">
        <f t="shared" si="113"/>
        <v>2.7312456078207475E-12</v>
      </c>
    </row>
    <row r="452" spans="20:27" x14ac:dyDescent="0.25">
      <c r="T452" s="47">
        <f t="shared" si="107"/>
        <v>4.4899999999999487</v>
      </c>
      <c r="U452" s="47">
        <f t="shared" ref="U452:U504" si="114">_xlfn.F.DIST(T452,1,1,FALSE)</f>
        <v>2.7362426774908147E-2</v>
      </c>
      <c r="V452" s="47">
        <f t="shared" si="108"/>
        <v>3.1717882656960329E-2</v>
      </c>
      <c r="W452" s="47">
        <f t="shared" si="109"/>
        <v>2.8543668196010463E-2</v>
      </c>
      <c r="X452" s="47">
        <f t="shared" si="110"/>
        <v>3.6136384962245721E-2</v>
      </c>
      <c r="Y452" s="47">
        <f t="shared" si="111"/>
        <v>2.9265496507494774E-2</v>
      </c>
      <c r="Z452" s="47">
        <f t="shared" si="112"/>
        <v>1.029443389032675E-2</v>
      </c>
      <c r="AA452" s="47">
        <f t="shared" si="113"/>
        <v>2.5388098967045368E-12</v>
      </c>
    </row>
    <row r="453" spans="20:27" x14ac:dyDescent="0.25">
      <c r="T453" s="47">
        <f t="shared" si="107"/>
        <v>4.4999999999999485</v>
      </c>
      <c r="U453" s="47">
        <f t="shared" si="114"/>
        <v>2.7282312610821823E-2</v>
      </c>
      <c r="V453" s="47">
        <f t="shared" si="108"/>
        <v>3.1622776601684284E-2</v>
      </c>
      <c r="W453" s="47">
        <f t="shared" si="109"/>
        <v>2.8446163908986612E-2</v>
      </c>
      <c r="X453" s="47">
        <f t="shared" si="110"/>
        <v>3.6000000000000712E-2</v>
      </c>
      <c r="Y453" s="47">
        <f t="shared" si="111"/>
        <v>2.9130632680929244E-2</v>
      </c>
      <c r="Z453" s="47">
        <f t="shared" si="112"/>
        <v>1.0199143672491438E-2</v>
      </c>
      <c r="AA453" s="47">
        <f t="shared" si="113"/>
        <v>2.3601420573290909E-12</v>
      </c>
    </row>
    <row r="454" spans="20:27" x14ac:dyDescent="0.25">
      <c r="T454" s="47">
        <f t="shared" si="107"/>
        <v>4.5099999999999483</v>
      </c>
      <c r="U454" s="47">
        <f t="shared" si="114"/>
        <v>2.720259010482903E-2</v>
      </c>
      <c r="V454" s="47">
        <f t="shared" si="108"/>
        <v>3.1528144890547567E-2</v>
      </c>
      <c r="W454" s="47">
        <f t="shared" si="109"/>
        <v>2.8349163339218809E-2</v>
      </c>
      <c r="X454" s="47">
        <f t="shared" si="110"/>
        <v>3.5864383042235722E-2</v>
      </c>
      <c r="Y454" s="47">
        <f t="shared" si="111"/>
        <v>2.899659623817586E-2</v>
      </c>
      <c r="Z454" s="47">
        <f t="shared" si="112"/>
        <v>1.0104869948701687E-2</v>
      </c>
      <c r="AA454" s="47">
        <f t="shared" si="113"/>
        <v>2.1942423114863486E-12</v>
      </c>
    </row>
    <row r="455" spans="20:27" x14ac:dyDescent="0.25">
      <c r="T455" s="47">
        <f t="shared" si="107"/>
        <v>4.5199999999999481</v>
      </c>
      <c r="U455" s="47">
        <f t="shared" si="114"/>
        <v>2.7123256571186985E-2</v>
      </c>
      <c r="V455" s="47">
        <f t="shared" si="108"/>
        <v>3.1433984218018574E-2</v>
      </c>
      <c r="W455" s="47">
        <f t="shared" si="109"/>
        <v>2.8252662986319461E-2</v>
      </c>
      <c r="X455" s="47">
        <f t="shared" si="110"/>
        <v>3.5729528355681647E-2</v>
      </c>
      <c r="Y455" s="47">
        <f t="shared" si="111"/>
        <v>2.8863380843998289E-2</v>
      </c>
      <c r="Z455" s="47">
        <f t="shared" si="112"/>
        <v>1.0011600501985549E-2</v>
      </c>
      <c r="AA455" s="47">
        <f t="shared" si="113"/>
        <v>2.0401845353644968E-12</v>
      </c>
    </row>
    <row r="456" spans="20:27" x14ac:dyDescent="0.25">
      <c r="T456" s="47">
        <f t="shared" si="107"/>
        <v>4.5299999999999478</v>
      </c>
      <c r="U456" s="47">
        <f t="shared" si="114"/>
        <v>2.7044309347879023E-2</v>
      </c>
      <c r="V456" s="47">
        <f t="shared" si="108"/>
        <v>3.1340291308123332E-2</v>
      </c>
      <c r="W456" s="47">
        <f t="shared" si="109"/>
        <v>2.8156659380591708E-2</v>
      </c>
      <c r="X456" s="47">
        <f t="shared" si="110"/>
        <v>3.5595430260235435E-2</v>
      </c>
      <c r="Y456" s="47">
        <f t="shared" si="111"/>
        <v>2.8730980221281455E-2</v>
      </c>
      <c r="Z456" s="47">
        <f t="shared" si="112"/>
        <v>9.9193232777898769E-3</v>
      </c>
      <c r="AA456" s="47">
        <f t="shared" si="113"/>
        <v>1.8971107570921967E-12</v>
      </c>
    </row>
    <row r="457" spans="20:27" x14ac:dyDescent="0.25">
      <c r="T457" s="47">
        <f t="shared" si="107"/>
        <v>4.5399999999999476</v>
      </c>
      <c r="U457" s="47">
        <f t="shared" si="114"/>
        <v>2.6965745796357906E-2</v>
      </c>
      <c r="V457" s="47">
        <f t="shared" si="108"/>
        <v>3.124706291412311E-2</v>
      </c>
      <c r="W457" s="47">
        <f t="shared" si="109"/>
        <v>2.8061149082703428E-2</v>
      </c>
      <c r="X457" s="47">
        <f t="shared" si="110"/>
        <v>3.5462083128372575E-2</v>
      </c>
      <c r="Y457" s="47">
        <f t="shared" si="111"/>
        <v>2.859938815041049E-2</v>
      </c>
      <c r="Z457" s="47">
        <f t="shared" si="112"/>
        <v>9.8280263816300003E-3</v>
      </c>
      <c r="AA457" s="47">
        <f t="shared" si="113"/>
        <v>1.76422607094456E-12</v>
      </c>
    </row>
    <row r="458" spans="20:27" x14ac:dyDescent="0.25">
      <c r="T458" s="47">
        <f t="shared" si="107"/>
        <v>4.5499999999999474</v>
      </c>
      <c r="U458" s="47">
        <f t="shared" si="114"/>
        <v>2.6887563301292414E-2</v>
      </c>
      <c r="V458" s="47">
        <f t="shared" si="108"/>
        <v>3.1154295818196162E-2</v>
      </c>
      <c r="W458" s="47">
        <f t="shared" si="109"/>
        <v>2.7966128683365191E-2</v>
      </c>
      <c r="X458" s="47">
        <f t="shared" si="110"/>
        <v>3.5329481384566958E-2</v>
      </c>
      <c r="Y458" s="47">
        <f t="shared" si="111"/>
        <v>2.8468598468656986E-2</v>
      </c>
      <c r="Z458" s="47">
        <f t="shared" si="112"/>
        <v>9.7376980767758786E-3</v>
      </c>
      <c r="AA458" s="47">
        <f t="shared" si="113"/>
        <v>1.6407939362449699E-12</v>
      </c>
    </row>
    <row r="459" spans="20:27" x14ac:dyDescent="0.25">
      <c r="T459" s="47">
        <f t="shared" si="107"/>
        <v>4.5599999999999472</v>
      </c>
      <c r="U459" s="47">
        <f t="shared" si="114"/>
        <v>2.6809759270317174E-2</v>
      </c>
      <c r="V459" s="47">
        <f t="shared" si="108"/>
        <v>3.1061986831123586E-2</v>
      </c>
      <c r="W459" s="47">
        <f t="shared" si="109"/>
        <v>2.7871594803012375E-2</v>
      </c>
      <c r="X459" s="47">
        <f t="shared" si="110"/>
        <v>3.5197619504718322E-2</v>
      </c>
      <c r="Y459" s="47">
        <f t="shared" si="111"/>
        <v>2.8338605069573104E-2</v>
      </c>
      <c r="Z459" s="47">
        <f t="shared" si="112"/>
        <v>9.6483267819741855E-3</v>
      </c>
      <c r="AA459" s="47">
        <f t="shared" si="113"/>
        <v>1.5261318314803762E-12</v>
      </c>
    </row>
    <row r="460" spans="20:27" x14ac:dyDescent="0.25">
      <c r="T460" s="47">
        <f t="shared" si="107"/>
        <v>4.569999999999947</v>
      </c>
      <c r="U460" s="47">
        <f t="shared" si="114"/>
        <v>2.6732331133785672E-2</v>
      </c>
      <c r="V460" s="47">
        <f t="shared" si="108"/>
        <v>3.0970132791979167E-2</v>
      </c>
      <c r="W460" s="47">
        <f t="shared" si="109"/>
        <v>2.7777544091491104E-2</v>
      </c>
      <c r="X460" s="47">
        <f t="shared" si="110"/>
        <v>3.5066492015586828E-2</v>
      </c>
      <c r="Y460" s="47">
        <f t="shared" si="111"/>
        <v>2.8209401902392701E-2</v>
      </c>
      <c r="Z460" s="47">
        <f t="shared" si="112"/>
        <v>9.5599010692054356E-3</v>
      </c>
      <c r="AA460" s="47">
        <f t="shared" si="113"/>
        <v>1.4196072364360241E-12</v>
      </c>
    </row>
    <row r="461" spans="20:27" x14ac:dyDescent="0.25">
      <c r="T461" s="47">
        <f t="shared" si="107"/>
        <v>4.5799999999999468</v>
      </c>
      <c r="U461" s="47">
        <f t="shared" si="114"/>
        <v>2.6655276344526451E-2</v>
      </c>
      <c r="V461" s="47">
        <f t="shared" si="108"/>
        <v>3.087873056782325E-2</v>
      </c>
      <c r="W461" s="47">
        <f t="shared" si="109"/>
        <v>2.7683973227748182E-2</v>
      </c>
      <c r="X461" s="47">
        <f t="shared" si="110"/>
        <v>3.4936093494234925E-2</v>
      </c>
      <c r="Y461" s="47">
        <f t="shared" si="111"/>
        <v>2.8080982971439898E-2</v>
      </c>
      <c r="Z461" s="47">
        <f t="shared" si="112"/>
        <v>9.4724096614760504E-3</v>
      </c>
      <c r="AA461" s="47">
        <f t="shared" si="113"/>
        <v>1.3206339172638291E-12</v>
      </c>
    </row>
    <row r="462" spans="20:27" x14ac:dyDescent="0.25">
      <c r="T462" s="47">
        <f t="shared" si="107"/>
        <v>4.5899999999999466</v>
      </c>
      <c r="U462" s="47">
        <f t="shared" si="114"/>
        <v>2.6578592377602371E-2</v>
      </c>
      <c r="V462" s="47">
        <f t="shared" si="108"/>
        <v>3.0787777053400415E-2</v>
      </c>
      <c r="W462" s="47">
        <f t="shared" si="109"/>
        <v>2.7590878919524914E-2</v>
      </c>
      <c r="X462" s="47">
        <f t="shared" si="110"/>
        <v>3.4806418567476335E-2</v>
      </c>
      <c r="Y462" s="47">
        <f t="shared" si="111"/>
        <v>2.7953342335544869E-2</v>
      </c>
      <c r="Z462" s="47">
        <f t="shared" si="112"/>
        <v>9.3858414306444548E-3</v>
      </c>
      <c r="AA462" s="47">
        <f t="shared" si="113"/>
        <v>1.2286684913418371E-12</v>
      </c>
    </row>
    <row r="463" spans="20:27" x14ac:dyDescent="0.25">
      <c r="T463" s="47">
        <f t="shared" si="107"/>
        <v>4.5999999999999464</v>
      </c>
      <c r="U463" s="47">
        <f t="shared" si="114"/>
        <v>2.6502276730072907E-2</v>
      </c>
      <c r="V463" s="47">
        <f t="shared" si="108"/>
        <v>3.0697269170841146E-2</v>
      </c>
      <c r="W463" s="47">
        <f t="shared" si="109"/>
        <v>2.7498257903054581E-2</v>
      </c>
      <c r="X463" s="47">
        <f t="shared" si="110"/>
        <v>3.467746191133194E-2</v>
      </c>
      <c r="Y463" s="47">
        <f t="shared" si="111"/>
        <v>2.7826474107466536E-2</v>
      </c>
      <c r="Z463" s="47">
        <f t="shared" si="112"/>
        <v>9.3001853952806614E-3</v>
      </c>
      <c r="AA463" s="47">
        <f t="shared" si="113"/>
        <v>1.1432072505724833E-12</v>
      </c>
    </row>
    <row r="464" spans="20:27" x14ac:dyDescent="0.25">
      <c r="T464" s="47">
        <f t="shared" si="107"/>
        <v>4.6099999999999461</v>
      </c>
      <c r="U464" s="47">
        <f t="shared" si="114"/>
        <v>2.6426326920759517E-2</v>
      </c>
      <c r="V464" s="47">
        <f t="shared" si="108"/>
        <v>3.060720386936714E-2</v>
      </c>
      <c r="W464" s="47">
        <f t="shared" si="109"/>
        <v>2.7406106942763821E-2</v>
      </c>
      <c r="X464" s="47">
        <f t="shared" si="110"/>
        <v>3.4549218250492585E-2</v>
      </c>
      <c r="Y464" s="47">
        <f t="shared" si="111"/>
        <v>2.770037245332236E-2</v>
      </c>
      <c r="Z464" s="47">
        <f t="shared" si="112"/>
        <v>9.2154307185590579E-3</v>
      </c>
      <c r="AA464" s="47">
        <f t="shared" si="113"/>
        <v>1.0637832234183006E-12</v>
      </c>
    </row>
    <row r="465" spans="20:27" x14ac:dyDescent="0.25">
      <c r="T465" s="47">
        <f t="shared" si="107"/>
        <v>4.6199999999999459</v>
      </c>
      <c r="U465" s="47">
        <f t="shared" si="114"/>
        <v>2.6350740490013912E-2</v>
      </c>
      <c r="V465" s="47">
        <f t="shared" si="108"/>
        <v>3.0517578125000475E-2</v>
      </c>
      <c r="W465" s="47">
        <f t="shared" si="109"/>
        <v>2.7314422830977583E-2</v>
      </c>
      <c r="X465" s="47">
        <f t="shared" si="110"/>
        <v>3.4421682357788787E-2</v>
      </c>
      <c r="Y465" s="47">
        <f t="shared" si="111"/>
        <v>2.7575031592025002E-2</v>
      </c>
      <c r="Z465" s="47">
        <f t="shared" si="112"/>
        <v>9.1315667061835169E-3</v>
      </c>
      <c r="AA465" s="47">
        <f t="shared" si="113"/>
        <v>9.8996345749429162E-13</v>
      </c>
    </row>
    <row r="466" spans="20:27" x14ac:dyDescent="0.25">
      <c r="T466" s="47">
        <f t="shared" si="107"/>
        <v>4.6299999999999457</v>
      </c>
      <c r="U466" s="47">
        <f t="shared" si="114"/>
        <v>2.6275514999489272E-2</v>
      </c>
      <c r="V466" s="47">
        <f t="shared" si="108"/>
        <v>3.0428388940276441E-2</v>
      </c>
      <c r="W466" s="47">
        <f t="shared" si="109"/>
        <v>2.7223202387627789E-2</v>
      </c>
      <c r="X466" s="47">
        <f t="shared" si="110"/>
        <v>3.4294849053666927E-2</v>
      </c>
      <c r="Y466" s="47">
        <f t="shared" si="111"/>
        <v>2.7450445794725695E-2</v>
      </c>
      <c r="Z466" s="47">
        <f t="shared" si="112"/>
        <v>9.0485828043445488E-3</v>
      </c>
      <c r="AA466" s="47">
        <f t="shared" si="113"/>
        <v>9.2134650593870777E-13</v>
      </c>
    </row>
    <row r="467" spans="20:27" x14ac:dyDescent="0.25">
      <c r="T467" s="47">
        <f t="shared" si="107"/>
        <v>4.6399999999999455</v>
      </c>
      <c r="U467" s="47">
        <f t="shared" si="114"/>
        <v>2.6200648031914381E-2</v>
      </c>
      <c r="V467" s="47">
        <f t="shared" si="108"/>
        <v>3.033963334395989E-2</v>
      </c>
      <c r="W467" s="47">
        <f t="shared" si="109"/>
        <v>2.7132442459965489E-2</v>
      </c>
      <c r="X467" s="47">
        <f t="shared" si="110"/>
        <v>3.4168713205672246E-2</v>
      </c>
      <c r="Y467" s="47">
        <f t="shared" si="111"/>
        <v>2.7326609384264396E-2</v>
      </c>
      <c r="Z467" s="47">
        <f t="shared" si="112"/>
        <v>8.9664685977078416E-3</v>
      </c>
      <c r="AA467" s="47">
        <f t="shared" si="113"/>
        <v>8.5756010207730375E-13</v>
      </c>
    </row>
    <row r="468" spans="20:27" x14ac:dyDescent="0.25">
      <c r="T468" s="47">
        <f t="shared" si="107"/>
        <v>4.6499999999999453</v>
      </c>
      <c r="U468" s="47">
        <f t="shared" si="114"/>
        <v>2.6126137190870497E-2</v>
      </c>
      <c r="V468" s="47">
        <f t="shared" si="108"/>
        <v>3.0251308390765324E-2</v>
      </c>
      <c r="W468" s="47">
        <f t="shared" si="109"/>
        <v>2.7042139922276699E-2</v>
      </c>
      <c r="X468" s="47">
        <f t="shared" si="110"/>
        <v>3.4043269727938225E-2</v>
      </c>
      <c r="Y468" s="47">
        <f t="shared" si="111"/>
        <v>2.7203516734626561E-2</v>
      </c>
      <c r="Z468" s="47">
        <f t="shared" si="112"/>
        <v>8.8852138074338102E-3</v>
      </c>
      <c r="AA468" s="47">
        <f t="shared" si="113"/>
        <v>7.982590080872151E-13</v>
      </c>
    </row>
    <row r="469" spans="20:27" x14ac:dyDescent="0.25">
      <c r="T469" s="47">
        <f t="shared" si="107"/>
        <v>4.6599999999999451</v>
      </c>
      <c r="U469" s="47">
        <f t="shared" si="114"/>
        <v>2.6051980100571123E-2</v>
      </c>
      <c r="V469" s="47">
        <f t="shared" si="108"/>
        <v>3.0163411161080442E-2</v>
      </c>
      <c r="W469" s="47">
        <f t="shared" si="109"/>
        <v>2.6952291675601536E-2</v>
      </c>
      <c r="X469" s="47">
        <f t="shared" si="110"/>
        <v>3.3918513580682388E-2</v>
      </c>
      <c r="Y469" s="47">
        <f t="shared" si="111"/>
        <v>2.7081162270406252E-2</v>
      </c>
      <c r="Z469" s="47">
        <f t="shared" si="112"/>
        <v>8.8048082892274934E-3</v>
      </c>
      <c r="AA469" s="47">
        <f t="shared" si="113"/>
        <v>7.4312302446624616E-13</v>
      </c>
    </row>
    <row r="470" spans="20:27" x14ac:dyDescent="0.25">
      <c r="T470" s="47">
        <f t="shared" si="107"/>
        <v>4.6699999999999449</v>
      </c>
      <c r="U470" s="47">
        <f t="shared" si="114"/>
        <v>2.597817440564448E-2</v>
      </c>
      <c r="V470" s="47">
        <f t="shared" si="108"/>
        <v>3.0075938760693074E-2</v>
      </c>
      <c r="W470" s="47">
        <f t="shared" si="109"/>
        <v>2.6862894647456965E-2</v>
      </c>
      <c r="X470" s="47">
        <f t="shared" si="110"/>
        <v>3.3794439769708445E-2</v>
      </c>
      <c r="Y470" s="47">
        <f t="shared" si="111"/>
        <v>2.6959540466275984E-2</v>
      </c>
      <c r="Z470" s="47">
        <f t="shared" si="112"/>
        <v>8.7252420314183152E-3</v>
      </c>
      <c r="AA470" s="47">
        <f t="shared" si="113"/>
        <v>6.9185514812670356E-13</v>
      </c>
    </row>
    <row r="471" spans="20:27" x14ac:dyDescent="0.25">
      <c r="T471" s="47">
        <f t="shared" si="107"/>
        <v>4.6799999999999446</v>
      </c>
      <c r="U471" s="47">
        <f t="shared" si="114"/>
        <v>2.5904717770918705E-2</v>
      </c>
      <c r="V471" s="47">
        <f t="shared" si="108"/>
        <v>2.9988888320521719E-2</v>
      </c>
      <c r="W471" s="47">
        <f t="shared" si="109"/>
        <v>2.6773945791562788E-2</v>
      </c>
      <c r="X471" s="47">
        <f t="shared" si="110"/>
        <v>3.3671043345914711E-2</v>
      </c>
      <c r="Y471" s="47">
        <f t="shared" si="111"/>
        <v>2.6838645846462575E-2</v>
      </c>
      <c r="Z471" s="47">
        <f t="shared" si="112"/>
        <v>8.6465051530695142E-3</v>
      </c>
      <c r="AA471" s="47">
        <f t="shared" si="113"/>
        <v>6.4417986786754855E-13</v>
      </c>
    </row>
    <row r="472" spans="20:27" x14ac:dyDescent="0.25">
      <c r="T472" s="47">
        <f t="shared" si="107"/>
        <v>4.6899999999999444</v>
      </c>
      <c r="U472" s="47">
        <f t="shared" si="114"/>
        <v>2.5831607881209723E-2</v>
      </c>
      <c r="V472" s="47">
        <f t="shared" si="108"/>
        <v>2.9902256996349269E-2</v>
      </c>
      <c r="W472" s="47">
        <f t="shared" si="109"/>
        <v>2.6685442087571124E-2</v>
      </c>
      <c r="X472" s="47">
        <f t="shared" si="110"/>
        <v>3.3548319404808583E-2</v>
      </c>
      <c r="Y472" s="47">
        <f t="shared" si="111"/>
        <v>2.6718472984229587E-2</v>
      </c>
      <c r="Z472" s="47">
        <f t="shared" si="112"/>
        <v>8.5685879021163147E-3</v>
      </c>
      <c r="AA472" s="47">
        <f t="shared" si="113"/>
        <v>5.9984158684064345E-13</v>
      </c>
    </row>
    <row r="473" spans="20:27" x14ac:dyDescent="0.25">
      <c r="T473" s="47">
        <f t="shared" si="107"/>
        <v>4.6999999999999442</v>
      </c>
      <c r="U473" s="47">
        <f t="shared" si="114"/>
        <v>2.5758842441111759E-2</v>
      </c>
      <c r="V473" s="47">
        <f t="shared" si="108"/>
        <v>2.9816041968560202E-2</v>
      </c>
      <c r="W473" s="47">
        <f t="shared" si="109"/>
        <v>2.6597380540798944E-2</v>
      </c>
      <c r="X473" s="47">
        <f t="shared" si="110"/>
        <v>3.3426263086027086E-2</v>
      </c>
      <c r="Y473" s="47">
        <f t="shared" si="111"/>
        <v>2.6599016501365536E-2</v>
      </c>
      <c r="Z473" s="47">
        <f t="shared" si="112"/>
        <v>8.4914806535326282E-3</v>
      </c>
      <c r="AA473" s="47">
        <f t="shared" si="113"/>
        <v>5.5860316242220167E-13</v>
      </c>
    </row>
    <row r="474" spans="20:27" x14ac:dyDescent="0.25">
      <c r="T474" s="47">
        <f t="shared" si="107"/>
        <v>4.709999999999944</v>
      </c>
      <c r="U474" s="47">
        <f t="shared" si="114"/>
        <v>2.5686419174790462E-2</v>
      </c>
      <c r="V474" s="47">
        <f t="shared" si="108"/>
        <v>2.9730240441880985E-2</v>
      </c>
      <c r="W474" s="47">
        <f t="shared" si="109"/>
        <v>2.6509758181964153E-2</v>
      </c>
      <c r="X474" s="47">
        <f t="shared" si="110"/>
        <v>3.3304869572863466E-2</v>
      </c>
      <c r="Y474" s="47">
        <f t="shared" si="111"/>
        <v>2.6480271067678685E-2</v>
      </c>
      <c r="Z474" s="47">
        <f t="shared" si="112"/>
        <v>8.4151739075259344E-3</v>
      </c>
      <c r="AA474" s="47">
        <f t="shared" si="113"/>
        <v>5.2024455463369223E-13</v>
      </c>
    </row>
    <row r="475" spans="20:27" x14ac:dyDescent="0.25">
      <c r="T475" s="47">
        <f t="shared" si="107"/>
        <v>4.7199999999999438</v>
      </c>
      <c r="U475" s="47">
        <f t="shared" si="114"/>
        <v>2.5614335825778555E-2</v>
      </c>
      <c r="V475" s="47">
        <f t="shared" si="108"/>
        <v>2.9644849645123698E-2</v>
      </c>
      <c r="W475" s="47">
        <f t="shared" si="109"/>
        <v>2.6422572066924607E-2</v>
      </c>
      <c r="X475" s="47">
        <f t="shared" si="110"/>
        <v>3.3184134091799586E-2</v>
      </c>
      <c r="Y475" s="47">
        <f t="shared" si="111"/>
        <v>2.6362231400497385E-2</v>
      </c>
      <c r="Z475" s="47">
        <f t="shared" si="112"/>
        <v>8.3396582877596007E-3</v>
      </c>
      <c r="AA475" s="47">
        <f t="shared" si="113"/>
        <v>4.8456157493357413E-13</v>
      </c>
    </row>
    <row r="476" spans="20:27" x14ac:dyDescent="0.25">
      <c r="T476" s="47">
        <f t="shared" si="107"/>
        <v>4.7299999999999436</v>
      </c>
      <c r="U476" s="47">
        <f t="shared" si="114"/>
        <v>2.5542590156774053E-2</v>
      </c>
      <c r="V476" s="47">
        <f t="shared" si="108"/>
        <v>2.9559866830932899E-2</v>
      </c>
      <c r="W476" s="47">
        <f t="shared" si="109"/>
        <v>2.6335819276420442E-2</v>
      </c>
      <c r="X476" s="47">
        <f t="shared" si="110"/>
        <v>3.3064051912044118E-2</v>
      </c>
      <c r="Y476" s="47">
        <f t="shared" si="111"/>
        <v>2.6244892264176634E-2</v>
      </c>
      <c r="Z476" s="47">
        <f t="shared" si="112"/>
        <v>8.2649245396023471E-3</v>
      </c>
      <c r="AA476" s="47">
        <f t="shared" si="113"/>
        <v>4.5136472782506838E-13</v>
      </c>
    </row>
    <row r="477" spans="20:27" x14ac:dyDescent="0.25">
      <c r="T477" s="47">
        <f t="shared" si="107"/>
        <v>4.7399999999999434</v>
      </c>
      <c r="U477" s="47">
        <f t="shared" si="114"/>
        <v>2.5471179949440953E-2</v>
      </c>
      <c r="V477" s="47">
        <f t="shared" si="108"/>
        <v>2.9475289275535568E-2</v>
      </c>
      <c r="W477" s="47">
        <f t="shared" si="109"/>
        <v>2.6249496915819456E-2</v>
      </c>
      <c r="X477" s="47">
        <f t="shared" si="110"/>
        <v>3.2944618345076573E-2</v>
      </c>
      <c r="Y477" s="47">
        <f t="shared" si="111"/>
        <v>2.6128248469610378E-2</v>
      </c>
      <c r="Z477" s="47">
        <f t="shared" si="112"/>
        <v>8.1909635284045049E-3</v>
      </c>
      <c r="AA477" s="47">
        <f t="shared" si="113"/>
        <v>4.2047813830170849E-13</v>
      </c>
    </row>
    <row r="478" spans="20:27" x14ac:dyDescent="0.25">
      <c r="T478" s="47">
        <f t="shared" si="107"/>
        <v>4.7499999999999432</v>
      </c>
      <c r="U478" s="47">
        <f t="shared" si="114"/>
        <v>2.540010300421236E-2</v>
      </c>
      <c r="V478" s="47">
        <f t="shared" si="108"/>
        <v>2.9391114278494175E-2</v>
      </c>
      <c r="W478" s="47">
        <f t="shared" si="109"/>
        <v>2.6163602114865549E-2</v>
      </c>
      <c r="X478" s="47">
        <f t="shared" si="110"/>
        <v>3.2825828744196775E-2</v>
      </c>
      <c r="Y478" s="47">
        <f t="shared" si="111"/>
        <v>2.6012294873749581E-2</v>
      </c>
      <c r="Z478" s="47">
        <f t="shared" si="112"/>
        <v>8.1177662378003456E-3</v>
      </c>
      <c r="AA478" s="47">
        <f t="shared" si="113"/>
        <v>3.9173855868351955E-13</v>
      </c>
    </row>
    <row r="479" spans="20:27" x14ac:dyDescent="0.25">
      <c r="T479" s="47">
        <f t="shared" si="107"/>
        <v>4.7599999999999429</v>
      </c>
      <c r="U479" s="47">
        <f t="shared" si="114"/>
        <v>2.5329357140096067E-2</v>
      </c>
      <c r="V479" s="47">
        <f t="shared" si="108"/>
        <v>2.9307339162462809E-2</v>
      </c>
      <c r="W479" s="47">
        <f t="shared" si="109"/>
        <v>2.6078132027430256E-2</v>
      </c>
      <c r="X479" s="47">
        <f t="shared" si="110"/>
        <v>3.2707678504080094E-2</v>
      </c>
      <c r="Y479" s="47">
        <f t="shared" si="111"/>
        <v>2.5897026379126081E-2</v>
      </c>
      <c r="Z479" s="47">
        <f t="shared" si="112"/>
        <v>8.0453237680365181E-3</v>
      </c>
      <c r="AA479" s="47">
        <f t="shared" si="113"/>
        <v>3.6499444888764068E-13</v>
      </c>
    </row>
    <row r="480" spans="20:27" x14ac:dyDescent="0.25">
      <c r="T480" s="47">
        <f t="shared" si="107"/>
        <v>4.7699999999999427</v>
      </c>
      <c r="U480" s="47">
        <f t="shared" si="114"/>
        <v>2.5258940194482514E-2</v>
      </c>
      <c r="V480" s="47">
        <f t="shared" si="108"/>
        <v>2.9223961272946273E-2</v>
      </c>
      <c r="W480" s="47">
        <f t="shared" si="109"/>
        <v>2.5993083831267156E-2</v>
      </c>
      <c r="X480" s="47">
        <f t="shared" si="110"/>
        <v>3.2590163060338059E-2</v>
      </c>
      <c r="Y480" s="47">
        <f t="shared" si="111"/>
        <v>2.5782437933381891E-2</v>
      </c>
      <c r="Z480" s="47">
        <f t="shared" si="112"/>
        <v>7.9736273343256787E-3</v>
      </c>
      <c r="AA480" s="47">
        <f t="shared" si="113"/>
        <v>3.4010512462969977E-13</v>
      </c>
    </row>
    <row r="481" spans="20:27" x14ac:dyDescent="0.25">
      <c r="T481" s="47">
        <f t="shared" si="107"/>
        <v>4.7799999999999425</v>
      </c>
      <c r="U481" s="47">
        <f t="shared" si="114"/>
        <v>2.5188850022955029E-2</v>
      </c>
      <c r="V481" s="47">
        <f t="shared" si="108"/>
        <v>2.9140977978062199E-2</v>
      </c>
      <c r="W481" s="47">
        <f t="shared" si="109"/>
        <v>2.590845472776929E-2</v>
      </c>
      <c r="X481" s="47">
        <f t="shared" si="110"/>
        <v>3.2473277889084343E-2</v>
      </c>
      <c r="Y481" s="47">
        <f t="shared" si="111"/>
        <v>2.5668524528804196E-2</v>
      </c>
      <c r="Z481" s="47">
        <f t="shared" si="112"/>
        <v>7.9026682652252201E-3</v>
      </c>
      <c r="AA481" s="47">
        <f t="shared" si="113"/>
        <v>3.1693996847027486E-13</v>
      </c>
    </row>
    <row r="482" spans="20:27" x14ac:dyDescent="0.25">
      <c r="T482" s="47">
        <f t="shared" si="107"/>
        <v>4.7899999999999423</v>
      </c>
      <c r="U482" s="47">
        <f t="shared" si="114"/>
        <v>2.5119084499102527E-2</v>
      </c>
      <c r="V482" s="47">
        <f t="shared" si="108"/>
        <v>2.9058386668306034E-2</v>
      </c>
      <c r="W482" s="47">
        <f t="shared" si="109"/>
        <v>2.5824241941729512E-2</v>
      </c>
      <c r="X482" s="47">
        <f t="shared" si="110"/>
        <v>3.2357018506506213E-2</v>
      </c>
      <c r="Y482" s="47">
        <f t="shared" si="111"/>
        <v>2.5555281201865801E-2</v>
      </c>
      <c r="Z482" s="47">
        <f t="shared" si="112"/>
        <v>7.8324380010406144E-3</v>
      </c>
      <c r="AA482" s="47">
        <f t="shared" si="113"/>
        <v>2.9537769900659954E-13</v>
      </c>
    </row>
    <row r="483" spans="20:27" x14ac:dyDescent="0.25">
      <c r="T483" s="47">
        <f t="shared" si="107"/>
        <v>4.7999999999999421</v>
      </c>
      <c r="U483" s="47">
        <f t="shared" si="114"/>
        <v>2.5049641514334347E-2</v>
      </c>
      <c r="V483" s="47">
        <f t="shared" si="108"/>
        <v>2.8976184756318923E-2</v>
      </c>
      <c r="W483" s="47">
        <f t="shared" si="109"/>
        <v>2.5740442721103606E-2</v>
      </c>
      <c r="X483" s="47">
        <f t="shared" si="110"/>
        <v>3.2241380468441057E-2</v>
      </c>
      <c r="Y483" s="47">
        <f t="shared" si="111"/>
        <v>2.5442703032770856E-2</v>
      </c>
      <c r="Z483" s="47">
        <f t="shared" si="112"/>
        <v>7.7629280922529992E-3</v>
      </c>
      <c r="AA483" s="47">
        <f t="shared" si="113"/>
        <v>2.7530569386556845E-13</v>
      </c>
    </row>
    <row r="484" spans="20:27" x14ac:dyDescent="0.25">
      <c r="T484" s="47">
        <f t="shared" si="107"/>
        <v>4.8099999999999419</v>
      </c>
      <c r="U484" s="47">
        <f t="shared" si="114"/>
        <v>2.498051897769742E-2</v>
      </c>
      <c r="V484" s="47">
        <f t="shared" si="108"/>
        <v>2.8894369676658458E-2</v>
      </c>
      <c r="W484" s="47">
        <f t="shared" si="109"/>
        <v>2.5657054336776317E-2</v>
      </c>
      <c r="X484" s="47">
        <f t="shared" si="110"/>
        <v>3.2126359369958286E-2</v>
      </c>
      <c r="Y484" s="47">
        <f t="shared" si="111"/>
        <v>2.5330785145006151E-2</v>
      </c>
      <c r="Z484" s="47">
        <f t="shared" si="112"/>
        <v>7.6941301979704868E-3</v>
      </c>
      <c r="AA484" s="47">
        <f t="shared" si="113"/>
        <v>2.5661936248324041E-13</v>
      </c>
    </row>
    <row r="485" spans="20:27" x14ac:dyDescent="0.25">
      <c r="T485" s="47">
        <f t="shared" si="107"/>
        <v>4.8199999999999417</v>
      </c>
      <c r="U485" s="47">
        <f t="shared" si="114"/>
        <v>2.4911714815695655E-2</v>
      </c>
      <c r="V485" s="47">
        <f t="shared" si="108"/>
        <v>2.8812938885572171E-2</v>
      </c>
      <c r="W485" s="47">
        <f t="shared" si="109"/>
        <v>2.55740740823301E-2</v>
      </c>
      <c r="X485" s="47">
        <f t="shared" si="110"/>
        <v>3.2011950844946159E-2</v>
      </c>
      <c r="Y485" s="47">
        <f t="shared" si="111"/>
        <v>2.5219522704897374E-2</v>
      </c>
      <c r="Z485" s="47">
        <f t="shared" si="112"/>
        <v>7.6260360844029899E-3</v>
      </c>
      <c r="AA485" s="47">
        <f t="shared" si="113"/>
        <v>2.3922156495932071E-13</v>
      </c>
    </row>
    <row r="486" spans="20:27" x14ac:dyDescent="0.25">
      <c r="T486" s="47">
        <f t="shared" si="107"/>
        <v>4.8299999999999415</v>
      </c>
      <c r="U486" s="47">
        <f t="shared" si="114"/>
        <v>2.4843226972111512E-2</v>
      </c>
      <c r="V486" s="47">
        <f t="shared" si="108"/>
        <v>2.8731889860773869E-2</v>
      </c>
      <c r="W486" s="47">
        <f t="shared" si="109"/>
        <v>2.5491499273816633E-2</v>
      </c>
      <c r="X486" s="47">
        <f t="shared" si="110"/>
        <v>3.1898150565703803E-2</v>
      </c>
      <c r="Y486" s="47">
        <f t="shared" si="111"/>
        <v>2.5108910921170745E-2</v>
      </c>
      <c r="Z486" s="47">
        <f t="shared" si="112"/>
        <v>7.5586376233601352E-3</v>
      </c>
      <c r="AA486" s="47">
        <f t="shared" si="113"/>
        <v>2.230220735557056E-13</v>
      </c>
    </row>
    <row r="487" spans="20:27" x14ac:dyDescent="0.25">
      <c r="T487" s="47">
        <f t="shared" si="107"/>
        <v>4.8399999999999412</v>
      </c>
      <c r="U487" s="47">
        <f t="shared" si="114"/>
        <v>2.4775053407829699E-2</v>
      </c>
      <c r="V487" s="47">
        <f t="shared" si="108"/>
        <v>2.8651220101222598E-2</v>
      </c>
      <c r="W487" s="47">
        <f t="shared" si="109"/>
        <v>2.5409327249531075E-2</v>
      </c>
      <c r="X487" s="47">
        <f t="shared" si="110"/>
        <v>3.178495424253816E-2</v>
      </c>
      <c r="Y487" s="47">
        <f t="shared" si="111"/>
        <v>2.4998945044519785E-2</v>
      </c>
      <c r="Z487" s="47">
        <f t="shared" si="112"/>
        <v>7.4919267907717765E-3</v>
      </c>
      <c r="AA487" s="47">
        <f t="shared" si="113"/>
        <v>2.079370736667948E-13</v>
      </c>
    </row>
    <row r="488" spans="20:27" x14ac:dyDescent="0.25">
      <c r="T488" s="47">
        <f t="shared" si="107"/>
        <v>4.849999999999941</v>
      </c>
      <c r="U488" s="47">
        <f t="shared" si="114"/>
        <v>2.4707192100663036E-2</v>
      </c>
      <c r="V488" s="47">
        <f t="shared" si="108"/>
        <v>2.8570927126904344E-2</v>
      </c>
      <c r="W488" s="47">
        <f t="shared" si="109"/>
        <v>2.532755536978893E-2</v>
      </c>
      <c r="X488" s="47">
        <f t="shared" si="110"/>
        <v>3.1672357623365725E-2</v>
      </c>
      <c r="Y488" s="47">
        <f t="shared" si="111"/>
        <v>2.4889620367177002E-2</v>
      </c>
      <c r="Z488" s="47">
        <f t="shared" si="112"/>
        <v>7.4258956652309312E-3</v>
      </c>
      <c r="AA488" s="47">
        <f t="shared" si="113"/>
        <v>1.9388870132864437E-13</v>
      </c>
    </row>
    <row r="489" spans="20:27" x14ac:dyDescent="0.25">
      <c r="T489" s="47">
        <f t="shared" si="107"/>
        <v>4.8599999999999408</v>
      </c>
      <c r="U489" s="47">
        <f t="shared" si="114"/>
        <v>2.4639641045180419E-2</v>
      </c>
      <c r="V489" s="47">
        <f t="shared" si="108"/>
        <v>2.8491008478616426E-2</v>
      </c>
      <c r="W489" s="47">
        <f t="shared" si="109"/>
        <v>2.5246181016705598E-2</v>
      </c>
      <c r="X489" s="47">
        <f t="shared" si="110"/>
        <v>3.1560356493319321E-2</v>
      </c>
      <c r="Y489" s="47">
        <f t="shared" si="111"/>
        <v>2.4780932222490698E-2</v>
      </c>
      <c r="Z489" s="47">
        <f t="shared" si="112"/>
        <v>7.3605364265586356E-3</v>
      </c>
      <c r="AA489" s="47">
        <f t="shared" si="113"/>
        <v>1.8080461455477448E-13</v>
      </c>
    </row>
    <row r="490" spans="20:27" x14ac:dyDescent="0.25">
      <c r="T490" s="47">
        <f t="shared" si="107"/>
        <v>4.8699999999999406</v>
      </c>
      <c r="U490" s="47">
        <f t="shared" si="114"/>
        <v>2.4572398252536824E-2</v>
      </c>
      <c r="V490" s="47">
        <f t="shared" si="108"/>
        <v>2.8411461717754355E-2</v>
      </c>
      <c r="W490" s="47">
        <f t="shared" si="109"/>
        <v>2.5165201593978496E-2</v>
      </c>
      <c r="X490" s="47">
        <f t="shared" si="110"/>
        <v>3.1448946674359469E-2</v>
      </c>
      <c r="Y490" s="47">
        <f t="shared" si="111"/>
        <v>2.4672875984506615E-2</v>
      </c>
      <c r="Z490" s="47">
        <f t="shared" si="112"/>
        <v>7.2958413543904033E-3</v>
      </c>
      <c r="AA490" s="47">
        <f t="shared" si="113"/>
        <v>1.6861759599034714E-13</v>
      </c>
    </row>
    <row r="491" spans="20:27" x14ac:dyDescent="0.25">
      <c r="T491" s="47">
        <f t="shared" si="107"/>
        <v>4.8799999999999404</v>
      </c>
      <c r="U491" s="47">
        <f t="shared" si="114"/>
        <v>2.4505461750305386E-2</v>
      </c>
      <c r="V491" s="47">
        <f t="shared" si="108"/>
        <v>2.8332284426101417E-2</v>
      </c>
      <c r="W491" s="47">
        <f t="shared" si="109"/>
        <v>2.5084614526671718E-2</v>
      </c>
      <c r="X491" s="47">
        <f t="shared" si="110"/>
        <v>3.1338124024890536E-2</v>
      </c>
      <c r="Y491" s="47">
        <f t="shared" si="111"/>
        <v>2.4565447067554449E-2</v>
      </c>
      <c r="Z491" s="47">
        <f t="shared" si="112"/>
        <v>7.2318028267840413E-3</v>
      </c>
      <c r="AA491" s="47">
        <f t="shared" si="113"/>
        <v>1.5726518456513203E-13</v>
      </c>
    </row>
    <row r="492" spans="20:27" x14ac:dyDescent="0.25">
      <c r="T492" s="47">
        <f t="shared" si="107"/>
        <v>4.8899999999999402</v>
      </c>
      <c r="U492" s="47">
        <f t="shared" si="114"/>
        <v>2.4438829582311465E-2</v>
      </c>
      <c r="V492" s="47">
        <f t="shared" si="108"/>
        <v>2.8253474205620726E-2</v>
      </c>
      <c r="W492" s="47">
        <f t="shared" si="109"/>
        <v>2.5004417261003296E-2</v>
      </c>
      <c r="X492" s="47">
        <f t="shared" si="110"/>
        <v>3.1227884439381497E-2</v>
      </c>
      <c r="Y492" s="47">
        <f t="shared" si="111"/>
        <v>2.4458640925839222E-2</v>
      </c>
      <c r="Z492" s="47">
        <f t="shared" si="112"/>
        <v>7.1684133188482596E-3</v>
      </c>
      <c r="AA492" s="47">
        <f t="shared" si="113"/>
        <v>1.4668933399954149E-13</v>
      </c>
    </row>
    <row r="493" spans="20:27" x14ac:dyDescent="0.25">
      <c r="T493" s="47">
        <f t="shared" si="107"/>
        <v>4.89999999999994</v>
      </c>
      <c r="U493" s="47">
        <f t="shared" si="114"/>
        <v>2.4372499808468711E-2</v>
      </c>
      <c r="V493" s="47">
        <f t="shared" si="108"/>
        <v>2.8175028678249753E-2</v>
      </c>
      <c r="W493" s="47">
        <f t="shared" si="109"/>
        <v>2.4924607264134889E-2</v>
      </c>
      <c r="X493" s="47">
        <f t="shared" si="110"/>
        <v>3.1118223847991316E-2</v>
      </c>
      <c r="Y493" s="47">
        <f t="shared" si="111"/>
        <v>2.4352453053037244E-2</v>
      </c>
      <c r="Z493" s="47">
        <f t="shared" si="112"/>
        <v>7.1056654013920322E-3</v>
      </c>
      <c r="AA493" s="47">
        <f t="shared" si="113"/>
        <v>1.3683609617913042E-13</v>
      </c>
    </row>
    <row r="494" spans="20:27" x14ac:dyDescent="0.25">
      <c r="T494" s="47">
        <f t="shared" si="107"/>
        <v>4.9099999999999397</v>
      </c>
      <c r="U494" s="47">
        <f t="shared" si="114"/>
        <v>2.4306470504617074E-2</v>
      </c>
      <c r="V494" s="47">
        <f t="shared" si="108"/>
        <v>2.8096945485697397E-2</v>
      </c>
      <c r="W494" s="47">
        <f t="shared" si="109"/>
        <v>2.4845182023963967E-2</v>
      </c>
      <c r="X494" s="47">
        <f t="shared" si="110"/>
        <v>3.1009138216198783E-2</v>
      </c>
      <c r="Y494" s="47">
        <f t="shared" si="111"/>
        <v>2.4246878981896983E-2</v>
      </c>
      <c r="Z494" s="47">
        <f t="shared" si="112"/>
        <v>7.0435517395941154E-3</v>
      </c>
      <c r="AA494" s="47">
        <f t="shared" si="113"/>
        <v>1.2765532756140075E-13</v>
      </c>
    </row>
    <row r="495" spans="20:27" x14ac:dyDescent="0.25">
      <c r="T495" s="47">
        <f t="shared" si="107"/>
        <v>4.9199999999999395</v>
      </c>
      <c r="U495" s="47">
        <f t="shared" si="114"/>
        <v>2.4240739762362778E-2</v>
      </c>
      <c r="V495" s="47">
        <f t="shared" si="108"/>
        <v>2.801922228924341E-2</v>
      </c>
      <c r="W495" s="47">
        <f t="shared" si="109"/>
        <v>2.4766139048918379E-2</v>
      </c>
      <c r="X495" s="47">
        <f t="shared" si="110"/>
        <v>3.0900623544436834E-2</v>
      </c>
      <c r="Y495" s="47">
        <f t="shared" si="111"/>
        <v>2.4141914283844264E-2</v>
      </c>
      <c r="Z495" s="47">
        <f t="shared" si="112"/>
        <v>6.9820650916925823E-3</v>
      </c>
      <c r="AA495" s="47">
        <f t="shared" si="113"/>
        <v>1.1910041691631419E-13</v>
      </c>
    </row>
    <row r="496" spans="20:27" x14ac:dyDescent="0.25">
      <c r="T496" s="47">
        <f t="shared" si="107"/>
        <v>4.9299999999999393</v>
      </c>
      <c r="U496" s="47">
        <f t="shared" si="114"/>
        <v>2.4175305688920155E-2</v>
      </c>
      <c r="V496" s="47">
        <f t="shared" si="108"/>
        <v>2.7941856769540269E-2</v>
      </c>
      <c r="W496" s="47">
        <f t="shared" si="109"/>
        <v>2.4687475867753383E-2</v>
      </c>
      <c r="X496" s="47">
        <f t="shared" si="110"/>
        <v>3.0792675867731243E-2</v>
      </c>
      <c r="Y496" s="47">
        <f t="shared" si="111"/>
        <v>2.4037554568592225E-2</v>
      </c>
      <c r="Z496" s="47">
        <f t="shared" si="112"/>
        <v>6.9211983076938998E-3</v>
      </c>
      <c r="AA496" s="47">
        <f t="shared" si="113"/>
        <v>1.1112803282872451E-13</v>
      </c>
    </row>
    <row r="497" spans="20:27" x14ac:dyDescent="0.25">
      <c r="T497" s="47">
        <f t="shared" ref="T497:T504" si="115">T496+0.01</f>
        <v>4.9399999999999391</v>
      </c>
      <c r="U497" s="47">
        <f t="shared" si="114"/>
        <v>2.4110166406955361E-2</v>
      </c>
      <c r="V497" s="47">
        <f t="shared" ref="V497:V504" si="116">_xlfn.F.DIST(T497,2,1,FALSE)</f>
        <v>2.7864846626417399E-2</v>
      </c>
      <c r="W497" s="47">
        <f t="shared" ref="W497:W504" si="117">_xlfn.F.DIST(T497,1,2,FALSE)</f>
        <v>2.4609190029350973E-2</v>
      </c>
      <c r="X497" s="47">
        <f t="shared" ref="X497:X504" si="118">_xlfn.F.DIST(T497,4,2,FALSE)</f>
        <v>3.0685291255343625E-2</v>
      </c>
      <c r="Y497" s="47">
        <f t="shared" ref="Y497:Y504" si="119">_xlfn.F.DIST(T497,2,4,FALSE)</f>
        <v>2.3933795483755665E-2</v>
      </c>
      <c r="Z497" s="47">
        <f t="shared" ref="Z497:Z504" si="120">_xlfn.F.DIST(T497,10,10,FALSE)</f>
        <v>6.8609443281014209E-3</v>
      </c>
      <c r="AA497" s="47">
        <f t="shared" ref="AA497:AA504" si="121">_xlfn.F.DIST(T497,100,100,FALSE)</f>
        <v>1.0369788950845965E-13</v>
      </c>
    </row>
    <row r="498" spans="20:27" x14ac:dyDescent="0.25">
      <c r="T498" s="47">
        <f t="shared" si="115"/>
        <v>4.9499999999999389</v>
      </c>
      <c r="U498" s="47">
        <f t="shared" si="114"/>
        <v>2.4045320054431999E-2</v>
      </c>
      <c r="V498" s="47">
        <f t="shared" si="116"/>
        <v>2.7788189578687748E-2</v>
      </c>
      <c r="W498" s="47">
        <f t="shared" si="117"/>
        <v>2.4531279102521553E-2</v>
      </c>
      <c r="X498" s="47">
        <f t="shared" si="118"/>
        <v>3.0578465810418804E-2</v>
      </c>
      <c r="Y498" s="47">
        <f t="shared" si="119"/>
        <v>2.3830632714469814E-2</v>
      </c>
      <c r="Z498" s="47">
        <f t="shared" si="120"/>
        <v>6.8012961826627982E-3</v>
      </c>
      <c r="AA498" s="47">
        <f t="shared" si="121"/>
        <v>9.6772529562094526E-14</v>
      </c>
    </row>
    <row r="499" spans="20:27" x14ac:dyDescent="0.25">
      <c r="T499" s="47">
        <f t="shared" si="115"/>
        <v>4.9599999999999387</v>
      </c>
      <c r="U499" s="47">
        <f t="shared" si="114"/>
        <v>2.3980764784458489E-2</v>
      </c>
      <c r="V499" s="47">
        <f t="shared" si="116"/>
        <v>2.7711883363956615E-2</v>
      </c>
      <c r="W499" s="47">
        <f t="shared" si="117"/>
        <v>2.4453740675807967E-2</v>
      </c>
      <c r="X499" s="47">
        <f t="shared" si="118"/>
        <v>3.0472195669636239E-2</v>
      </c>
      <c r="Y499" s="47">
        <f t="shared" si="119"/>
        <v>2.3728061983013624E-2</v>
      </c>
      <c r="Z499" s="47">
        <f t="shared" si="120"/>
        <v>6.7422469891361527E-3</v>
      </c>
      <c r="AA499" s="47">
        <f t="shared" si="121"/>
        <v>9.0317122480846152E-14</v>
      </c>
    </row>
    <row r="500" spans="20:27" x14ac:dyDescent="0.25">
      <c r="T500" s="47">
        <f t="shared" si="115"/>
        <v>4.9699999999999385</v>
      </c>
      <c r="U500" s="47">
        <f t="shared" si="114"/>
        <v>2.3916498765137319E-2</v>
      </c>
      <c r="V500" s="47">
        <f t="shared" si="116"/>
        <v>2.7635925738432841E-2</v>
      </c>
      <c r="W500" s="47">
        <f t="shared" si="117"/>
        <v>2.4376572357291699E-2</v>
      </c>
      <c r="X500" s="47">
        <f t="shared" si="118"/>
        <v>3.036647700286579E-2</v>
      </c>
      <c r="Y500" s="47">
        <f t="shared" si="119"/>
        <v>2.3626079048437151E-2</v>
      </c>
      <c r="Z500" s="47">
        <f t="shared" si="120"/>
        <v>6.6837899520746707E-3</v>
      </c>
      <c r="AA500" s="47">
        <f t="shared" si="121"/>
        <v>8.4299277691711122E-14</v>
      </c>
    </row>
    <row r="501" spans="20:27" x14ac:dyDescent="0.25">
      <c r="T501" s="47">
        <f t="shared" si="115"/>
        <v>4.9799999999999383</v>
      </c>
      <c r="U501" s="47">
        <f t="shared" si="114"/>
        <v>2.3852520179415998E-2</v>
      </c>
      <c r="V501" s="47">
        <f t="shared" si="116"/>
        <v>2.7560314476742113E-2</v>
      </c>
      <c r="W501" s="47">
        <f t="shared" si="117"/>
        <v>2.4299771774401367E-2</v>
      </c>
      <c r="X501" s="47">
        <f t="shared" si="118"/>
        <v>3.0261306012827362E-2</v>
      </c>
      <c r="Y501" s="47">
        <f t="shared" si="119"/>
        <v>2.3524679706193371E-2</v>
      </c>
      <c r="Z501" s="47">
        <f t="shared" si="120"/>
        <v>6.6259183616291985E-3</v>
      </c>
      <c r="AA501" s="47">
        <f t="shared" si="121"/>
        <v>7.8688871104621925E-14</v>
      </c>
    </row>
    <row r="502" spans="20:27" x14ac:dyDescent="0.25">
      <c r="T502" s="47">
        <f t="shared" si="115"/>
        <v>4.989999999999938</v>
      </c>
      <c r="U502" s="47">
        <f t="shared" si="114"/>
        <v>2.3788827224939812E-2</v>
      </c>
      <c r="V502" s="47">
        <f t="shared" si="116"/>
        <v>2.748504737174258E-2</v>
      </c>
      <c r="W502" s="47">
        <f t="shared" si="117"/>
        <v>2.4223336573723494E-2</v>
      </c>
      <c r="X502" s="47">
        <f t="shared" si="118"/>
        <v>3.0156678934754825E-2</v>
      </c>
      <c r="Y502" s="47">
        <f t="shared" si="119"/>
        <v>2.3423859787774212E-2</v>
      </c>
      <c r="Z502" s="47">
        <f t="shared" si="120"/>
        <v>6.56862559236885E-3</v>
      </c>
      <c r="AA502" s="47">
        <f t="shared" si="121"/>
        <v>7.3457884167774369E-14</v>
      </c>
    </row>
    <row r="503" spans="20:27" x14ac:dyDescent="0.25">
      <c r="T503" s="47">
        <f t="shared" si="115"/>
        <v>4.9999999999999378</v>
      </c>
      <c r="U503" s="47">
        <f t="shared" si="114"/>
        <v>2.372541811390631E-2</v>
      </c>
      <c r="V503" s="47">
        <f t="shared" si="116"/>
        <v>2.741012223434261E-2</v>
      </c>
      <c r="W503" s="47">
        <f t="shared" si="117"/>
        <v>2.4147264420815235E-2</v>
      </c>
      <c r="X503" s="47">
        <f t="shared" si="118"/>
        <v>3.0052592036063763E-2</v>
      </c>
      <c r="Y503" s="47">
        <f t="shared" si="119"/>
        <v>2.3323615160350482E-2</v>
      </c>
      <c r="Z503" s="47">
        <f t="shared" si="120"/>
        <v>6.5119051021189306E-3</v>
      </c>
      <c r="AA503" s="47">
        <f t="shared" si="121"/>
        <v>6.8580254516446423E-14</v>
      </c>
    </row>
    <row r="504" spans="20:27" x14ac:dyDescent="0.25">
      <c r="T504" s="47"/>
      <c r="U504" s="47"/>
      <c r="V504" s="47"/>
      <c r="W504" s="47"/>
      <c r="X504" s="47"/>
      <c r="Y504" s="47"/>
      <c r="Z504" s="47"/>
      <c r="AA504" s="4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9651-BB9F-4B8A-8D11-9414051932E6}">
  <sheetPr>
    <tabColor theme="5" tint="-0.499984740745262"/>
  </sheetPr>
  <dimension ref="D2:AA7"/>
  <sheetViews>
    <sheetView showGridLines="0" workbookViewId="0">
      <selection activeCell="AK46" sqref="AK46"/>
    </sheetView>
  </sheetViews>
  <sheetFormatPr defaultColWidth="2.7109375" defaultRowHeight="15" x14ac:dyDescent="0.25"/>
  <sheetData>
    <row r="2" spans="4:27" x14ac:dyDescent="0.25">
      <c r="H2" s="22" t="s">
        <v>15</v>
      </c>
    </row>
    <row r="6" spans="4:27" ht="15.75" x14ac:dyDescent="0.25">
      <c r="D6" s="20" t="s">
        <v>13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46">
        <v>0</v>
      </c>
      <c r="P6" s="46"/>
      <c r="Q6" s="20"/>
      <c r="R6" s="20"/>
      <c r="S6" s="20"/>
      <c r="T6" s="20"/>
      <c r="U6" s="20"/>
      <c r="V6" s="20"/>
      <c r="W6" s="20"/>
      <c r="X6" s="20"/>
      <c r="Y6" s="20"/>
      <c r="Z6" s="20"/>
      <c r="AA6" s="21" t="s">
        <v>14</v>
      </c>
    </row>
    <row r="7" spans="4:27" ht="15.75" x14ac:dyDescent="0.25"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46"/>
      <c r="P7" s="46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</sheetData>
  <mergeCells count="1">
    <mergeCell ref="O6:P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8</vt:i4>
      </vt:variant>
    </vt:vector>
  </HeadingPairs>
  <TitlesOfParts>
    <vt:vector size="14" baseType="lpstr">
      <vt:lpstr>OLS Fig 4 and 6 (data)</vt:lpstr>
      <vt:lpstr>OLS Fig 7 (data)</vt:lpstr>
      <vt:lpstr>CLASSIC MODEL 1 (data)</vt:lpstr>
      <vt:lpstr>HYPOTHESIS (Table 1)</vt:lpstr>
      <vt:lpstr>HYPOTHESIS 1</vt:lpstr>
      <vt:lpstr>OLS Fig 8</vt:lpstr>
      <vt:lpstr>OLS Fig 4</vt:lpstr>
      <vt:lpstr>OLS Fig 6</vt:lpstr>
      <vt:lpstr>OLS Fig 7</vt:lpstr>
      <vt:lpstr>CLASSICAL MODEL Fig 1</vt:lpstr>
      <vt:lpstr>CLASSICAL MODEL Fig 2</vt:lpstr>
      <vt:lpstr>HYPOTHESIS Fig 1</vt:lpstr>
      <vt:lpstr>HYPOTHESIS Fig 2</vt:lpstr>
      <vt:lpstr>HYPOTHESIS Fig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Cachanosky</dc:creator>
  <cp:lastModifiedBy>Nicolas Cachanosky</cp:lastModifiedBy>
  <dcterms:created xsi:type="dcterms:W3CDTF">2020-10-23T12:32:48Z</dcterms:created>
  <dcterms:modified xsi:type="dcterms:W3CDTF">2021-02-26T01:57:56Z</dcterms:modified>
</cp:coreProperties>
</file>