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Escritorio/"/>
    </mc:Choice>
  </mc:AlternateContent>
  <xr:revisionPtr revIDLastSave="47" documentId="8_{B1EA4B77-C8E8-452F-9E48-DECDC3B8C999}" xr6:coauthVersionLast="46" xr6:coauthVersionMax="46" xr10:uidLastSave="{EE8058E3-362C-4B5B-8C77-F1E77FBC8954}"/>
  <bookViews>
    <workbookView xWindow="2340" yWindow="750" windowWidth="44985" windowHeight="20850" xr2:uid="{C1DF3765-1DAE-4EC7-8691-3EC415654FC4}"/>
  </bookViews>
  <sheets>
    <sheet name="Omitted variable bias" sheetId="1" r:id="rId1"/>
  </sheets>
  <definedNames>
    <definedName name="ALL">'Omitted variable bias'!$D$2:$L$101</definedName>
    <definedName name="ALL.COEF">'Omitted variable bias'!$P$5:$P$13</definedName>
    <definedName name="b.1">'Omitted variable bias'!$P$6</definedName>
    <definedName name="b.2">'Omitted variable bias'!$P$7</definedName>
    <definedName name="b.3">'Omitted variable bias'!$P$8</definedName>
    <definedName name="b.4">'Omitted variable bias'!$P$9</definedName>
    <definedName name="b.5">'Omitted variable bias'!$P$10</definedName>
    <definedName name="beta">'Omitted variable bias'!$P$5:$P$10</definedName>
    <definedName name="constant">'Omitted variable bias'!$P$5</definedName>
    <definedName name="error">'Omitted variable bias'!$M$2:$M$101</definedName>
    <definedName name="g.1">'Omitted variable bias'!$P$11</definedName>
    <definedName name="g.2">'Omitted variable bias'!$P$12</definedName>
    <definedName name="g.3">'Omitted variable bias'!$P$13</definedName>
    <definedName name="gamma">'Omitted variable bias'!$P$11:$P$13</definedName>
    <definedName name="sigma_e">'Omitted variable bias'!$P$14</definedName>
    <definedName name="X">'Omitted variable bias'!$D$2:$I$101</definedName>
    <definedName name="X.1">'Omitted variable bias'!$E$2:$E$101</definedName>
    <definedName name="X.2">'Omitted variable bias'!$F$2:$F$101</definedName>
    <definedName name="X.3">'Omitted variable bias'!$G$2:$G$101</definedName>
    <definedName name="X.4">'Omitted variable bias'!$H$2:$H$101</definedName>
    <definedName name="X.5">'Omitted variable bias'!$I$2:$I$101</definedName>
    <definedName name="y_deterministic">'Omitted variable bias'!$B$2:$B$101</definedName>
    <definedName name="y_error">'Omitted variable bias'!$C$2:$C$101</definedName>
    <definedName name="Z">'Omitted variable bias'!$J$2:$L$101</definedName>
    <definedName name="Z.1">'Omitted variable bias'!$J$2:$J$101</definedName>
    <definedName name="Z.2">'Omitted variable bias'!$K$2:$K$101</definedName>
    <definedName name="Z.3">'Omitted variable bias'!$L$2:$L$101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1" l="1" a="1"/>
  <c r="R18" i="1" s="1"/>
  <c r="Q18" i="1" a="1"/>
  <c r="Q20" i="1" s="1"/>
  <c r="T18" i="1" a="1"/>
  <c r="T18" i="1" s="1"/>
  <c r="S18" i="1" a="1"/>
  <c r="S18" i="1" s="1"/>
  <c r="C2" i="1" a="1"/>
  <c r="C2" i="1" s="1"/>
  <c r="B2" i="1" a="1"/>
  <c r="B2" i="1" s="1"/>
  <c r="T5" i="1" a="1"/>
  <c r="T5" i="1" s="1"/>
  <c r="S5" i="1" a="1"/>
  <c r="S5" i="1" s="1"/>
  <c r="R23" i="1" l="1"/>
  <c r="R22" i="1"/>
  <c r="R21" i="1"/>
  <c r="R20" i="1"/>
  <c r="R19" i="1"/>
  <c r="Q19" i="1"/>
  <c r="Q26" i="1"/>
  <c r="Q18" i="1"/>
  <c r="Q25" i="1"/>
  <c r="Q24" i="1"/>
  <c r="Q23" i="1"/>
  <c r="Q22" i="1"/>
  <c r="Q21" i="1"/>
  <c r="R5" i="1" a="1"/>
  <c r="Q5" i="1" a="1"/>
  <c r="Q5" i="1" s="1"/>
  <c r="R5" i="1" l="1"/>
  <c r="Q6" i="1"/>
  <c r="Q7" i="1"/>
  <c r="Q8" i="1"/>
  <c r="Q9" i="1"/>
  <c r="Q10" i="1"/>
  <c r="Q11" i="1"/>
  <c r="Q12" i="1"/>
  <c r="Q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<sst xmlns="http://schemas.openxmlformats.org/spreadsheetml/2006/main" count="43" uniqueCount="29">
  <si>
    <t>N</t>
  </si>
  <si>
    <t>x1</t>
  </si>
  <si>
    <t>x2</t>
  </si>
  <si>
    <t>x3</t>
  </si>
  <si>
    <t>x4</t>
  </si>
  <si>
    <t>x5</t>
  </si>
  <si>
    <t>z1</t>
  </si>
  <si>
    <t>z2</t>
  </si>
  <si>
    <t>z3</t>
  </si>
  <si>
    <t>error</t>
  </si>
  <si>
    <t>b1:</t>
  </si>
  <si>
    <t>b2:</t>
  </si>
  <si>
    <t>b3:</t>
  </si>
  <si>
    <t>b4:</t>
  </si>
  <si>
    <t>b5:</t>
  </si>
  <si>
    <t>g1:</t>
  </si>
  <si>
    <t>g2:</t>
  </si>
  <si>
    <t>g3:</t>
  </si>
  <si>
    <t>constant:</t>
  </si>
  <si>
    <t>constant</t>
  </si>
  <si>
    <t>True coefficients</t>
  </si>
  <si>
    <t>Complete model</t>
  </si>
  <si>
    <t>Incomplete model</t>
  </si>
  <si>
    <t>Bias</t>
  </si>
  <si>
    <t>Bias formula</t>
  </si>
  <si>
    <t>y (deterministic)</t>
  </si>
  <si>
    <t>y (w/ error)</t>
  </si>
  <si>
    <t>MODEL WITH ERROR TERM</t>
  </si>
  <si>
    <t>DETERMINISTIC MODEL (NO ERROR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</si>
</sst>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2" borderId="1" xfId="0" applyFont="1" applyFill="1" applyBorder="1"/>
    <xf numFmtId="0" fontId="2" fillId="2" borderId="3" xfId="0" applyFont="1" applyFill="1" applyBorder="1"/>
    <xf numFmtId="3" fontId="0" fillId="3" borderId="0" xfId="0" applyNumberFormat="1" applyFill="1" applyBorder="1"/>
    <xf numFmtId="3" fontId="0" fillId="3" borderId="4" xfId="0" applyNumberFormat="1" applyFill="1" applyBorder="1"/>
    <xf numFmtId="3" fontId="0" fillId="4" borderId="0" xfId="0" applyNumberFormat="1" applyFill="1" applyBorder="1"/>
    <xf numFmtId="2" fontId="0" fillId="4" borderId="0" xfId="0" applyNumberFormat="1" applyFill="1" applyBorder="1"/>
    <xf numFmtId="3" fontId="0" fillId="4" borderId="4" xfId="0" applyNumberFormat="1" applyFill="1" applyBorder="1"/>
    <xf numFmtId="2" fontId="0" fillId="4" borderId="4" xfId="0" applyNumberFormat="1" applyFill="1" applyBorder="1"/>
    <xf numFmtId="2" fontId="0" fillId="5" borderId="0" xfId="0" applyNumberFormat="1" applyFill="1" applyBorder="1"/>
    <xf numFmtId="2" fontId="0" fillId="5" borderId="4" xfId="0" applyNumberFormat="1" applyFill="1" applyBorder="1"/>
    <xf numFmtId="2" fontId="0" fillId="6" borderId="2" xfId="0" applyNumberFormat="1" applyFill="1" applyBorder="1"/>
    <xf numFmtId="2" fontId="0" fillId="6" borderId="5" xfId="0" applyNumberFormat="1" applyFill="1" applyBorder="1"/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9" xfId="0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03D4-2465-4B1C-9F36-93E7059936FB}">
  <dimension ref="A1:V11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" sqref="O4"/>
    </sheetView>
  </sheetViews>
  <sheetFormatPr defaultRowHeight="15" x14ac:dyDescent="0.25"/>
  <cols>
    <col min="2" max="3" width="16.7109375" customWidth="1"/>
    <col min="5" max="13" width="7.7109375" customWidth="1"/>
    <col min="15" max="15" width="9.140625" style="1"/>
    <col min="16" max="20" width="17.7109375" style="3" customWidth="1"/>
    <col min="21" max="22" width="10.5703125" bestFit="1" customWidth="1"/>
  </cols>
  <sheetData>
    <row r="1" spans="1:22" x14ac:dyDescent="0.25">
      <c r="A1" s="18" t="s">
        <v>0</v>
      </c>
      <c r="B1" s="19" t="s">
        <v>25</v>
      </c>
      <c r="C1" s="19" t="s">
        <v>26</v>
      </c>
      <c r="D1" s="19" t="s">
        <v>19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9</v>
      </c>
    </row>
    <row r="2" spans="1:22" x14ac:dyDescent="0.25">
      <c r="A2" s="6">
        <v>1</v>
      </c>
      <c r="B2" s="8" cm="1">
        <f t="array" ref="B2:B101">MMULT(ALL,ALL.COEF)</f>
        <v>9159.2649071554351</v>
      </c>
      <c r="C2" s="8" cm="1">
        <f t="array" ref="C2:C101">MMULT(ALL,ALL.COEF)+error</f>
        <v>9160.4534017551414</v>
      </c>
      <c r="D2" s="10">
        <v>1</v>
      </c>
      <c r="E2" s="11">
        <v>0.82783354179072777</v>
      </c>
      <c r="F2" s="11">
        <v>-49.871977048237859</v>
      </c>
      <c r="G2" s="11">
        <v>99.115881222965584</v>
      </c>
      <c r="H2" s="14">
        <v>-8.9853539028733191</v>
      </c>
      <c r="I2" s="14">
        <v>1501.2577338886406</v>
      </c>
      <c r="J2" s="14">
        <v>-25.77719590730009</v>
      </c>
      <c r="K2" s="14">
        <v>504.75781675397519</v>
      </c>
      <c r="L2" s="14">
        <v>97.960778911169342</v>
      </c>
      <c r="M2" s="16">
        <v>1.1884945997056653</v>
      </c>
    </row>
    <row r="3" spans="1:22" x14ac:dyDescent="0.25">
      <c r="A3" s="6">
        <v>2</v>
      </c>
      <c r="B3" s="8">
        <v>9103.3513349532859</v>
      </c>
      <c r="C3" s="8">
        <v>9104.0346504011541</v>
      </c>
      <c r="D3" s="10">
        <v>1</v>
      </c>
      <c r="E3" s="11">
        <v>2.5291731550257897</v>
      </c>
      <c r="F3" s="11">
        <v>-50.287683113873946</v>
      </c>
      <c r="G3" s="11">
        <v>104.73719587847977</v>
      </c>
      <c r="H3" s="14">
        <v>-10.168356742771309</v>
      </c>
      <c r="I3" s="14">
        <v>1489.8542475268512</v>
      </c>
      <c r="J3" s="14">
        <v>-25.501109175502034</v>
      </c>
      <c r="K3" s="14">
        <v>501.15852625709329</v>
      </c>
      <c r="L3" s="14">
        <v>96.753232030215017</v>
      </c>
      <c r="M3" s="16">
        <v>0.6833154478686847</v>
      </c>
      <c r="O3" s="24" t="s">
        <v>28</v>
      </c>
      <c r="P3" s="24"/>
      <c r="Q3" s="24"/>
      <c r="R3" s="24"/>
      <c r="S3" s="24"/>
      <c r="T3" s="24"/>
    </row>
    <row r="4" spans="1:22" x14ac:dyDescent="0.25">
      <c r="A4" s="6">
        <v>3</v>
      </c>
      <c r="B4" s="8">
        <v>9079.3599898178581</v>
      </c>
      <c r="C4" s="8">
        <v>9079.4854841045526</v>
      </c>
      <c r="D4" s="10">
        <v>1</v>
      </c>
      <c r="E4" s="11">
        <v>0.50510788251328032</v>
      </c>
      <c r="F4" s="11">
        <v>-50.401106945276325</v>
      </c>
      <c r="G4" s="11">
        <v>109.53086508535904</v>
      </c>
      <c r="H4" s="14">
        <v>-12.161670935352065</v>
      </c>
      <c r="I4" s="14">
        <v>1478.7684415051226</v>
      </c>
      <c r="J4" s="14">
        <v>-23.939909246101536</v>
      </c>
      <c r="K4" s="14">
        <v>504.25487842756246</v>
      </c>
      <c r="L4" s="14">
        <v>97.475604528264498</v>
      </c>
      <c r="M4" s="16">
        <v>0.12549428669521484</v>
      </c>
      <c r="O4" s="21"/>
      <c r="P4" s="21" t="s">
        <v>20</v>
      </c>
      <c r="Q4" s="21" t="s">
        <v>21</v>
      </c>
      <c r="R4" s="21" t="s">
        <v>22</v>
      </c>
      <c r="S4" s="21" t="s">
        <v>24</v>
      </c>
      <c r="T4" s="21" t="s">
        <v>23</v>
      </c>
      <c r="U4" s="5"/>
      <c r="V4" s="5"/>
    </row>
    <row r="5" spans="1:22" x14ac:dyDescent="0.25">
      <c r="A5" s="6">
        <v>4</v>
      </c>
      <c r="B5" s="8">
        <v>9022.7379152179474</v>
      </c>
      <c r="C5" s="8">
        <v>9023.5683509638111</v>
      </c>
      <c r="D5" s="10">
        <v>1</v>
      </c>
      <c r="E5" s="11">
        <v>-0.53412014093739824</v>
      </c>
      <c r="F5" s="11">
        <v>-51.382640836526505</v>
      </c>
      <c r="G5" s="11">
        <v>114.21300106096209</v>
      </c>
      <c r="H5" s="14">
        <v>-11.525449028337471</v>
      </c>
      <c r="I5" s="14">
        <v>1467.5789692147289</v>
      </c>
      <c r="J5" s="14">
        <v>-22.97083652490722</v>
      </c>
      <c r="K5" s="14">
        <v>500.14473424658439</v>
      </c>
      <c r="L5" s="14">
        <v>98.903248466497544</v>
      </c>
      <c r="M5" s="16">
        <v>0.83043574586459679</v>
      </c>
      <c r="O5" s="1" t="s">
        <v>18</v>
      </c>
      <c r="P5" s="4">
        <v>1</v>
      </c>
      <c r="Q5" s="4">
        <f t="array" ref="Q5:Q13">MMULT(MINVERSE(MMULT(TRANSPOSE(ALL), ALL)), MMULT(TRANSPOSE(ALL),y_deterministic))</f>
        <v>1.0000006482005119</v>
      </c>
      <c r="R5" s="4" cm="1">
        <f t="array" ref="R5:R10">MMULT(MINVERSE(MMULT(TRANSPOSE(X), X)), MMULT(TRANSPOSE(X),y_deterministic))</f>
        <v>3752.0313113927841</v>
      </c>
      <c r="S5" s="4" cm="1">
        <f t="array" ref="S5:S10">beta+MMULT(MINVERSE(MMULT(TRANSPOSE(X), X)), MMULT(TRANSPOSE(X),MMULT(Z,gamma)))</f>
        <v>3752.0313115566969</v>
      </c>
      <c r="T5" s="4" cm="1">
        <f t="array" ref="T5:T10">MMULT(MINVERSE(MMULT(TRANSPOSE(X), X)), MMULT(TRANSPOSE(X),MMULT(Z,gamma)))</f>
        <v>3751.0313115566969</v>
      </c>
      <c r="U5" s="5"/>
      <c r="V5" s="5"/>
    </row>
    <row r="6" spans="1:22" x14ac:dyDescent="0.25">
      <c r="A6" s="6">
        <v>5</v>
      </c>
      <c r="B6" s="8">
        <v>9014.9322480860828</v>
      </c>
      <c r="C6" s="8">
        <v>9014.9601124068522</v>
      </c>
      <c r="D6" s="10">
        <v>1</v>
      </c>
      <c r="E6" s="11">
        <v>1.3268770360806137</v>
      </c>
      <c r="F6" s="11">
        <v>-50.584745290757688</v>
      </c>
      <c r="G6" s="11">
        <v>118.79138415317483</v>
      </c>
      <c r="H6" s="14">
        <v>-13.822056113770614</v>
      </c>
      <c r="I6" s="14">
        <v>1456.2258027595719</v>
      </c>
      <c r="J6" s="14">
        <v>-25.32624228956157</v>
      </c>
      <c r="K6" s="14">
        <v>502.51728852377613</v>
      </c>
      <c r="L6" s="14">
        <v>101.98612253303398</v>
      </c>
      <c r="M6" s="16">
        <v>2.786432076999219E-2</v>
      </c>
      <c r="O6" s="1" t="s">
        <v>10</v>
      </c>
      <c r="P6" s="4">
        <v>1</v>
      </c>
      <c r="Q6" s="4">
        <v>1.0000000112177077</v>
      </c>
      <c r="R6" s="4">
        <v>0.69963558891322464</v>
      </c>
      <c r="S6" s="4">
        <v>0.69963555018330226</v>
      </c>
      <c r="T6" s="4">
        <v>-0.30036444981669774</v>
      </c>
      <c r="U6" s="5"/>
      <c r="V6" s="5"/>
    </row>
    <row r="7" spans="1:22" x14ac:dyDescent="0.25">
      <c r="A7" s="6">
        <v>6</v>
      </c>
      <c r="B7" s="8">
        <v>8990.3699017827166</v>
      </c>
      <c r="C7" s="8">
        <v>8989.7151482497866</v>
      </c>
      <c r="D7" s="10">
        <v>1</v>
      </c>
      <c r="E7" s="11">
        <v>3.3359845492568989</v>
      </c>
      <c r="F7" s="11">
        <v>-46.388261623556552</v>
      </c>
      <c r="G7" s="11">
        <v>128.25138116988037</v>
      </c>
      <c r="H7" s="14">
        <v>-13.48810502106279</v>
      </c>
      <c r="I7" s="14">
        <v>1443.5392144468099</v>
      </c>
      <c r="J7" s="14">
        <v>-31.290931142671127</v>
      </c>
      <c r="K7" s="14">
        <v>504.04171187516255</v>
      </c>
      <c r="L7" s="14">
        <v>99.718002206465883</v>
      </c>
      <c r="M7" s="16">
        <v>-0.65475353292976446</v>
      </c>
      <c r="O7" s="1" t="s">
        <v>11</v>
      </c>
      <c r="P7" s="4">
        <v>-2</v>
      </c>
      <c r="Q7" s="4">
        <v>-1.9999999922574716</v>
      </c>
      <c r="R7" s="4">
        <v>-3.6449635447497712</v>
      </c>
      <c r="S7" s="4">
        <v>-3.6449635449826019</v>
      </c>
      <c r="T7" s="4">
        <v>-1.6449635449826019</v>
      </c>
      <c r="U7" s="5"/>
      <c r="V7" s="5"/>
    </row>
    <row r="8" spans="1:22" x14ac:dyDescent="0.25">
      <c r="A8" s="6">
        <v>7</v>
      </c>
      <c r="B8" s="8">
        <v>8957.4311382163432</v>
      </c>
      <c r="C8" s="8">
        <v>8957.4923408441537</v>
      </c>
      <c r="D8" s="10">
        <v>1</v>
      </c>
      <c r="E8" s="11">
        <v>-1.484718786183759</v>
      </c>
      <c r="F8" s="11">
        <v>-43.41672620339282</v>
      </c>
      <c r="G8" s="11">
        <v>135.62070691274195</v>
      </c>
      <c r="H8" s="14">
        <v>-13.865063042803165</v>
      </c>
      <c r="I8" s="14">
        <v>1431.4915126844423</v>
      </c>
      <c r="J8" s="14">
        <v>-33.487865734327457</v>
      </c>
      <c r="K8" s="14">
        <v>503.17032403496427</v>
      </c>
      <c r="L8" s="14">
        <v>103.83500435608389</v>
      </c>
      <c r="M8" s="16">
        <v>6.1202627809622379E-2</v>
      </c>
      <c r="O8" s="1" t="s">
        <v>12</v>
      </c>
      <c r="P8" s="4">
        <v>1.5</v>
      </c>
      <c r="Q8" s="4">
        <v>1.5000000001064109</v>
      </c>
      <c r="R8" s="4">
        <v>1.6490244430606253</v>
      </c>
      <c r="S8" s="4">
        <v>1.649024442784139</v>
      </c>
      <c r="T8" s="4">
        <v>0.14902444278413896</v>
      </c>
      <c r="U8" s="5"/>
      <c r="V8" s="5"/>
    </row>
    <row r="9" spans="1:22" x14ac:dyDescent="0.25">
      <c r="A9" s="6">
        <v>8</v>
      </c>
      <c r="B9" s="8">
        <v>8915.3213524860312</v>
      </c>
      <c r="C9" s="8">
        <v>8916.0311587170781</v>
      </c>
      <c r="D9" s="10">
        <v>1</v>
      </c>
      <c r="E9" s="11">
        <v>-1.200643392794309</v>
      </c>
      <c r="F9" s="11">
        <v>-42.062505365576698</v>
      </c>
      <c r="G9" s="11">
        <v>140.88903908704674</v>
      </c>
      <c r="H9" s="14">
        <v>-18.307529774024449</v>
      </c>
      <c r="I9" s="14">
        <v>1421.2126472848149</v>
      </c>
      <c r="J9" s="14">
        <v>-34.419172267135053</v>
      </c>
      <c r="K9" s="14">
        <v>502.05826161691476</v>
      </c>
      <c r="L9" s="14">
        <v>101.11882757261351</v>
      </c>
      <c r="M9" s="16">
        <v>0.70980623104663199</v>
      </c>
      <c r="O9" s="1" t="s">
        <v>13</v>
      </c>
      <c r="P9" s="4">
        <v>-1</v>
      </c>
      <c r="Q9" s="4">
        <v>-1</v>
      </c>
      <c r="R9" s="4">
        <v>1.7858994124253513E-2</v>
      </c>
      <c r="S9" s="4">
        <v>1.7858994132666339E-2</v>
      </c>
      <c r="T9" s="4">
        <v>1.0178589941326663</v>
      </c>
      <c r="U9" s="5"/>
      <c r="V9" s="5"/>
    </row>
    <row r="10" spans="1:22" x14ac:dyDescent="0.25">
      <c r="A10" s="6">
        <v>9</v>
      </c>
      <c r="B10" s="8">
        <v>8902.2715180801169</v>
      </c>
      <c r="C10" s="8">
        <v>8904.7549293317988</v>
      </c>
      <c r="D10" s="10">
        <v>1</v>
      </c>
      <c r="E10" s="11">
        <v>0.92771793977936778</v>
      </c>
      <c r="F10" s="11">
        <v>-43.623539002806879</v>
      </c>
      <c r="G10" s="11">
        <v>144.26441869743962</v>
      </c>
      <c r="H10" s="14">
        <v>-19.025564722096316</v>
      </c>
      <c r="I10" s="14">
        <v>1414.0025805457767</v>
      </c>
      <c r="J10" s="14">
        <v>-37.147913624143776</v>
      </c>
      <c r="K10" s="14">
        <v>503.29405840201969</v>
      </c>
      <c r="L10" s="14">
        <v>97.916724766943432</v>
      </c>
      <c r="M10" s="16">
        <v>2.4834112516823459</v>
      </c>
      <c r="O10" s="1" t="s">
        <v>14</v>
      </c>
      <c r="P10" s="4">
        <v>4</v>
      </c>
      <c r="Q10" s="4">
        <v>4.0000000000745786</v>
      </c>
      <c r="R10" s="4">
        <v>3.3529178853495978</v>
      </c>
      <c r="S10" s="4">
        <v>3.3529178852331825</v>
      </c>
      <c r="T10" s="4">
        <v>-0.64708211476681754</v>
      </c>
    </row>
    <row r="11" spans="1:22" x14ac:dyDescent="0.25">
      <c r="A11" s="6">
        <v>10</v>
      </c>
      <c r="B11" s="8">
        <v>8894.4723416305478</v>
      </c>
      <c r="C11" s="8">
        <v>8892.233223477082</v>
      </c>
      <c r="D11" s="10">
        <v>1</v>
      </c>
      <c r="E11" s="11">
        <v>3.1736672114537381</v>
      </c>
      <c r="F11" s="11">
        <v>-45.898521973831272</v>
      </c>
      <c r="G11" s="11">
        <v>151.350765072851</v>
      </c>
      <c r="H11" s="14">
        <v>-19.194152974434711</v>
      </c>
      <c r="I11" s="14">
        <v>1401.6725296596223</v>
      </c>
      <c r="J11" s="14">
        <v>-41.143226078819481</v>
      </c>
      <c r="K11" s="14">
        <v>501.23532690321537</v>
      </c>
      <c r="L11" s="14">
        <v>105.32829949889867</v>
      </c>
      <c r="M11" s="16">
        <v>-2.2391181534666842</v>
      </c>
      <c r="O11" s="1" t="s">
        <v>15</v>
      </c>
      <c r="P11" s="4">
        <v>-3</v>
      </c>
      <c r="Q11" s="4">
        <v>-3.0000000000109139</v>
      </c>
      <c r="R11" s="4"/>
      <c r="S11" s="4"/>
      <c r="T11" s="4"/>
    </row>
    <row r="12" spans="1:22" x14ac:dyDescent="0.25">
      <c r="A12" s="6">
        <v>11</v>
      </c>
      <c r="B12" s="8">
        <v>8863.7037470157629</v>
      </c>
      <c r="C12" s="8">
        <v>8865.1304574361038</v>
      </c>
      <c r="D12" s="10">
        <v>1</v>
      </c>
      <c r="E12" s="11">
        <v>2.7403203857344032</v>
      </c>
      <c r="F12" s="11">
        <v>-46.238758364563253</v>
      </c>
      <c r="G12" s="11">
        <v>155.88987583699247</v>
      </c>
      <c r="H12" s="14">
        <v>-18.501658253085139</v>
      </c>
      <c r="I12" s="14">
        <v>1394.2869490206197</v>
      </c>
      <c r="J12" s="14">
        <v>-43.790946434670062</v>
      </c>
      <c r="K12" s="14">
        <v>500.8361548390028</v>
      </c>
      <c r="L12" s="14">
        <v>100.8160094369411</v>
      </c>
      <c r="M12" s="16">
        <v>1.4267104203415701</v>
      </c>
      <c r="O12" s="1" t="s">
        <v>16</v>
      </c>
      <c r="P12" s="4">
        <v>5</v>
      </c>
      <c r="Q12" s="4">
        <v>4.9999999995216058</v>
      </c>
      <c r="R12" s="4"/>
      <c r="S12" s="4"/>
      <c r="T12" s="4"/>
    </row>
    <row r="13" spans="1:22" x14ac:dyDescent="0.25">
      <c r="A13" s="6">
        <v>12</v>
      </c>
      <c r="B13" s="8">
        <v>8854.2608458812028</v>
      </c>
      <c r="C13" s="8">
        <v>8855.2999538183285</v>
      </c>
      <c r="D13" s="10">
        <v>1</v>
      </c>
      <c r="E13" s="11">
        <v>3.8742068255239204</v>
      </c>
      <c r="F13" s="11">
        <v>-47.613148639714112</v>
      </c>
      <c r="G13" s="11">
        <v>159.89534866660338</v>
      </c>
      <c r="H13" s="14">
        <v>-20.446755065764457</v>
      </c>
      <c r="I13" s="14">
        <v>1383.7206567966373</v>
      </c>
      <c r="J13" s="14">
        <v>-45.587217824768487</v>
      </c>
      <c r="K13" s="14">
        <v>501.06945827207699</v>
      </c>
      <c r="L13" s="14">
        <v>105.62633056311388</v>
      </c>
      <c r="M13" s="16">
        <v>1.0391079371259409</v>
      </c>
      <c r="O13" s="22" t="s">
        <v>17</v>
      </c>
      <c r="P13" s="23">
        <v>3</v>
      </c>
      <c r="Q13" s="23">
        <v>3.0000000000291038</v>
      </c>
      <c r="R13" s="23"/>
      <c r="S13" s="23"/>
      <c r="T13" s="23"/>
    </row>
    <row r="14" spans="1:22" x14ac:dyDescent="0.25">
      <c r="A14" s="6">
        <v>13</v>
      </c>
      <c r="B14" s="8">
        <v>8812.7119947575684</v>
      </c>
      <c r="C14" s="8">
        <v>8813.0952685198718</v>
      </c>
      <c r="D14" s="10">
        <v>1</v>
      </c>
      <c r="E14" s="11">
        <v>2.2063466718944555</v>
      </c>
      <c r="F14" s="11">
        <v>-45.364821605163449</v>
      </c>
      <c r="G14" s="11">
        <v>164.98745426842902</v>
      </c>
      <c r="H14" s="14">
        <v>-22.247096093990589</v>
      </c>
      <c r="I14" s="14">
        <v>1374.5904563816225</v>
      </c>
      <c r="J14" s="14">
        <v>-45.299681307612246</v>
      </c>
      <c r="K14" s="14">
        <v>504.01663654899011</v>
      </c>
      <c r="L14" s="14">
        <v>98.234558394811557</v>
      </c>
      <c r="M14" s="16">
        <v>0.38327376230371019</v>
      </c>
    </row>
    <row r="15" spans="1:22" x14ac:dyDescent="0.25">
      <c r="A15" s="6">
        <v>14</v>
      </c>
      <c r="B15" s="8">
        <v>8804.6546995009558</v>
      </c>
      <c r="C15" s="8">
        <v>8805.950339155961</v>
      </c>
      <c r="D15" s="10">
        <v>1</v>
      </c>
      <c r="E15" s="11">
        <v>3.2033709394063052</v>
      </c>
      <c r="F15" s="11">
        <v>-49.13520292332295</v>
      </c>
      <c r="G15" s="11">
        <v>169.53154618455292</v>
      </c>
      <c r="H15" s="14">
        <v>-22.232810640138997</v>
      </c>
      <c r="I15" s="14">
        <v>1366.5481068315341</v>
      </c>
      <c r="J15" s="14">
        <v>-46.219631006676451</v>
      </c>
      <c r="K15" s="14">
        <v>504.2705039247864</v>
      </c>
      <c r="L15" s="14">
        <v>99.815650942612208</v>
      </c>
      <c r="M15" s="16">
        <v>1.295639655005528</v>
      </c>
    </row>
    <row r="16" spans="1:22" x14ac:dyDescent="0.25">
      <c r="A16" s="6">
        <v>15</v>
      </c>
      <c r="B16" s="8">
        <v>8741.1811797205646</v>
      </c>
      <c r="C16" s="8">
        <v>8743.6675764019365</v>
      </c>
      <c r="D16" s="10">
        <v>1</v>
      </c>
      <c r="E16" s="11">
        <v>-1.5954513083159068</v>
      </c>
      <c r="F16" s="11">
        <v>-47.000758701533066</v>
      </c>
      <c r="G16" s="11">
        <v>173.91659652609172</v>
      </c>
      <c r="H16" s="14">
        <v>-22.851780240251916</v>
      </c>
      <c r="I16" s="14">
        <v>1357.2361625205035</v>
      </c>
      <c r="J16" s="14">
        <v>-46.156375192303699</v>
      </c>
      <c r="K16" s="14">
        <v>501.28887116006348</v>
      </c>
      <c r="L16" s="14">
        <v>96.730102379060369</v>
      </c>
      <c r="M16" s="16">
        <v>2.4863966813725988</v>
      </c>
      <c r="O16" s="24" t="s">
        <v>27</v>
      </c>
      <c r="P16" s="24"/>
      <c r="Q16" s="24"/>
      <c r="R16" s="24"/>
      <c r="S16" s="24"/>
      <c r="T16" s="24"/>
    </row>
    <row r="17" spans="1:20" x14ac:dyDescent="0.25">
      <c r="A17" s="6">
        <v>16</v>
      </c>
      <c r="B17" s="8">
        <v>8710.7126982870013</v>
      </c>
      <c r="C17" s="8">
        <v>8712.1180254793653</v>
      </c>
      <c r="D17" s="10">
        <v>1</v>
      </c>
      <c r="E17" s="11">
        <v>-3.2188610854367026</v>
      </c>
      <c r="F17" s="11">
        <v>-46.010019940675221</v>
      </c>
      <c r="G17" s="11">
        <v>178.42752157245718</v>
      </c>
      <c r="H17" s="14">
        <v>-22.326626021015702</v>
      </c>
      <c r="I17" s="14">
        <v>1346.8916766430229</v>
      </c>
      <c r="J17" s="14">
        <v>-48.544298575084831</v>
      </c>
      <c r="K17" s="14">
        <v>499.28552471431647</v>
      </c>
      <c r="L17" s="14">
        <v>100.43879508081915</v>
      </c>
      <c r="M17" s="16">
        <v>1.4053271923645476</v>
      </c>
      <c r="O17" s="21"/>
      <c r="P17" s="21" t="s">
        <v>20</v>
      </c>
      <c r="Q17" s="21" t="s">
        <v>21</v>
      </c>
      <c r="R17" s="21" t="s">
        <v>22</v>
      </c>
      <c r="S17" s="21" t="s">
        <v>24</v>
      </c>
      <c r="T17" s="21" t="s">
        <v>23</v>
      </c>
    </row>
    <row r="18" spans="1:20" x14ac:dyDescent="0.25">
      <c r="A18" s="6">
        <v>17</v>
      </c>
      <c r="B18" s="8">
        <v>8710.8854751247691</v>
      </c>
      <c r="C18" s="8">
        <v>8707.2261434284483</v>
      </c>
      <c r="D18" s="10">
        <v>1</v>
      </c>
      <c r="E18" s="11">
        <v>2.222392555565007</v>
      </c>
      <c r="F18" s="11">
        <v>-45.762319795235214</v>
      </c>
      <c r="G18" s="11">
        <v>182.73405156602516</v>
      </c>
      <c r="H18" s="14">
        <v>-24.662552697211453</v>
      </c>
      <c r="I18" s="14">
        <v>1337.8398749294374</v>
      </c>
      <c r="J18" s="14">
        <v>-52.085510124717956</v>
      </c>
      <c r="K18" s="14">
        <v>500.95904393468368</v>
      </c>
      <c r="L18" s="14">
        <v>101.65452105572088</v>
      </c>
      <c r="M18" s="16">
        <v>-3.6593316963205322</v>
      </c>
      <c r="O18" s="1" t="s">
        <v>18</v>
      </c>
      <c r="P18" s="4">
        <v>1</v>
      </c>
      <c r="Q18" s="4">
        <f t="array" ref="Q18:Q26">MMULT(MINVERSE(MMULT(TRANSPOSE(ALL), ALL)), MMULT(TRANSPOSE(ALL),y_error))</f>
        <v>-1.4589943774044514</v>
      </c>
      <c r="R18" s="4">
        <f t="array" ref="R18:R23">MMULT(MINVERSE(MMULT(TRANSPOSE(X), X)), MMULT(TRANSPOSE(X),y_error))</f>
        <v>3741.1778984367847</v>
      </c>
      <c r="S18" s="4" cm="1">
        <f t="array" ref="S18:S23">beta+MMULT(MINVERSE(MMULT(TRANSPOSE(X), X)), MMULT(TRANSPOSE(X),MMULT(Z,gamma)))</f>
        <v>3752.0313115566969</v>
      </c>
      <c r="T18" s="4" cm="1">
        <f t="array" ref="T18:T23">MMULT(MINVERSE(MMULT(TRANSPOSE(X), X)), MMULT(TRANSPOSE(X),MMULT(Z,gamma)))</f>
        <v>3751.0313115566969</v>
      </c>
    </row>
    <row r="19" spans="1:20" x14ac:dyDescent="0.25">
      <c r="A19" s="6">
        <v>18</v>
      </c>
      <c r="B19" s="8">
        <v>8688.2857824106268</v>
      </c>
      <c r="C19" s="8">
        <v>8686.7652372609664</v>
      </c>
      <c r="D19" s="10">
        <v>1</v>
      </c>
      <c r="E19" s="11">
        <v>1.0809812432365176</v>
      </c>
      <c r="F19" s="11">
        <v>-50.00471019965839</v>
      </c>
      <c r="G19" s="11">
        <v>190.13050868738739</v>
      </c>
      <c r="H19" s="14">
        <v>-25.461498987614092</v>
      </c>
      <c r="I19" s="14">
        <v>1328.5752704641397</v>
      </c>
      <c r="J19" s="14">
        <v>-55.173332431898459</v>
      </c>
      <c r="K19" s="14">
        <v>501.22017758794408</v>
      </c>
      <c r="L19" s="14">
        <v>96.538717219134753</v>
      </c>
      <c r="M19" s="16">
        <v>-1.5205451496608413</v>
      </c>
      <c r="O19" s="1" t="s">
        <v>10</v>
      </c>
      <c r="P19" s="4">
        <v>1</v>
      </c>
      <c r="Q19" s="4">
        <v>1.0548229677569907</v>
      </c>
      <c r="R19" s="4">
        <v>0.73410708433948457</v>
      </c>
      <c r="S19" s="4">
        <v>0.69963555018330226</v>
      </c>
      <c r="T19" s="4">
        <v>-0.30036444981669774</v>
      </c>
    </row>
    <row r="20" spans="1:20" x14ac:dyDescent="0.25">
      <c r="A20" s="6">
        <v>19</v>
      </c>
      <c r="B20" s="8">
        <v>8679.256651949705</v>
      </c>
      <c r="C20" s="8">
        <v>8680.6112254693835</v>
      </c>
      <c r="D20" s="10">
        <v>1</v>
      </c>
      <c r="E20" s="11">
        <v>2.9333895450816643</v>
      </c>
      <c r="F20" s="11">
        <v>-51.876892717723408</v>
      </c>
      <c r="G20" s="11">
        <v>191.54213062959923</v>
      </c>
      <c r="H20" s="14">
        <v>-29.27454405383876</v>
      </c>
      <c r="I20" s="14">
        <v>1317.0507631478563</v>
      </c>
      <c r="J20" s="14">
        <v>-56.450741179721739</v>
      </c>
      <c r="K20" s="14">
        <v>503.13970773047947</v>
      </c>
      <c r="L20" s="14">
        <v>100.57597406265027</v>
      </c>
      <c r="M20" s="16">
        <v>1.354573519678699</v>
      </c>
      <c r="O20" s="1" t="s">
        <v>11</v>
      </c>
      <c r="P20" s="4">
        <v>-2</v>
      </c>
      <c r="Q20" s="4">
        <v>-2.0014886222534187</v>
      </c>
      <c r="R20" s="4">
        <v>-3.6019432513276115</v>
      </c>
      <c r="S20" s="4">
        <v>-3.6449635449826019</v>
      </c>
      <c r="T20" s="4">
        <v>-1.6449635449826019</v>
      </c>
    </row>
    <row r="21" spans="1:20" x14ac:dyDescent="0.25">
      <c r="A21" s="6">
        <v>20</v>
      </c>
      <c r="B21" s="8">
        <v>8647.3937469411103</v>
      </c>
      <c r="C21" s="8">
        <v>8647.4221944712626</v>
      </c>
      <c r="D21" s="10">
        <v>1</v>
      </c>
      <c r="E21" s="11">
        <v>2.662512567717005</v>
      </c>
      <c r="F21" s="11">
        <v>-53.092149109686844</v>
      </c>
      <c r="G21" s="11">
        <v>194.13972396823303</v>
      </c>
      <c r="H21" s="14">
        <v>-31.337641323299561</v>
      </c>
      <c r="I21" s="14">
        <v>1307.1031525390147</v>
      </c>
      <c r="J21" s="14">
        <v>-58.022970699270267</v>
      </c>
      <c r="K21" s="14">
        <v>503.12553159602442</v>
      </c>
      <c r="L21" s="14">
        <v>98.96350954812597</v>
      </c>
      <c r="M21" s="16">
        <v>2.8447530151728365E-2</v>
      </c>
      <c r="O21" s="1" t="s">
        <v>12</v>
      </c>
      <c r="P21" s="4">
        <v>1.5</v>
      </c>
      <c r="Q21" s="4">
        <v>1.5241134518446415</v>
      </c>
      <c r="R21" s="4">
        <v>1.6644204386975616</v>
      </c>
      <c r="S21" s="4">
        <v>1.649024442784139</v>
      </c>
      <c r="T21" s="4">
        <v>0.14902444278413896</v>
      </c>
    </row>
    <row r="22" spans="1:20" x14ac:dyDescent="0.25">
      <c r="A22" s="6">
        <v>21</v>
      </c>
      <c r="B22" s="8">
        <v>8641.1612853388979</v>
      </c>
      <c r="C22" s="8">
        <v>8641.7761838892748</v>
      </c>
      <c r="D22" s="10">
        <v>1</v>
      </c>
      <c r="E22" s="11">
        <v>0.88989803085833008</v>
      </c>
      <c r="F22" s="11">
        <v>-52.7718524536321</v>
      </c>
      <c r="G22" s="11">
        <v>200.63931973136201</v>
      </c>
      <c r="H22" s="14">
        <v>-33.92090882308883</v>
      </c>
      <c r="I22" s="14">
        <v>1299.7131939628061</v>
      </c>
      <c r="J22" s="14">
        <v>-63.164751885774173</v>
      </c>
      <c r="K22" s="14">
        <v>503.03404069050572</v>
      </c>
      <c r="L22" s="14">
        <v>98.443519673189016</v>
      </c>
      <c r="M22" s="16">
        <v>0.61489855037695629</v>
      </c>
      <c r="O22" s="1" t="s">
        <v>13</v>
      </c>
      <c r="P22" s="4">
        <v>-1</v>
      </c>
      <c r="Q22" s="4">
        <v>-0.9726802823079197</v>
      </c>
      <c r="R22" s="4">
        <v>2.1299892014212674E-2</v>
      </c>
      <c r="S22" s="4">
        <v>1.7858994132666339E-2</v>
      </c>
      <c r="T22" s="4">
        <v>1.0178589941326663</v>
      </c>
    </row>
    <row r="23" spans="1:20" x14ac:dyDescent="0.25">
      <c r="A23" s="6">
        <v>22</v>
      </c>
      <c r="B23" s="8">
        <v>8626.8979396185277</v>
      </c>
      <c r="C23" s="8">
        <v>8622.9554636433131</v>
      </c>
      <c r="D23" s="10">
        <v>1</v>
      </c>
      <c r="E23" s="11">
        <v>2.4658564018846749</v>
      </c>
      <c r="F23" s="11">
        <v>-54.042897152118115</v>
      </c>
      <c r="G23" s="11">
        <v>208.10689908123439</v>
      </c>
      <c r="H23" s="14">
        <v>-37.054419013456744</v>
      </c>
      <c r="I23" s="14">
        <v>1290.5944341476782</v>
      </c>
      <c r="J23" s="14">
        <v>-65.131680206867671</v>
      </c>
      <c r="K23" s="14">
        <v>502.85900595124281</v>
      </c>
      <c r="L23" s="14">
        <v>98.021238103189745</v>
      </c>
      <c r="M23" s="16">
        <v>-3.9424759752155132</v>
      </c>
      <c r="O23" s="1" t="s">
        <v>14</v>
      </c>
      <c r="P23" s="4">
        <v>4</v>
      </c>
      <c r="Q23" s="4">
        <v>3.9890299222852263</v>
      </c>
      <c r="R23" s="4">
        <v>3.3608156289265025</v>
      </c>
      <c r="S23" s="4">
        <v>3.3529178852331825</v>
      </c>
      <c r="T23" s="4">
        <v>-0.64708211476681754</v>
      </c>
    </row>
    <row r="24" spans="1:20" x14ac:dyDescent="0.25">
      <c r="A24" s="6">
        <v>23</v>
      </c>
      <c r="B24" s="8">
        <v>8631.3780152066138</v>
      </c>
      <c r="C24" s="8">
        <v>8632.5734196081412</v>
      </c>
      <c r="D24" s="10">
        <v>1</v>
      </c>
      <c r="E24" s="11">
        <v>-0.37734030686928399</v>
      </c>
      <c r="F24" s="11">
        <v>-56.573994241988856</v>
      </c>
      <c r="G24" s="11">
        <v>214.07262825407309</v>
      </c>
      <c r="H24" s="14">
        <v>-40.576776328526684</v>
      </c>
      <c r="I24" s="14">
        <v>1283.1459672819581</v>
      </c>
      <c r="J24" s="14">
        <v>-65.577843060858768</v>
      </c>
      <c r="K24" s="14">
        <v>503.91915483044914</v>
      </c>
      <c r="L24" s="14">
        <v>102.33615861907131</v>
      </c>
      <c r="M24" s="16">
        <v>1.1954044015275647</v>
      </c>
      <c r="O24" s="1" t="s">
        <v>15</v>
      </c>
      <c r="P24" s="4">
        <v>-3</v>
      </c>
      <c r="Q24" s="4">
        <v>-2.8988134818973776</v>
      </c>
      <c r="R24" s="4"/>
      <c r="S24" s="4"/>
      <c r="T24" s="4"/>
    </row>
    <row r="25" spans="1:20" x14ac:dyDescent="0.25">
      <c r="A25" s="6">
        <v>24</v>
      </c>
      <c r="B25" s="8">
        <v>8574.670789063377</v>
      </c>
      <c r="C25" s="8">
        <v>8576.3591299021955</v>
      </c>
      <c r="D25" s="10">
        <v>1</v>
      </c>
      <c r="E25" s="11">
        <v>0.17041167890930764</v>
      </c>
      <c r="F25" s="11">
        <v>-53.941412181677983</v>
      </c>
      <c r="G25" s="11">
        <v>219.97953707839997</v>
      </c>
      <c r="H25" s="14">
        <v>-40.231091838561632</v>
      </c>
      <c r="I25" s="14">
        <v>1274.5962881201799</v>
      </c>
      <c r="J25" s="14">
        <v>-67.95306521457151</v>
      </c>
      <c r="K25" s="14">
        <v>501.60804768040634</v>
      </c>
      <c r="L25" s="14">
        <v>95.044189679494295</v>
      </c>
      <c r="M25" s="16">
        <v>1.6883408388181527</v>
      </c>
      <c r="O25" s="1" t="s">
        <v>16</v>
      </c>
      <c r="P25" s="4">
        <v>5</v>
      </c>
      <c r="Q25" s="4">
        <v>5.0513580314564024</v>
      </c>
      <c r="R25" s="4"/>
      <c r="S25" s="4"/>
      <c r="T25" s="4"/>
    </row>
    <row r="26" spans="1:20" x14ac:dyDescent="0.25">
      <c r="A26" s="6">
        <v>25</v>
      </c>
      <c r="B26" s="8">
        <v>8548.7279339968572</v>
      </c>
      <c r="C26" s="8">
        <v>8548.7793812802884</v>
      </c>
      <c r="D26" s="10">
        <v>1</v>
      </c>
      <c r="E26" s="11">
        <v>1.2603516569196731</v>
      </c>
      <c r="F26" s="11">
        <v>-55.029767251817894</v>
      </c>
      <c r="G26" s="11">
        <v>225.09212903904782</v>
      </c>
      <c r="H26" s="14">
        <v>-40.571076943173694</v>
      </c>
      <c r="I26" s="14">
        <v>1260.4850817738422</v>
      </c>
      <c r="J26" s="14">
        <v>-64.418697508408002</v>
      </c>
      <c r="K26" s="14">
        <v>506.26609128633964</v>
      </c>
      <c r="L26" s="14">
        <v>97.223967094088394</v>
      </c>
      <c r="M26" s="16">
        <v>5.1447283431129115E-2</v>
      </c>
      <c r="O26" s="22" t="s">
        <v>17</v>
      </c>
      <c r="P26" s="23">
        <v>3</v>
      </c>
      <c r="Q26" s="23">
        <v>2.9305133729067165</v>
      </c>
      <c r="R26" s="23"/>
      <c r="S26" s="23"/>
      <c r="T26" s="23"/>
    </row>
    <row r="27" spans="1:20" x14ac:dyDescent="0.25">
      <c r="A27" s="6">
        <v>26</v>
      </c>
      <c r="B27" s="8">
        <v>8529.5617283110951</v>
      </c>
      <c r="C27" s="8">
        <v>8529.9655521801724</v>
      </c>
      <c r="D27" s="10">
        <v>1</v>
      </c>
      <c r="E27" s="11">
        <v>-0.26324489458745837</v>
      </c>
      <c r="F27" s="11">
        <v>-55.106910274584003</v>
      </c>
      <c r="G27" s="11">
        <v>229.05670319131798</v>
      </c>
      <c r="H27" s="14">
        <v>-43.437856874996889</v>
      </c>
      <c r="I27" s="14">
        <v>1253.189932539598</v>
      </c>
      <c r="J27" s="14">
        <v>-67.074359510640889</v>
      </c>
      <c r="K27" s="14">
        <v>503.90776861710907</v>
      </c>
      <c r="L27" s="14">
        <v>99.355529739560396</v>
      </c>
      <c r="M27" s="16">
        <v>0.4038238690772204</v>
      </c>
    </row>
    <row r="28" spans="1:20" x14ac:dyDescent="0.25">
      <c r="A28" s="6">
        <v>27</v>
      </c>
      <c r="B28" s="8">
        <v>8489.2967735539387</v>
      </c>
      <c r="C28" s="8">
        <v>8488.2787256097326</v>
      </c>
      <c r="D28" s="10">
        <v>1</v>
      </c>
      <c r="E28" s="11">
        <v>0.19059194627531451</v>
      </c>
      <c r="F28" s="11">
        <v>-55.595015697572585</v>
      </c>
      <c r="G28" s="11">
        <v>233.08832751737148</v>
      </c>
      <c r="H28" s="14">
        <v>-44.611010370434641</v>
      </c>
      <c r="I28" s="14">
        <v>1241.0116342365275</v>
      </c>
      <c r="J28" s="14">
        <v>-67.023183751574393</v>
      </c>
      <c r="K28" s="14">
        <v>504.24032457951478</v>
      </c>
      <c r="L28" s="14">
        <v>98.78497915587316</v>
      </c>
      <c r="M28" s="16">
        <v>-1.0180479442067063</v>
      </c>
    </row>
    <row r="29" spans="1:20" x14ac:dyDescent="0.25">
      <c r="A29" s="6">
        <v>28</v>
      </c>
      <c r="B29" s="8">
        <v>8475.1592466202474</v>
      </c>
      <c r="C29" s="8">
        <v>8478.4974807559174</v>
      </c>
      <c r="D29" s="10">
        <v>1</v>
      </c>
      <c r="E29" s="11">
        <v>2.262589203082539</v>
      </c>
      <c r="F29" s="11">
        <v>-55.188929561283004</v>
      </c>
      <c r="G29" s="11">
        <v>240.70447022065707</v>
      </c>
      <c r="H29" s="14">
        <v>-44.982759153995318</v>
      </c>
      <c r="I29" s="14">
        <v>1232.3772937918252</v>
      </c>
      <c r="J29" s="14">
        <v>-67.599930957096859</v>
      </c>
      <c r="K29" s="14">
        <v>503.98831388725699</v>
      </c>
      <c r="L29" s="14">
        <v>101.07626544491409</v>
      </c>
      <c r="M29" s="16">
        <v>3.3382341356695493</v>
      </c>
    </row>
    <row r="30" spans="1:20" x14ac:dyDescent="0.25">
      <c r="A30" s="6">
        <v>29</v>
      </c>
      <c r="B30" s="8">
        <v>8432.5415926429087</v>
      </c>
      <c r="C30" s="8">
        <v>8434.1956210194385</v>
      </c>
      <c r="D30" s="10">
        <v>1</v>
      </c>
      <c r="E30" s="11">
        <v>1.2835848893403055</v>
      </c>
      <c r="F30" s="11">
        <v>-51.711123724739515</v>
      </c>
      <c r="G30" s="11">
        <v>246.30783190518528</v>
      </c>
      <c r="H30" s="14">
        <v>-48.534710602442203</v>
      </c>
      <c r="I30" s="14">
        <v>1221.6934969652582</v>
      </c>
      <c r="J30" s="14">
        <v>-69.466633845762502</v>
      </c>
      <c r="K30" s="14">
        <v>502.03602297590828</v>
      </c>
      <c r="L30" s="14">
        <v>101.16176585533626</v>
      </c>
      <c r="M30" s="16">
        <v>1.6540283765289738</v>
      </c>
    </row>
    <row r="31" spans="1:20" x14ac:dyDescent="0.25">
      <c r="A31" s="6">
        <v>30</v>
      </c>
      <c r="B31" s="8">
        <v>8387.4439145935303</v>
      </c>
      <c r="C31" s="8">
        <v>8385.420558252963</v>
      </c>
      <c r="D31" s="10">
        <v>1</v>
      </c>
      <c r="E31" s="11">
        <v>4.1764295727635741</v>
      </c>
      <c r="F31" s="11">
        <v>-50.199412848974482</v>
      </c>
      <c r="G31" s="11">
        <v>250.42673646318767</v>
      </c>
      <c r="H31" s="14">
        <v>-44.36098477081844</v>
      </c>
      <c r="I31" s="14">
        <v>1210.004447872604</v>
      </c>
      <c r="J31" s="14">
        <v>-72.374443485473151</v>
      </c>
      <c r="K31" s="14">
        <v>502.12253117107889</v>
      </c>
      <c r="L31" s="14">
        <v>98.037930684995914</v>
      </c>
      <c r="M31" s="16">
        <v>-2.0233563405680313</v>
      </c>
    </row>
    <row r="32" spans="1:20" x14ac:dyDescent="0.25">
      <c r="A32" s="6">
        <v>31</v>
      </c>
      <c r="B32" s="8">
        <v>8353.4829636754876</v>
      </c>
      <c r="C32" s="8">
        <v>8351.9141041797648</v>
      </c>
      <c r="D32" s="10">
        <v>1</v>
      </c>
      <c r="E32" s="11">
        <v>0.58480936075184142</v>
      </c>
      <c r="F32" s="11">
        <v>-49.361603684428147</v>
      </c>
      <c r="G32" s="11">
        <v>253.15602900930645</v>
      </c>
      <c r="H32" s="14">
        <v>-44.72771723726958</v>
      </c>
      <c r="I32" s="14">
        <v>1199.8466574857205</v>
      </c>
      <c r="J32" s="14">
        <v>-75.647230463903412</v>
      </c>
      <c r="K32" s="14">
        <v>499.77263993413357</v>
      </c>
      <c r="L32" s="14">
        <v>101.17388839646343</v>
      </c>
      <c r="M32" s="16">
        <v>-1.5688594957219553</v>
      </c>
    </row>
    <row r="33" spans="1:13" x14ac:dyDescent="0.25">
      <c r="A33" s="6">
        <v>32</v>
      </c>
      <c r="B33" s="8">
        <v>8341.577033332198</v>
      </c>
      <c r="C33" s="8">
        <v>8342.6967029380048</v>
      </c>
      <c r="D33" s="10">
        <v>1</v>
      </c>
      <c r="E33" s="11">
        <v>0.19601608261761388</v>
      </c>
      <c r="F33" s="11">
        <v>-51.262485944825166</v>
      </c>
      <c r="G33" s="11">
        <v>258.71182989588607</v>
      </c>
      <c r="H33" s="14">
        <v>-45.450261276945923</v>
      </c>
      <c r="I33" s="14">
        <v>1189.2307589493932</v>
      </c>
      <c r="J33" s="14">
        <v>-78.563458489823049</v>
      </c>
      <c r="K33" s="14">
        <v>503.24767930666451</v>
      </c>
      <c r="L33" s="14">
        <v>98.495410479596714</v>
      </c>
      <c r="M33" s="16">
        <v>1.1196696058064661</v>
      </c>
    </row>
    <row r="34" spans="1:13" x14ac:dyDescent="0.25">
      <c r="A34" s="6">
        <v>33</v>
      </c>
      <c r="B34" s="8">
        <v>8301.5796466006432</v>
      </c>
      <c r="C34" s="8">
        <v>8302.6256314486691</v>
      </c>
      <c r="D34" s="10">
        <v>1</v>
      </c>
      <c r="E34" s="11">
        <v>1.6147000566231626</v>
      </c>
      <c r="F34" s="11">
        <v>-54.706331191721347</v>
      </c>
      <c r="G34" s="11">
        <v>264.87889836004882</v>
      </c>
      <c r="H34" s="14">
        <v>-50.004300362201008</v>
      </c>
      <c r="I34" s="14">
        <v>1181.1516125414557</v>
      </c>
      <c r="J34" s="14">
        <v>-77.586798783462427</v>
      </c>
      <c r="K34" s="14">
        <v>497.49688841298007</v>
      </c>
      <c r="L34" s="14">
        <v>99.126115892397308</v>
      </c>
      <c r="M34" s="16">
        <v>1.0459848480250922</v>
      </c>
    </row>
    <row r="35" spans="1:13" x14ac:dyDescent="0.25">
      <c r="A35" s="6">
        <v>34</v>
      </c>
      <c r="B35" s="8">
        <v>8315.4127296425904</v>
      </c>
      <c r="C35" s="8">
        <v>8314.8536021012205</v>
      </c>
      <c r="D35" s="10">
        <v>1</v>
      </c>
      <c r="E35" s="11">
        <v>1.7042917244525673</v>
      </c>
      <c r="F35" s="11">
        <v>-54.12232838415089</v>
      </c>
      <c r="G35" s="11">
        <v>267.09925154086909</v>
      </c>
      <c r="H35" s="14">
        <v>-50.60249202607551</v>
      </c>
      <c r="I35" s="14">
        <v>1172.2950881900267</v>
      </c>
      <c r="J35" s="14">
        <v>-78.308020605156273</v>
      </c>
      <c r="K35" s="14">
        <v>501.95364746097391</v>
      </c>
      <c r="L35" s="14">
        <v>106.44658664400377</v>
      </c>
      <c r="M35" s="16">
        <v>-0.55912754137063603</v>
      </c>
    </row>
    <row r="36" spans="1:13" x14ac:dyDescent="0.25">
      <c r="A36" s="6">
        <v>35</v>
      </c>
      <c r="B36" s="8">
        <v>8287.1054787500943</v>
      </c>
      <c r="C36" s="8">
        <v>8287.2796154109965</v>
      </c>
      <c r="D36" s="10">
        <v>1</v>
      </c>
      <c r="E36" s="11">
        <v>2.2011160481376377</v>
      </c>
      <c r="F36" s="11">
        <v>-50.961900026240684</v>
      </c>
      <c r="G36" s="11">
        <v>275.23187969430512</v>
      </c>
      <c r="H36" s="14">
        <v>-53.037723850628552</v>
      </c>
      <c r="I36" s="14">
        <v>1165.8952737706932</v>
      </c>
      <c r="J36" s="14">
        <v>-81.340792464213322</v>
      </c>
      <c r="K36" s="14">
        <v>502.26463038433866</v>
      </c>
      <c r="L36" s="14">
        <v>99.056131620094249</v>
      </c>
      <c r="M36" s="16">
        <v>0.17413666090190974</v>
      </c>
    </row>
    <row r="37" spans="1:13" x14ac:dyDescent="0.25">
      <c r="A37" s="6">
        <v>36</v>
      </c>
      <c r="B37" s="8">
        <v>8251.6633805018264</v>
      </c>
      <c r="C37" s="8">
        <v>8251.8592479957697</v>
      </c>
      <c r="D37" s="10">
        <v>1</v>
      </c>
      <c r="E37" s="11">
        <v>2.9246234886257323</v>
      </c>
      <c r="F37" s="11">
        <v>-47.075176199915333</v>
      </c>
      <c r="G37" s="11">
        <v>280.01987083954589</v>
      </c>
      <c r="H37" s="14">
        <v>-54.144356927533629</v>
      </c>
      <c r="I37" s="14">
        <v>1155.0148247660259</v>
      </c>
      <c r="J37" s="14">
        <v>-82.512767126418098</v>
      </c>
      <c r="K37" s="14">
        <v>501.67461386117463</v>
      </c>
      <c r="L37" s="14">
        <v>101.14785722576221</v>
      </c>
      <c r="M37" s="16">
        <v>0.19586749394364936</v>
      </c>
    </row>
    <row r="38" spans="1:13" x14ac:dyDescent="0.25">
      <c r="A38" s="6">
        <v>37</v>
      </c>
      <c r="B38" s="8">
        <v>8229.8057385373595</v>
      </c>
      <c r="C38" s="8">
        <v>8234.6671402569264</v>
      </c>
      <c r="D38" s="10">
        <v>1</v>
      </c>
      <c r="E38" s="11">
        <v>1.9648067195999013</v>
      </c>
      <c r="F38" s="11">
        <v>-48.840896050716253</v>
      </c>
      <c r="G38" s="11">
        <v>285.41184766009872</v>
      </c>
      <c r="H38" s="14">
        <v>-53.714759953296806</v>
      </c>
      <c r="I38" s="14">
        <v>1146.036902679904</v>
      </c>
      <c r="J38" s="14">
        <v>-86.210472102266891</v>
      </c>
      <c r="K38" s="14">
        <v>502.48530627720203</v>
      </c>
      <c r="L38" s="14">
        <v>97.37368328681859</v>
      </c>
      <c r="M38" s="16">
        <v>4.8614017195663042</v>
      </c>
    </row>
    <row r="39" spans="1:13" x14ac:dyDescent="0.25">
      <c r="A39" s="6">
        <v>38</v>
      </c>
      <c r="B39" s="8">
        <v>8210.7885651632732</v>
      </c>
      <c r="C39" s="8">
        <v>8211.8979201783914</v>
      </c>
      <c r="D39" s="10">
        <v>1</v>
      </c>
      <c r="E39" s="11">
        <v>-1.9688366217011586</v>
      </c>
      <c r="F39" s="11">
        <v>-49.669731564579465</v>
      </c>
      <c r="G39" s="11">
        <v>286.91322015204167</v>
      </c>
      <c r="H39" s="14">
        <v>-57.263580594028198</v>
      </c>
      <c r="I39" s="14">
        <v>1137.4749905028891</v>
      </c>
      <c r="J39" s="14">
        <v>-86.254828416968152</v>
      </c>
      <c r="K39" s="14">
        <v>500.95339819477385</v>
      </c>
      <c r="L39" s="14">
        <v>103.78436319913125</v>
      </c>
      <c r="M39" s="16">
        <v>1.1093550151182987</v>
      </c>
    </row>
    <row r="40" spans="1:13" x14ac:dyDescent="0.25">
      <c r="A40" s="6">
        <v>39</v>
      </c>
      <c r="B40" s="8">
        <v>8149.6363640876189</v>
      </c>
      <c r="C40" s="8">
        <v>8148.5267457994596</v>
      </c>
      <c r="D40" s="10">
        <v>1</v>
      </c>
      <c r="E40" s="11">
        <v>-2.7485503562861138</v>
      </c>
      <c r="F40" s="11">
        <v>-40.232702219690601</v>
      </c>
      <c r="G40" s="11">
        <v>293.62423479037886</v>
      </c>
      <c r="H40" s="14">
        <v>-57.481672779794394</v>
      </c>
      <c r="I40" s="14">
        <v>1128.3472153580112</v>
      </c>
      <c r="J40" s="14">
        <v>-87.366789001274697</v>
      </c>
      <c r="K40" s="14">
        <v>501.90071681032083</v>
      </c>
      <c r="L40" s="14">
        <v>96.002890850562281</v>
      </c>
      <c r="M40" s="16">
        <v>-1.1096182881595265</v>
      </c>
    </row>
    <row r="41" spans="1:13" x14ac:dyDescent="0.25">
      <c r="A41" s="6">
        <v>40</v>
      </c>
      <c r="B41" s="8">
        <v>8135.6839611168807</v>
      </c>
      <c r="C41" s="8">
        <v>8137.386677390874</v>
      </c>
      <c r="D41" s="10">
        <v>1</v>
      </c>
      <c r="E41" s="11">
        <v>-3.4086035176035558</v>
      </c>
      <c r="F41" s="11">
        <v>-40.645215494227052</v>
      </c>
      <c r="G41" s="11">
        <v>299.7898351574197</v>
      </c>
      <c r="H41" s="14">
        <v>-58.71227811553716</v>
      </c>
      <c r="I41" s="14">
        <v>1117.7454677294934</v>
      </c>
      <c r="J41" s="14">
        <v>-88.041628972168041</v>
      </c>
      <c r="K41" s="14">
        <v>505.25604575607548</v>
      </c>
      <c r="L41" s="14">
        <v>95.672705393169736</v>
      </c>
      <c r="M41" s="16">
        <v>1.7027162739936372</v>
      </c>
    </row>
    <row r="42" spans="1:13" x14ac:dyDescent="0.25">
      <c r="A42" s="6">
        <v>41</v>
      </c>
      <c r="B42" s="8">
        <v>8142.985748048287</v>
      </c>
      <c r="C42" s="8">
        <v>8143.9515980643273</v>
      </c>
      <c r="D42" s="10">
        <v>1</v>
      </c>
      <c r="E42" s="11">
        <v>-1.1017096440754646</v>
      </c>
      <c r="F42" s="11">
        <v>-41.449745066532181</v>
      </c>
      <c r="G42" s="11">
        <v>304.20637421542108</v>
      </c>
      <c r="H42" s="14">
        <v>-58.769442546051856</v>
      </c>
      <c r="I42" s="14">
        <v>1108.7153575449504</v>
      </c>
      <c r="J42" s="14">
        <v>-90.491061063305693</v>
      </c>
      <c r="K42" s="14">
        <v>505.49884810189735</v>
      </c>
      <c r="L42" s="14">
        <v>103.76003660363645</v>
      </c>
      <c r="M42" s="16">
        <v>0.9658500160401049</v>
      </c>
    </row>
    <row r="43" spans="1:13" x14ac:dyDescent="0.25">
      <c r="A43" s="6">
        <v>42</v>
      </c>
      <c r="B43" s="8">
        <v>8110.0274524356118</v>
      </c>
      <c r="C43" s="8">
        <v>8109.7605777022436</v>
      </c>
      <c r="D43" s="10">
        <v>1</v>
      </c>
      <c r="E43" s="11">
        <v>-1.9748845236370252</v>
      </c>
      <c r="F43" s="11">
        <v>-40.28243444853171</v>
      </c>
      <c r="G43" s="11">
        <v>311.50678221549646</v>
      </c>
      <c r="H43" s="14">
        <v>-59.301756019332863</v>
      </c>
      <c r="I43" s="14">
        <v>1097.9279265721043</v>
      </c>
      <c r="J43" s="14">
        <v>-93.847425459291145</v>
      </c>
      <c r="K43" s="14">
        <v>504.94063190524463</v>
      </c>
      <c r="L43" s="14">
        <v>101.97279884236464</v>
      </c>
      <c r="M43" s="16">
        <v>-0.26687473336783618</v>
      </c>
    </row>
    <row r="44" spans="1:13" x14ac:dyDescent="0.25">
      <c r="A44" s="6">
        <v>43</v>
      </c>
      <c r="B44" s="8">
        <v>8095.9363067203285</v>
      </c>
      <c r="C44" s="8">
        <v>8097.1541677031946</v>
      </c>
      <c r="D44" s="10">
        <v>1</v>
      </c>
      <c r="E44" s="11">
        <v>2.266677792354832</v>
      </c>
      <c r="F44" s="11">
        <v>-45.16484615703142</v>
      </c>
      <c r="G44" s="11">
        <v>314.04950098377685</v>
      </c>
      <c r="H44" s="14">
        <v>-61.417728191385905</v>
      </c>
      <c r="I44" s="14">
        <v>1088.025691637738</v>
      </c>
      <c r="J44" s="14">
        <v>-96.930148783252278</v>
      </c>
      <c r="K44" s="14">
        <v>503.88179018577466</v>
      </c>
      <c r="L44" s="14">
        <v>102.515264372426</v>
      </c>
      <c r="M44" s="16">
        <v>1.2178609828657347</v>
      </c>
    </row>
    <row r="45" spans="1:13" x14ac:dyDescent="0.25">
      <c r="A45" s="6">
        <v>44</v>
      </c>
      <c r="B45" s="8">
        <v>8030.9233960548554</v>
      </c>
      <c r="C45" s="8">
        <v>8028.0720474475293</v>
      </c>
      <c r="D45" s="10">
        <v>1</v>
      </c>
      <c r="E45" s="11">
        <v>6.0479396892104642</v>
      </c>
      <c r="F45" s="11">
        <v>-42.677037028214151</v>
      </c>
      <c r="G45" s="11">
        <v>317.17706374818266</v>
      </c>
      <c r="H45" s="14">
        <v>-61.489046445015092</v>
      </c>
      <c r="I45" s="14">
        <v>1076.19806970472</v>
      </c>
      <c r="J45" s="14">
        <v>-99.077353363103313</v>
      </c>
      <c r="K45" s="14">
        <v>498.09210540574765</v>
      </c>
      <c r="L45" s="14">
        <v>102.92729143499963</v>
      </c>
      <c r="M45" s="16">
        <v>-2.8513486073257415</v>
      </c>
    </row>
    <row r="46" spans="1:13" x14ac:dyDescent="0.25">
      <c r="A46" s="6">
        <v>45</v>
      </c>
      <c r="B46" s="8">
        <v>8036.3330799858913</v>
      </c>
      <c r="C46" s="8">
        <v>8037.4250364223954</v>
      </c>
      <c r="D46" s="10">
        <v>1</v>
      </c>
      <c r="E46" s="11">
        <v>1.7065754179500825</v>
      </c>
      <c r="F46" s="11">
        <v>-47.325904686063033</v>
      </c>
      <c r="G46" s="11">
        <v>325.20973784168683</v>
      </c>
      <c r="H46" s="14">
        <v>-62.736173604491348</v>
      </c>
      <c r="I46" s="14">
        <v>1069.1768678096962</v>
      </c>
      <c r="J46" s="14">
        <v>-99.451503461691473</v>
      </c>
      <c r="K46" s="14">
        <v>503.79432579016139</v>
      </c>
      <c r="L46" s="14">
        <v>98.130101418042187</v>
      </c>
      <c r="M46" s="16">
        <v>1.0919564365037455</v>
      </c>
    </row>
    <row r="47" spans="1:13" x14ac:dyDescent="0.25">
      <c r="A47" s="6">
        <v>46</v>
      </c>
      <c r="B47" s="8">
        <v>7994.0449705163919</v>
      </c>
      <c r="C47" s="8">
        <v>7992.9524607347639</v>
      </c>
      <c r="D47" s="10">
        <v>1</v>
      </c>
      <c r="E47" s="11">
        <v>-1.6809525391068232</v>
      </c>
      <c r="F47" s="11">
        <v>-51.036003238293041</v>
      </c>
      <c r="G47" s="11">
        <v>325.45235551052457</v>
      </c>
      <c r="H47" s="14">
        <v>-60.601711153776435</v>
      </c>
      <c r="I47" s="14">
        <v>1058.8576879285913</v>
      </c>
      <c r="J47" s="14">
        <v>-105.00371307641269</v>
      </c>
      <c r="K47" s="14">
        <v>499.72520844397064</v>
      </c>
      <c r="L47" s="14">
        <v>98.268579665297324</v>
      </c>
      <c r="M47" s="16">
        <v>-1.0925097816279812</v>
      </c>
    </row>
    <row r="48" spans="1:13" x14ac:dyDescent="0.25">
      <c r="A48" s="6">
        <v>47</v>
      </c>
      <c r="B48" s="8">
        <v>7994.377816067712</v>
      </c>
      <c r="C48" s="8">
        <v>7998.5842558927889</v>
      </c>
      <c r="D48" s="10">
        <v>1</v>
      </c>
      <c r="E48" s="11">
        <v>-1.4060939864319537</v>
      </c>
      <c r="F48" s="11">
        <v>-49.943069097507006</v>
      </c>
      <c r="G48" s="11">
        <v>334.2702177151769</v>
      </c>
      <c r="H48" s="14">
        <v>-64.372624824033252</v>
      </c>
      <c r="I48" s="14">
        <v>1049.9993546376529</v>
      </c>
      <c r="J48" s="14">
        <v>-106.38043611537594</v>
      </c>
      <c r="K48" s="14">
        <v>501.90584505441859</v>
      </c>
      <c r="L48" s="14">
        <v>100.15062276449987</v>
      </c>
      <c r="M48" s="16">
        <v>4.2064398250765906</v>
      </c>
    </row>
    <row r="49" spans="1:13" x14ac:dyDescent="0.25">
      <c r="A49" s="6">
        <v>48</v>
      </c>
      <c r="B49" s="8">
        <v>7956.2669044597487</v>
      </c>
      <c r="C49" s="8">
        <v>7954.7445825145032</v>
      </c>
      <c r="D49" s="10">
        <v>1</v>
      </c>
      <c r="E49" s="11">
        <v>-6.304347788706961</v>
      </c>
      <c r="F49" s="11">
        <v>-49.317733954102408</v>
      </c>
      <c r="G49" s="11">
        <v>334.28059025289929</v>
      </c>
      <c r="H49" s="14">
        <v>-67.664692742427334</v>
      </c>
      <c r="I49" s="14">
        <v>1039.531189154673</v>
      </c>
      <c r="J49" s="14">
        <v>-108.54267103877714</v>
      </c>
      <c r="K49" s="14">
        <v>502.44594408578035</v>
      </c>
      <c r="L49" s="14">
        <v>99.289238684849764</v>
      </c>
      <c r="M49" s="16">
        <v>-1.5223219452455623</v>
      </c>
    </row>
    <row r="50" spans="1:13" x14ac:dyDescent="0.25">
      <c r="A50" s="6">
        <v>49</v>
      </c>
      <c r="B50" s="8">
        <v>7935.1980756794974</v>
      </c>
      <c r="C50" s="8">
        <v>7937.7677166758376</v>
      </c>
      <c r="D50" s="10">
        <v>1</v>
      </c>
      <c r="E50" s="11">
        <v>-2.5182964343698213</v>
      </c>
      <c r="F50" s="11">
        <v>-48.550965058515729</v>
      </c>
      <c r="G50" s="11">
        <v>342.9597950563624</v>
      </c>
      <c r="H50" s="14">
        <v>-67.338668768791464</v>
      </c>
      <c r="I50" s="14">
        <v>1028.1592305452514</v>
      </c>
      <c r="J50" s="14">
        <v>-110.49007841851027</v>
      </c>
      <c r="K50" s="14">
        <v>500.60740942444863</v>
      </c>
      <c r="L50" s="14">
        <v>103.56395869490711</v>
      </c>
      <c r="M50" s="16">
        <v>2.5696409963398184</v>
      </c>
    </row>
    <row r="51" spans="1:13" x14ac:dyDescent="0.25">
      <c r="A51" s="6">
        <v>50</v>
      </c>
      <c r="B51" s="8">
        <v>7898.5190242871095</v>
      </c>
      <c r="C51" s="8">
        <v>7896.6681416124111</v>
      </c>
      <c r="D51" s="10">
        <v>1</v>
      </c>
      <c r="E51" s="11">
        <v>-4.6131874661493324</v>
      </c>
      <c r="F51" s="11">
        <v>-45.762873334663318</v>
      </c>
      <c r="G51" s="11">
        <v>347.15939595768208</v>
      </c>
      <c r="H51" s="14">
        <v>-70.624590685443295</v>
      </c>
      <c r="I51" s="14">
        <v>1018.5243411557385</v>
      </c>
      <c r="J51" s="14">
        <v>-112.41342982709875</v>
      </c>
      <c r="K51" s="14">
        <v>502.72791866842744</v>
      </c>
      <c r="L51" s="14">
        <v>98.088511005192842</v>
      </c>
      <c r="M51" s="16">
        <v>-1.8508826746987967</v>
      </c>
    </row>
    <row r="52" spans="1:13" x14ac:dyDescent="0.25">
      <c r="A52" s="6">
        <v>51</v>
      </c>
      <c r="B52" s="8">
        <v>7870.6229024366521</v>
      </c>
      <c r="C52" s="8">
        <v>7871.0764482913119</v>
      </c>
      <c r="D52" s="10">
        <v>1</v>
      </c>
      <c r="E52" s="11">
        <v>1.180495645428955</v>
      </c>
      <c r="F52" s="11">
        <v>-46.975235011514741</v>
      </c>
      <c r="G52" s="11">
        <v>350.29771666333215</v>
      </c>
      <c r="H52" s="14">
        <v>-70.840972775587375</v>
      </c>
      <c r="I52" s="14">
        <v>1009.5840414920709</v>
      </c>
      <c r="J52" s="14">
        <v>-113.13708636048408</v>
      </c>
      <c r="K52" s="14">
        <v>500.63421172465468</v>
      </c>
      <c r="L52" s="14">
        <v>99.09530177486603</v>
      </c>
      <c r="M52" s="16">
        <v>0.45354585465997027</v>
      </c>
    </row>
    <row r="53" spans="1:13" x14ac:dyDescent="0.25">
      <c r="A53" s="6">
        <v>52</v>
      </c>
      <c r="B53" s="8">
        <v>7848.3525606511475</v>
      </c>
      <c r="C53" s="8">
        <v>7846.17629646157</v>
      </c>
      <c r="D53" s="10">
        <v>1</v>
      </c>
      <c r="E53" s="11">
        <v>1.0966965957612544</v>
      </c>
      <c r="F53" s="11">
        <v>-48.369569887844577</v>
      </c>
      <c r="G53" s="11">
        <v>355.50279153254564</v>
      </c>
      <c r="H53" s="14">
        <v>-69.877503186580697</v>
      </c>
      <c r="I53" s="14">
        <v>999.19866733552431</v>
      </c>
      <c r="J53" s="14">
        <v>-115.93308870980817</v>
      </c>
      <c r="K53" s="14">
        <v>499.12477205451205</v>
      </c>
      <c r="L53" s="14">
        <v>102.05574601673854</v>
      </c>
      <c r="M53" s="16">
        <v>-2.1762641895777182</v>
      </c>
    </row>
    <row r="54" spans="1:13" x14ac:dyDescent="0.25">
      <c r="A54" s="6">
        <v>53</v>
      </c>
      <c r="B54" s="8">
        <v>7828.9967547676515</v>
      </c>
      <c r="C54" s="8">
        <v>7830.2374090343937</v>
      </c>
      <c r="D54" s="10">
        <v>1</v>
      </c>
      <c r="E54" s="11">
        <v>1.9768247990845438</v>
      </c>
      <c r="F54" s="11">
        <v>-47.936885828639781</v>
      </c>
      <c r="G54" s="11">
        <v>360.37793122583179</v>
      </c>
      <c r="H54" s="14">
        <v>-72.263140858605709</v>
      </c>
      <c r="I54" s="14">
        <v>988.35424021793006</v>
      </c>
      <c r="J54" s="14">
        <v>-119.78084621264411</v>
      </c>
      <c r="K54" s="14">
        <v>501.44141223763972</v>
      </c>
      <c r="L54" s="14">
        <v>99.116519972027788</v>
      </c>
      <c r="M54" s="16">
        <v>1.2406542667419553</v>
      </c>
    </row>
    <row r="55" spans="1:13" x14ac:dyDescent="0.25">
      <c r="A55" s="6">
        <v>54</v>
      </c>
      <c r="B55" s="8">
        <v>7798.9097112394356</v>
      </c>
      <c r="C55" s="8">
        <v>7802.2247969326709</v>
      </c>
      <c r="D55" s="10">
        <v>1</v>
      </c>
      <c r="E55" s="11">
        <v>2.0376329303280754</v>
      </c>
      <c r="F55" s="11">
        <v>-49.558686622316642</v>
      </c>
      <c r="G55" s="11">
        <v>367.8193742312265</v>
      </c>
      <c r="H55" s="14">
        <v>-72.607274978668215</v>
      </c>
      <c r="I55" s="14">
        <v>976.72669064238949</v>
      </c>
      <c r="J55" s="14">
        <v>-123.698182331325</v>
      </c>
      <c r="K55" s="14">
        <v>499.20949357833786</v>
      </c>
      <c r="L55" s="14">
        <v>99.456530427914359</v>
      </c>
      <c r="M55" s="16">
        <v>3.3150856932352166</v>
      </c>
    </row>
    <row r="56" spans="1:13" x14ac:dyDescent="0.25">
      <c r="A56" s="6">
        <v>55</v>
      </c>
      <c r="B56" s="8">
        <v>7811.1143957383692</v>
      </c>
      <c r="C56" s="8">
        <v>7811.7863251936151</v>
      </c>
      <c r="D56" s="10">
        <v>1</v>
      </c>
      <c r="E56" s="11">
        <v>-0.84350675554948573</v>
      </c>
      <c r="F56" s="11">
        <v>-51.745481845097522</v>
      </c>
      <c r="G56" s="11">
        <v>372.41163678504404</v>
      </c>
      <c r="H56" s="14">
        <v>-73.630378632521825</v>
      </c>
      <c r="I56" s="14">
        <v>966.7831677253522</v>
      </c>
      <c r="J56" s="14">
        <v>-129.04528560688718</v>
      </c>
      <c r="K56" s="14">
        <v>502.20364987171615</v>
      </c>
      <c r="L56" s="14">
        <v>103.3107759709951</v>
      </c>
      <c r="M56" s="16">
        <v>0.67192945524565317</v>
      </c>
    </row>
    <row r="57" spans="1:13" x14ac:dyDescent="0.25">
      <c r="A57" s="6">
        <v>56</v>
      </c>
      <c r="B57" s="8">
        <v>7826.1151591963044</v>
      </c>
      <c r="C57" s="8">
        <v>7827.5874034957706</v>
      </c>
      <c r="D57" s="10">
        <v>1</v>
      </c>
      <c r="E57" s="11">
        <v>0.66085780320020637</v>
      </c>
      <c r="F57" s="11">
        <v>-55.848041160214621</v>
      </c>
      <c r="G57" s="11">
        <v>381.9457647566087</v>
      </c>
      <c r="H57" s="14">
        <v>-73.653180618131501</v>
      </c>
      <c r="I57" s="14">
        <v>957.64896093727441</v>
      </c>
      <c r="J57" s="14">
        <v>-136.38505504572296</v>
      </c>
      <c r="K57" s="14">
        <v>504.6620679716421</v>
      </c>
      <c r="L57" s="14">
        <v>101.04168085838428</v>
      </c>
      <c r="M57" s="16">
        <v>1.4722442994665499</v>
      </c>
    </row>
    <row r="58" spans="1:13" x14ac:dyDescent="0.25">
      <c r="A58" s="6">
        <v>57</v>
      </c>
      <c r="B58" s="8">
        <v>7765.3199396218833</v>
      </c>
      <c r="C58" s="8">
        <v>7763.6804815062378</v>
      </c>
      <c r="D58" s="10">
        <v>1</v>
      </c>
      <c r="E58" s="11">
        <v>0.78984125112556858</v>
      </c>
      <c r="F58" s="11">
        <v>-56.424029418002</v>
      </c>
      <c r="G58" s="11">
        <v>387.97907798493634</v>
      </c>
      <c r="H58" s="14">
        <v>-73.886276556665294</v>
      </c>
      <c r="I58" s="14">
        <v>944.66984436031657</v>
      </c>
      <c r="J58" s="14">
        <v>-136.86937242498914</v>
      </c>
      <c r="K58" s="14">
        <v>503.01397640315287</v>
      </c>
      <c r="L58" s="14">
        <v>96.8232564228949</v>
      </c>
      <c r="M58" s="16">
        <v>-1.6394581156450987</v>
      </c>
    </row>
    <row r="59" spans="1:13" x14ac:dyDescent="0.25">
      <c r="A59" s="6">
        <v>58</v>
      </c>
      <c r="B59" s="8">
        <v>7762.0612290524023</v>
      </c>
      <c r="C59" s="8">
        <v>7762.3186834917287</v>
      </c>
      <c r="D59" s="10">
        <v>1</v>
      </c>
      <c r="E59" s="11">
        <v>-2.1189721748611268</v>
      </c>
      <c r="F59" s="11">
        <v>-57.895515881401607</v>
      </c>
      <c r="G59" s="11">
        <v>394.31550719147918</v>
      </c>
      <c r="H59" s="14">
        <v>-76.354510358358823</v>
      </c>
      <c r="I59" s="14">
        <v>936.64908295974021</v>
      </c>
      <c r="J59" s="14">
        <v>-140.36491485389132</v>
      </c>
      <c r="K59" s="14">
        <v>503.46247351656706</v>
      </c>
      <c r="L59" s="14">
        <v>98.18598477847074</v>
      </c>
      <c r="M59" s="16">
        <v>0.25745443932679013</v>
      </c>
    </row>
    <row r="60" spans="1:13" x14ac:dyDescent="0.25">
      <c r="A60" s="6">
        <v>59</v>
      </c>
      <c r="B60" s="8">
        <v>7768.1041650058305</v>
      </c>
      <c r="C60" s="8">
        <v>7766.2792920468837</v>
      </c>
      <c r="D60" s="10">
        <v>1</v>
      </c>
      <c r="E60" s="11">
        <v>1.2152099420342777</v>
      </c>
      <c r="F60" s="11">
        <v>-60.86599381000724</v>
      </c>
      <c r="G60" s="11">
        <v>401.17765792203767</v>
      </c>
      <c r="H60" s="14">
        <v>-79.975243468281818</v>
      </c>
      <c r="I60" s="14">
        <v>925.9134721409589</v>
      </c>
      <c r="J60" s="14">
        <v>-144.18598741937248</v>
      </c>
      <c r="K60" s="14">
        <v>506.41479451002749</v>
      </c>
      <c r="L60" s="14">
        <v>98.043137906784494</v>
      </c>
      <c r="M60" s="16">
        <v>-1.8248729589467989</v>
      </c>
    </row>
    <row r="61" spans="1:13" x14ac:dyDescent="0.25">
      <c r="A61" s="6">
        <v>60</v>
      </c>
      <c r="B61" s="8">
        <v>7717.8635121569996</v>
      </c>
      <c r="C61" s="8">
        <v>7713.3908321323106</v>
      </c>
      <c r="D61" s="10">
        <v>1</v>
      </c>
      <c r="E61" s="11">
        <v>5.3110237436811261</v>
      </c>
      <c r="F61" s="11">
        <v>-59.619596523244766</v>
      </c>
      <c r="G61" s="11">
        <v>409.6409792001507</v>
      </c>
      <c r="H61" s="14">
        <v>-82.410700210561657</v>
      </c>
      <c r="I61" s="14">
        <v>915.97808430601367</v>
      </c>
      <c r="J61" s="14">
        <v>-145.46501828339589</v>
      </c>
      <c r="K61" s="14">
        <v>499.10400307357935</v>
      </c>
      <c r="L61" s="14">
        <v>99.871239637967335</v>
      </c>
      <c r="M61" s="16">
        <v>-4.4726800246886631</v>
      </c>
    </row>
    <row r="62" spans="1:13" x14ac:dyDescent="0.25">
      <c r="A62" s="6">
        <v>61</v>
      </c>
      <c r="B62" s="8">
        <v>7713.1476312869599</v>
      </c>
      <c r="C62" s="8">
        <v>7714.5225041036574</v>
      </c>
      <c r="D62" s="10">
        <v>1</v>
      </c>
      <c r="E62" s="11">
        <v>-0.3304598268551735</v>
      </c>
      <c r="F62" s="11">
        <v>-60.526470818888953</v>
      </c>
      <c r="G62" s="11">
        <v>417.19552723229623</v>
      </c>
      <c r="H62" s="14">
        <v>-85.106064346295426</v>
      </c>
      <c r="I62" s="14">
        <v>905.61304480197521</v>
      </c>
      <c r="J62" s="14">
        <v>-147.57690479475897</v>
      </c>
      <c r="K62" s="14">
        <v>503.67164837174363</v>
      </c>
      <c r="L62" s="14">
        <v>98.994886276800216</v>
      </c>
      <c r="M62" s="16">
        <v>1.3748728166971849</v>
      </c>
    </row>
    <row r="63" spans="1:13" x14ac:dyDescent="0.25">
      <c r="A63" s="6">
        <v>62</v>
      </c>
      <c r="B63" s="8">
        <v>7704.5215650259215</v>
      </c>
      <c r="C63" s="8">
        <v>7703.8296093205163</v>
      </c>
      <c r="D63" s="10">
        <v>1</v>
      </c>
      <c r="E63" s="11">
        <v>-2.6990982122844398E-2</v>
      </c>
      <c r="F63" s="11">
        <v>-62.32113026734217</v>
      </c>
      <c r="G63" s="11">
        <v>424.19306841874754</v>
      </c>
      <c r="H63" s="14">
        <v>-86.229532364275727</v>
      </c>
      <c r="I63" s="14">
        <v>899.67340532413652</v>
      </c>
      <c r="J63" s="14">
        <v>-148.68633580751185</v>
      </c>
      <c r="K63" s="14">
        <v>502.29115292052626</v>
      </c>
      <c r="L63" s="14">
        <v>100.05958905308344</v>
      </c>
      <c r="M63" s="16">
        <v>-0.69195570540545281</v>
      </c>
    </row>
    <row r="64" spans="1:13" x14ac:dyDescent="0.25">
      <c r="A64" s="6">
        <v>63</v>
      </c>
      <c r="B64" s="8">
        <v>7648.9915789777879</v>
      </c>
      <c r="C64" s="8">
        <v>7649.0040520219382</v>
      </c>
      <c r="D64" s="10">
        <v>1</v>
      </c>
      <c r="E64" s="11">
        <v>0.56638039835329246</v>
      </c>
      <c r="F64" s="11">
        <v>-61.379693745493725</v>
      </c>
      <c r="G64" s="11">
        <v>426.66809496905177</v>
      </c>
      <c r="H64" s="14">
        <v>-87.253862749783693</v>
      </c>
      <c r="I64" s="14">
        <v>885.74769166258125</v>
      </c>
      <c r="J64" s="14">
        <v>-151.8654735841215</v>
      </c>
      <c r="K64" s="14">
        <v>500.66726222491144</v>
      </c>
      <c r="L64" s="14">
        <v>98.495435785946427</v>
      </c>
      <c r="M64" s="16">
        <v>1.2473044149937714E-2</v>
      </c>
    </row>
    <row r="65" spans="1:13" x14ac:dyDescent="0.25">
      <c r="A65" s="6">
        <v>64</v>
      </c>
      <c r="B65" s="8">
        <v>7655.3247027335237</v>
      </c>
      <c r="C65" s="8">
        <v>7652.974161117635</v>
      </c>
      <c r="D65" s="10">
        <v>1</v>
      </c>
      <c r="E65" s="11">
        <v>0.82712449244136432</v>
      </c>
      <c r="F65" s="11">
        <v>-63.057638753552027</v>
      </c>
      <c r="G65" s="11">
        <v>430.69007906088194</v>
      </c>
      <c r="H65" s="14">
        <v>-86.21387703874062</v>
      </c>
      <c r="I65" s="14">
        <v>880.3552523456159</v>
      </c>
      <c r="J65" s="14">
        <v>-152.9172511692212</v>
      </c>
      <c r="K65" s="14">
        <v>501.93585067004631</v>
      </c>
      <c r="L65" s="14">
        <v>101.76042962118528</v>
      </c>
      <c r="M65" s="16">
        <v>-2.3505416158882579</v>
      </c>
    </row>
    <row r="66" spans="1:13" x14ac:dyDescent="0.25">
      <c r="A66" s="6">
        <v>65</v>
      </c>
      <c r="B66" s="8">
        <v>7615.3157317511505</v>
      </c>
      <c r="C66" s="8">
        <v>7615.6215082268827</v>
      </c>
      <c r="D66" s="10">
        <v>1</v>
      </c>
      <c r="E66" s="11">
        <v>1.0132549775234696</v>
      </c>
      <c r="F66" s="11">
        <v>-63.278240363560037</v>
      </c>
      <c r="G66" s="11">
        <v>433.59192229118275</v>
      </c>
      <c r="H66" s="14">
        <v>-84.444884644491012</v>
      </c>
      <c r="I66" s="14">
        <v>870.24445964953895</v>
      </c>
      <c r="J66" s="14">
        <v>-155.33396711981658</v>
      </c>
      <c r="K66" s="14">
        <v>502.39848323640132</v>
      </c>
      <c r="L66" s="14">
        <v>97.647023941876569</v>
      </c>
      <c r="M66" s="16">
        <v>0.30577647573249489</v>
      </c>
    </row>
    <row r="67" spans="1:13" x14ac:dyDescent="0.25">
      <c r="A67" s="6">
        <v>66</v>
      </c>
      <c r="B67" s="8">
        <v>7588.6848333386142</v>
      </c>
      <c r="C67" s="8">
        <v>7586.4252725340302</v>
      </c>
      <c r="D67" s="10">
        <v>1</v>
      </c>
      <c r="E67" s="11">
        <v>1.7606997946877989</v>
      </c>
      <c r="F67" s="11">
        <v>-63.985406420607411</v>
      </c>
      <c r="G67" s="11">
        <v>438.70613998952138</v>
      </c>
      <c r="H67" s="14">
        <v>-84.991321316501796</v>
      </c>
      <c r="I67" s="14">
        <v>858.82199758951174</v>
      </c>
      <c r="J67" s="14">
        <v>-158.32511913485999</v>
      </c>
      <c r="K67" s="14">
        <v>502.17866221875033</v>
      </c>
      <c r="L67" s="14">
        <v>97.915376848516516</v>
      </c>
      <c r="M67" s="16">
        <v>-2.2595608045836046</v>
      </c>
    </row>
    <row r="68" spans="1:13" x14ac:dyDescent="0.25">
      <c r="A68" s="6">
        <v>67</v>
      </c>
      <c r="B68" s="8">
        <v>7550.0648774774154</v>
      </c>
      <c r="C68" s="8">
        <v>7549.8477036073818</v>
      </c>
      <c r="D68" s="10">
        <v>1</v>
      </c>
      <c r="E68" s="11">
        <v>2.0866256017240588</v>
      </c>
      <c r="F68" s="11">
        <v>-61.479951206640138</v>
      </c>
      <c r="G68" s="11">
        <v>441.15489492250572</v>
      </c>
      <c r="H68" s="14">
        <v>-85.568758432403712</v>
      </c>
      <c r="I68" s="14">
        <v>848.14170265277994</v>
      </c>
      <c r="J68" s="14">
        <v>-157.26652850412825</v>
      </c>
      <c r="K68" s="14">
        <v>502.16819435689229</v>
      </c>
      <c r="L68" s="14">
        <v>100.50329357942761</v>
      </c>
      <c r="M68" s="16">
        <v>-0.21717387003375607</v>
      </c>
    </row>
    <row r="69" spans="1:13" x14ac:dyDescent="0.25">
      <c r="A69" s="6">
        <v>68</v>
      </c>
      <c r="B69" s="8">
        <v>7526.6930445254538</v>
      </c>
      <c r="C69" s="8">
        <v>7526.1425878241544</v>
      </c>
      <c r="D69" s="10">
        <v>1</v>
      </c>
      <c r="E69" s="11">
        <v>4.1838898879711373E-2</v>
      </c>
      <c r="F69" s="11">
        <v>-64.308104670766525</v>
      </c>
      <c r="G69" s="11">
        <v>442.88447131958833</v>
      </c>
      <c r="H69" s="14">
        <v>-86.751610570958007</v>
      </c>
      <c r="I69" s="14">
        <v>839.61799351303114</v>
      </c>
      <c r="J69" s="14">
        <v>-157.82877230584799</v>
      </c>
      <c r="K69" s="14">
        <v>502.62198556699337</v>
      </c>
      <c r="L69" s="14">
        <v>100.29615331002164</v>
      </c>
      <c r="M69" s="16">
        <v>-0.55045670129906288</v>
      </c>
    </row>
    <row r="70" spans="1:13" x14ac:dyDescent="0.25">
      <c r="A70" s="6">
        <v>69</v>
      </c>
      <c r="B70" s="8">
        <v>7500.8701364989311</v>
      </c>
      <c r="C70" s="8">
        <v>7499.4339838619853</v>
      </c>
      <c r="D70" s="10">
        <v>1</v>
      </c>
      <c r="E70" s="11">
        <v>2.7028353767263136</v>
      </c>
      <c r="F70" s="11">
        <v>-64.566127762279606</v>
      </c>
      <c r="G70" s="11">
        <v>450.18936336433478</v>
      </c>
      <c r="H70" s="14">
        <v>-83.353001559939528</v>
      </c>
      <c r="I70" s="14">
        <v>828.74692644347681</v>
      </c>
      <c r="J70" s="14">
        <v>-162.01206037789893</v>
      </c>
      <c r="K70" s="14">
        <v>499.88556958916161</v>
      </c>
      <c r="L70" s="14">
        <v>102.98208804593041</v>
      </c>
      <c r="M70" s="16">
        <v>-1.4361526369460098</v>
      </c>
    </row>
    <row r="71" spans="1:13" x14ac:dyDescent="0.25">
      <c r="A71" s="6">
        <v>70</v>
      </c>
      <c r="B71" s="8">
        <v>7496.1712351895603</v>
      </c>
      <c r="C71" s="8">
        <v>7495.8820695623199</v>
      </c>
      <c r="D71" s="10">
        <v>1</v>
      </c>
      <c r="E71" s="11">
        <v>4.4570293793757481</v>
      </c>
      <c r="F71" s="11">
        <v>-63.877261392275905</v>
      </c>
      <c r="G71" s="11">
        <v>456.97508566820642</v>
      </c>
      <c r="H71" s="14">
        <v>-83.725764445856655</v>
      </c>
      <c r="I71" s="14">
        <v>817.29302929610594</v>
      </c>
      <c r="J71" s="14">
        <v>-164.32515506644324</v>
      </c>
      <c r="K71" s="14">
        <v>505.36944415891486</v>
      </c>
      <c r="L71" s="14">
        <v>101.59216229971312</v>
      </c>
      <c r="M71" s="16">
        <v>-0.28916562724014061</v>
      </c>
    </row>
    <row r="72" spans="1:13" x14ac:dyDescent="0.25">
      <c r="A72" s="6">
        <v>71</v>
      </c>
      <c r="B72" s="8">
        <v>7454.9184371757137</v>
      </c>
      <c r="C72" s="8">
        <v>7451.6472782542114</v>
      </c>
      <c r="D72" s="10">
        <v>1</v>
      </c>
      <c r="E72" s="11">
        <v>0.11333837316507012</v>
      </c>
      <c r="F72" s="11">
        <v>-64.100159592029655</v>
      </c>
      <c r="G72" s="11">
        <v>460.27859958045599</v>
      </c>
      <c r="H72" s="14">
        <v>-82.290953764504295</v>
      </c>
      <c r="I72" s="14">
        <v>807.52569031105236</v>
      </c>
      <c r="J72" s="14">
        <v>-165.42512686437232</v>
      </c>
      <c r="K72" s="14">
        <v>505.81556634212188</v>
      </c>
      <c r="L72" s="14">
        <v>99.146650978455057</v>
      </c>
      <c r="M72" s="16">
        <v>-3.2711589215025567</v>
      </c>
    </row>
    <row r="73" spans="1:13" x14ac:dyDescent="0.25">
      <c r="A73" s="6">
        <v>72</v>
      </c>
      <c r="B73" s="8">
        <v>7412.4900740861121</v>
      </c>
      <c r="C73" s="8">
        <v>7412.892887765518</v>
      </c>
      <c r="D73" s="10">
        <v>1</v>
      </c>
      <c r="E73" s="11">
        <v>1.838947311731274</v>
      </c>
      <c r="F73" s="11">
        <v>-64.4489949782634</v>
      </c>
      <c r="G73" s="11">
        <v>465.37709185346637</v>
      </c>
      <c r="H73" s="14">
        <v>-86.866754874740664</v>
      </c>
      <c r="I73" s="14">
        <v>797.18703184371918</v>
      </c>
      <c r="J73" s="14">
        <v>-165.97969010647779</v>
      </c>
      <c r="K73" s="14">
        <v>501.08880612549905</v>
      </c>
      <c r="L73" s="14">
        <v>101.22983861370329</v>
      </c>
      <c r="M73" s="16">
        <v>0.4028136794061265</v>
      </c>
    </row>
    <row r="74" spans="1:13" x14ac:dyDescent="0.25">
      <c r="A74" s="6">
        <v>73</v>
      </c>
      <c r="B74" s="8">
        <v>7410.3752431736375</v>
      </c>
      <c r="C74" s="8">
        <v>7412.9615124609109</v>
      </c>
      <c r="D74" s="10">
        <v>1</v>
      </c>
      <c r="E74" s="11">
        <v>1.5906783964939606</v>
      </c>
      <c r="F74" s="11">
        <v>-63.08243934929363</v>
      </c>
      <c r="G74" s="11">
        <v>473.67282784712603</v>
      </c>
      <c r="H74" s="14">
        <v>-86.292940039069023</v>
      </c>
      <c r="I74" s="14">
        <v>788.80169628416456</v>
      </c>
      <c r="J74" s="14">
        <v>-171.18591502101233</v>
      </c>
      <c r="K74" s="14">
        <v>501.48715826801975</v>
      </c>
      <c r="L74" s="14">
        <v>102.87239424300127</v>
      </c>
      <c r="M74" s="16">
        <v>2.5862692872729998</v>
      </c>
    </row>
    <row r="75" spans="1:13" x14ac:dyDescent="0.25">
      <c r="A75" s="6">
        <v>74</v>
      </c>
      <c r="B75" s="8">
        <v>7386.664646804823</v>
      </c>
      <c r="C75" s="8">
        <v>7387.315344926652</v>
      </c>
      <c r="D75" s="10">
        <v>1</v>
      </c>
      <c r="E75" s="11">
        <v>3.2376759616078195</v>
      </c>
      <c r="F75" s="11">
        <v>-62.912840465766756</v>
      </c>
      <c r="G75" s="11">
        <v>481.27979579532871</v>
      </c>
      <c r="H75" s="14">
        <v>-86.758610715804338</v>
      </c>
      <c r="I75" s="14">
        <v>779.73147144758661</v>
      </c>
      <c r="J75" s="14">
        <v>-171.9358448927596</v>
      </c>
      <c r="K75" s="14">
        <v>503.1687034453991</v>
      </c>
      <c r="L75" s="14">
        <v>99.115349269088071</v>
      </c>
      <c r="M75" s="16">
        <v>0.65069812182894804</v>
      </c>
    </row>
    <row r="76" spans="1:13" x14ac:dyDescent="0.25">
      <c r="A76" s="6">
        <v>75</v>
      </c>
      <c r="B76" s="8">
        <v>7343.6009025683643</v>
      </c>
      <c r="C76" s="8">
        <v>7346.1636388406296</v>
      </c>
      <c r="D76" s="10">
        <v>1</v>
      </c>
      <c r="E76" s="11">
        <v>1.1343175919412221</v>
      </c>
      <c r="F76" s="11">
        <v>-58.743708561861446</v>
      </c>
      <c r="G76" s="11">
        <v>486.90169654489864</v>
      </c>
      <c r="H76" s="14">
        <v>-86.964196997890483</v>
      </c>
      <c r="I76" s="14">
        <v>767.02828435775518</v>
      </c>
      <c r="J76" s="14">
        <v>-172.78934671608536</v>
      </c>
      <c r="K76" s="14">
        <v>503.81986263261155</v>
      </c>
      <c r="L76" s="14">
        <v>100.36064509837598</v>
      </c>
      <c r="M76" s="16">
        <v>2.5627362722650862</v>
      </c>
    </row>
    <row r="77" spans="1:13" x14ac:dyDescent="0.25">
      <c r="A77" s="6">
        <v>76</v>
      </c>
      <c r="B77" s="8">
        <v>7284.3753744660971</v>
      </c>
      <c r="C77" s="8">
        <v>7282.705599170411</v>
      </c>
      <c r="D77" s="10">
        <v>1</v>
      </c>
      <c r="E77" s="11">
        <v>0.71396762663535418</v>
      </c>
      <c r="F77" s="11">
        <v>-58.210018448208693</v>
      </c>
      <c r="G77" s="11">
        <v>492.2359738760519</v>
      </c>
      <c r="H77" s="14">
        <v>-87.683888136765248</v>
      </c>
      <c r="I77" s="14">
        <v>755.57463154701395</v>
      </c>
      <c r="J77" s="14">
        <v>-174.83141754708669</v>
      </c>
      <c r="K77" s="14">
        <v>499.09341276763274</v>
      </c>
      <c r="L77" s="14">
        <v>99.314559441573891</v>
      </c>
      <c r="M77" s="16">
        <v>-1.6697752956857095</v>
      </c>
    </row>
    <row r="78" spans="1:13" x14ac:dyDescent="0.25">
      <c r="A78" s="6">
        <v>77</v>
      </c>
      <c r="B78" s="8">
        <v>7316.6595780520875</v>
      </c>
      <c r="C78" s="8">
        <v>7314.1236358066599</v>
      </c>
      <c r="D78" s="10">
        <v>1</v>
      </c>
      <c r="E78" s="11">
        <v>-0.13388562090931422</v>
      </c>
      <c r="F78" s="11">
        <v>-59.730182965421974</v>
      </c>
      <c r="G78" s="11">
        <v>496.88212059808251</v>
      </c>
      <c r="H78" s="14">
        <v>-87.818521986869499</v>
      </c>
      <c r="I78" s="14">
        <v>746.38092146732106</v>
      </c>
      <c r="J78" s="14">
        <v>-178.19850750206675</v>
      </c>
      <c r="K78" s="14">
        <v>508.69951566378597</v>
      </c>
      <c r="L78" s="14">
        <v>99.858202721248887</v>
      </c>
      <c r="M78" s="16">
        <v>-2.535942245427842</v>
      </c>
    </row>
    <row r="79" spans="1:13" x14ac:dyDescent="0.25">
      <c r="A79" s="6">
        <v>78</v>
      </c>
      <c r="B79" s="8">
        <v>7237.6844889404983</v>
      </c>
      <c r="C79" s="8">
        <v>7237.4998448121823</v>
      </c>
      <c r="D79" s="10">
        <v>1</v>
      </c>
      <c r="E79" s="11">
        <v>4.4964706751834376</v>
      </c>
      <c r="F79" s="11">
        <v>-58.38913983339954</v>
      </c>
      <c r="G79" s="11">
        <v>502.15392087680129</v>
      </c>
      <c r="H79" s="14">
        <v>-89.240089767046939</v>
      </c>
      <c r="I79" s="14">
        <v>737.40966194565078</v>
      </c>
      <c r="J79" s="14">
        <v>-179.18613363847251</v>
      </c>
      <c r="K79" s="14">
        <v>499.5454975614428</v>
      </c>
      <c r="L79" s="14">
        <v>96.004743670343998</v>
      </c>
      <c r="M79" s="16">
        <v>-0.18464412831627</v>
      </c>
    </row>
    <row r="80" spans="1:13" x14ac:dyDescent="0.25">
      <c r="A80" s="6">
        <v>79</v>
      </c>
      <c r="B80" s="8">
        <v>7207.6794457167553</v>
      </c>
      <c r="C80" s="8">
        <v>7210.4089909730292</v>
      </c>
      <c r="D80" s="10">
        <v>1</v>
      </c>
      <c r="E80" s="11">
        <v>2.5075511149734373</v>
      </c>
      <c r="F80" s="11">
        <v>-58.515824641704512</v>
      </c>
      <c r="G80" s="11">
        <v>506.65031540068787</v>
      </c>
      <c r="H80" s="14">
        <v>-91.969301820994858</v>
      </c>
      <c r="I80" s="14">
        <v>722.31066290927276</v>
      </c>
      <c r="J80" s="14">
        <v>-180.11098174062684</v>
      </c>
      <c r="K80" s="14">
        <v>500.77747031761015</v>
      </c>
      <c r="L80" s="14">
        <v>100.57750731644147</v>
      </c>
      <c r="M80" s="16">
        <v>2.729545256273763</v>
      </c>
    </row>
    <row r="81" spans="1:13" x14ac:dyDescent="0.25">
      <c r="A81" s="6">
        <v>80</v>
      </c>
      <c r="B81" s="8">
        <v>7174.655415935119</v>
      </c>
      <c r="C81" s="8">
        <v>7174.9029596830123</v>
      </c>
      <c r="D81" s="10">
        <v>1</v>
      </c>
      <c r="E81" s="11">
        <v>3.0396697793292864</v>
      </c>
      <c r="F81" s="11">
        <v>-56.977820424517539</v>
      </c>
      <c r="G81" s="11">
        <v>511.18866649912064</v>
      </c>
      <c r="H81" s="14">
        <v>-92.336393778198072</v>
      </c>
      <c r="I81" s="14">
        <v>713.57180537377599</v>
      </c>
      <c r="J81" s="14">
        <v>-184.04031734656891</v>
      </c>
      <c r="K81" s="14">
        <v>498.60729120212903</v>
      </c>
      <c r="L81" s="14">
        <v>99.365360744806509</v>
      </c>
      <c r="M81" s="16">
        <v>0.2475437478931603</v>
      </c>
    </row>
    <row r="82" spans="1:13" x14ac:dyDescent="0.25">
      <c r="A82" s="6">
        <v>81</v>
      </c>
      <c r="B82" s="8">
        <v>7165.9918362663902</v>
      </c>
      <c r="C82" s="8">
        <v>7165.262063494004</v>
      </c>
      <c r="D82" s="10">
        <v>1</v>
      </c>
      <c r="E82" s="11">
        <v>-0.16652984861469666</v>
      </c>
      <c r="F82" s="11">
        <v>-57.840671802858004</v>
      </c>
      <c r="G82" s="11">
        <v>516.87982064447431</v>
      </c>
      <c r="H82" s="14">
        <v>-92.060190614907697</v>
      </c>
      <c r="I82" s="14">
        <v>705.08334836645952</v>
      </c>
      <c r="J82" s="14">
        <v>-186.09408074905056</v>
      </c>
      <c r="K82" s="14">
        <v>499.33883331720489</v>
      </c>
      <c r="L82" s="14">
        <v>102.26243287621818</v>
      </c>
      <c r="M82" s="16">
        <v>-0.72977277238593441</v>
      </c>
    </row>
    <row r="83" spans="1:13" x14ac:dyDescent="0.25">
      <c r="A83" s="6">
        <v>82</v>
      </c>
      <c r="B83" s="8">
        <v>7163.1403530150519</v>
      </c>
      <c r="C83" s="8">
        <v>7163.4966853251872</v>
      </c>
      <c r="D83" s="10">
        <v>1</v>
      </c>
      <c r="E83" s="11">
        <v>-6.479511138026707E-2</v>
      </c>
      <c r="F83" s="11">
        <v>-59.227492884365162</v>
      </c>
      <c r="G83" s="11">
        <v>521.76938149965292</v>
      </c>
      <c r="H83" s="14">
        <v>-91.747370773031264</v>
      </c>
      <c r="I83" s="14">
        <v>695.05860257143991</v>
      </c>
      <c r="J83" s="14">
        <v>-188.95590801556318</v>
      </c>
      <c r="K83" s="14">
        <v>502.34004064976568</v>
      </c>
      <c r="L83" s="14">
        <v>103.51546058463811</v>
      </c>
      <c r="M83" s="16">
        <v>0.3563323101350831</v>
      </c>
    </row>
    <row r="84" spans="1:13" x14ac:dyDescent="0.25">
      <c r="A84" s="6">
        <v>83</v>
      </c>
      <c r="B84" s="8">
        <v>7119.0483299917423</v>
      </c>
      <c r="C84" s="8">
        <v>7120.3583208205109</v>
      </c>
      <c r="D84" s="10">
        <v>1</v>
      </c>
      <c r="E84" s="11">
        <v>3.1526482724885012</v>
      </c>
      <c r="F84" s="11">
        <v>-58.319391630423532</v>
      </c>
      <c r="G84" s="11">
        <v>526.56605910806138</v>
      </c>
      <c r="H84" s="14">
        <v>-94.447418419640357</v>
      </c>
      <c r="I84" s="14">
        <v>682.73918469743842</v>
      </c>
      <c r="J84" s="14">
        <v>-190.5492345970263</v>
      </c>
      <c r="K84" s="14">
        <v>501.63171184790019</v>
      </c>
      <c r="L84" s="14">
        <v>101.06579651878053</v>
      </c>
      <c r="M84" s="16">
        <v>1.3099908287689295</v>
      </c>
    </row>
    <row r="85" spans="1:13" x14ac:dyDescent="0.25">
      <c r="A85" s="6">
        <v>84</v>
      </c>
      <c r="B85" s="8">
        <v>7093.3506269088475</v>
      </c>
      <c r="C85" s="8">
        <v>7094.8253050470539</v>
      </c>
      <c r="D85" s="10">
        <v>1</v>
      </c>
      <c r="E85" s="11">
        <v>4.398523678240025</v>
      </c>
      <c r="F85" s="11">
        <v>-60.42771719405826</v>
      </c>
      <c r="G85" s="11">
        <v>529.49500828601742</v>
      </c>
      <c r="H85" s="14">
        <v>-95.538100478988568</v>
      </c>
      <c r="I85" s="14">
        <v>670.26983309094783</v>
      </c>
      <c r="J85" s="14">
        <v>-190.21717745508545</v>
      </c>
      <c r="K85" s="14">
        <v>505.17715154495892</v>
      </c>
      <c r="L85" s="14">
        <v>99.8998111602113</v>
      </c>
      <c r="M85" s="16">
        <v>1.4746781382061993</v>
      </c>
    </row>
    <row r="86" spans="1:13" x14ac:dyDescent="0.25">
      <c r="A86" s="6">
        <v>85</v>
      </c>
      <c r="B86" s="8">
        <v>7069.9367694410312</v>
      </c>
      <c r="C86" s="8">
        <v>7066.356962050907</v>
      </c>
      <c r="D86" s="10">
        <v>1</v>
      </c>
      <c r="E86" s="11">
        <v>2.1411487533500084E-2</v>
      </c>
      <c r="F86" s="11">
        <v>-60.16992408771327</v>
      </c>
      <c r="G86" s="11">
        <v>536.80382738721812</v>
      </c>
      <c r="H86" s="14">
        <v>-94.662805875695398</v>
      </c>
      <c r="I86" s="14">
        <v>661.09797376458869</v>
      </c>
      <c r="J86" s="14">
        <v>-189.93872998957656</v>
      </c>
      <c r="K86" s="14">
        <v>505.61317929798383</v>
      </c>
      <c r="L86" s="14">
        <v>102.14432710151505</v>
      </c>
      <c r="M86" s="16">
        <v>-3.5798073901239844</v>
      </c>
    </row>
    <row r="87" spans="1:13" x14ac:dyDescent="0.25">
      <c r="A87" s="6">
        <v>86</v>
      </c>
      <c r="B87" s="8">
        <v>7002.3871254896794</v>
      </c>
      <c r="C87" s="8">
        <v>7002.6011811863827</v>
      </c>
      <c r="D87" s="10">
        <v>1</v>
      </c>
      <c r="E87" s="11">
        <v>4.2616636048297982</v>
      </c>
      <c r="F87" s="11">
        <v>-55.196679029758393</v>
      </c>
      <c r="G87" s="11">
        <v>539.36696055600191</v>
      </c>
      <c r="H87" s="14">
        <v>-95.786410638984435</v>
      </c>
      <c r="I87" s="14">
        <v>647.34274544900904</v>
      </c>
      <c r="J87" s="14">
        <v>-196.51929141626749</v>
      </c>
      <c r="K87" s="14">
        <v>501.96457491323298</v>
      </c>
      <c r="L87" s="14">
        <v>97.714507247114327</v>
      </c>
      <c r="M87" s="16">
        <v>0.214055696703319</v>
      </c>
    </row>
    <row r="88" spans="1:13" x14ac:dyDescent="0.25">
      <c r="A88" s="6">
        <v>87</v>
      </c>
      <c r="B88" s="8">
        <v>6993.9295674898613</v>
      </c>
      <c r="C88" s="8">
        <v>6991.4392863291187</v>
      </c>
      <c r="D88" s="10">
        <v>1</v>
      </c>
      <c r="E88" s="11">
        <v>-0.31724670931473242</v>
      </c>
      <c r="F88" s="11">
        <v>-55.920960837984438</v>
      </c>
      <c r="G88" s="11">
        <v>543.06857933663991</v>
      </c>
      <c r="H88" s="14">
        <v>-94.192069800646109</v>
      </c>
      <c r="I88" s="14">
        <v>637.13719450819553</v>
      </c>
      <c r="J88" s="14">
        <v>-201.75552111556584</v>
      </c>
      <c r="K88" s="14">
        <v>504.05502935421686</v>
      </c>
      <c r="L88" s="14">
        <v>99.506488522345734</v>
      </c>
      <c r="M88" s="16">
        <v>-2.4902811607426232</v>
      </c>
    </row>
    <row r="89" spans="1:13" x14ac:dyDescent="0.25">
      <c r="A89" s="6">
        <v>88</v>
      </c>
      <c r="B89" s="8">
        <v>6952.0870943263917</v>
      </c>
      <c r="C89" s="8">
        <v>6954.0425433738465</v>
      </c>
      <c r="D89" s="10">
        <v>1</v>
      </c>
      <c r="E89" s="11">
        <v>-2.7587804217631575</v>
      </c>
      <c r="F89" s="11">
        <v>-54.493236669536572</v>
      </c>
      <c r="G89" s="11">
        <v>545.5641832358582</v>
      </c>
      <c r="H89" s="14">
        <v>-97.742564946269752</v>
      </c>
      <c r="I89" s="14">
        <v>628.0003431125217</v>
      </c>
      <c r="J89" s="14">
        <v>-199.91039540301495</v>
      </c>
      <c r="K89" s="14">
        <v>502.47255038273971</v>
      </c>
      <c r="L89" s="14">
        <v>101.55841701206457</v>
      </c>
      <c r="M89" s="16">
        <v>1.9554490474543755</v>
      </c>
    </row>
    <row r="90" spans="1:13" x14ac:dyDescent="0.25">
      <c r="A90" s="6">
        <v>89</v>
      </c>
      <c r="B90" s="8">
        <v>6894.6941771005413</v>
      </c>
      <c r="C90" s="8">
        <v>6897.8959454978403</v>
      </c>
      <c r="D90" s="10">
        <v>1</v>
      </c>
      <c r="E90" s="11">
        <v>0.93523233392222982</v>
      </c>
      <c r="F90" s="11">
        <v>-50.410236413722771</v>
      </c>
      <c r="G90" s="11">
        <v>551.53348988543678</v>
      </c>
      <c r="H90" s="14">
        <v>-97.97751640318134</v>
      </c>
      <c r="I90" s="14">
        <v>616.38788099805208</v>
      </c>
      <c r="J90" s="14">
        <v>-201.75627776616801</v>
      </c>
      <c r="K90" s="14">
        <v>501.82535120033248</v>
      </c>
      <c r="L90" s="14">
        <v>95.571202471820854</v>
      </c>
      <c r="M90" s="16">
        <v>3.201768397298963</v>
      </c>
    </row>
    <row r="91" spans="1:13" x14ac:dyDescent="0.25">
      <c r="A91" s="6">
        <v>90</v>
      </c>
      <c r="B91" s="8">
        <v>6896.17684476454</v>
      </c>
      <c r="C91" s="8">
        <v>6893.3299432331532</v>
      </c>
      <c r="D91" s="10">
        <v>1</v>
      </c>
      <c r="E91" s="11">
        <v>-2.3242866592751938</v>
      </c>
      <c r="F91" s="11">
        <v>-49.484493136672867</v>
      </c>
      <c r="G91" s="11">
        <v>555.21563893713289</v>
      </c>
      <c r="H91" s="14">
        <v>-100.11085954822342</v>
      </c>
      <c r="I91" s="14">
        <v>608.40131387739473</v>
      </c>
      <c r="J91" s="14">
        <v>-202.32681641865446</v>
      </c>
      <c r="K91" s="14">
        <v>504.61476479345527</v>
      </c>
      <c r="L91" s="14">
        <v>100.64609948790923</v>
      </c>
      <c r="M91" s="16">
        <v>-2.8469015313870289</v>
      </c>
    </row>
    <row r="92" spans="1:13" x14ac:dyDescent="0.25">
      <c r="A92" s="6">
        <v>91</v>
      </c>
      <c r="B92" s="8">
        <v>6866.6110294129785</v>
      </c>
      <c r="C92" s="8">
        <v>6866.0957566061825</v>
      </c>
      <c r="D92" s="10">
        <v>1</v>
      </c>
      <c r="E92" s="11">
        <v>-1.245363425107294</v>
      </c>
      <c r="F92" s="11">
        <v>-51.377071419864571</v>
      </c>
      <c r="G92" s="11">
        <v>558.28301115190459</v>
      </c>
      <c r="H92" s="14">
        <v>-103.39148569926648</v>
      </c>
      <c r="I92" s="14">
        <v>599.25723175290022</v>
      </c>
      <c r="J92" s="14">
        <v>-204.86162148248187</v>
      </c>
      <c r="K92" s="14">
        <v>503.52532313618678</v>
      </c>
      <c r="L92" s="14">
        <v>98.015280143750928</v>
      </c>
      <c r="M92" s="16">
        <v>-0.51527280679564413</v>
      </c>
    </row>
    <row r="93" spans="1:13" x14ac:dyDescent="0.25">
      <c r="A93" s="6">
        <v>92</v>
      </c>
      <c r="B93" s="8">
        <v>6879.1726827440616</v>
      </c>
      <c r="C93" s="8">
        <v>6878.4028898235802</v>
      </c>
      <c r="D93" s="10">
        <v>1</v>
      </c>
      <c r="E93" s="11">
        <v>0.24048049693356632</v>
      </c>
      <c r="F93" s="11">
        <v>-55.004354846872509</v>
      </c>
      <c r="G93" s="11">
        <v>563.23824966643633</v>
      </c>
      <c r="H93" s="14">
        <v>-105.38909459147703</v>
      </c>
      <c r="I93" s="14">
        <v>588.97517416845608</v>
      </c>
      <c r="J93" s="14">
        <v>-209.74266667936016</v>
      </c>
      <c r="K93" s="14">
        <v>506.27269270826565</v>
      </c>
      <c r="L93" s="14">
        <v>100.39495440300625</v>
      </c>
      <c r="M93" s="16">
        <v>-0.76979292048174741</v>
      </c>
    </row>
    <row r="94" spans="1:13" x14ac:dyDescent="0.25">
      <c r="A94" s="6">
        <v>93</v>
      </c>
      <c r="B94" s="8">
        <v>6846.5838822254827</v>
      </c>
      <c r="C94" s="8">
        <v>6846.0718544784231</v>
      </c>
      <c r="D94" s="10">
        <v>1</v>
      </c>
      <c r="E94" s="11">
        <v>2.9980851678724481</v>
      </c>
      <c r="F94" s="11">
        <v>-54.735547323616593</v>
      </c>
      <c r="G94" s="11">
        <v>566.22072022258146</v>
      </c>
      <c r="H94" s="14">
        <v>-109.31995944779806</v>
      </c>
      <c r="I94" s="14">
        <v>579.31049895709975</v>
      </c>
      <c r="J94" s="14">
        <v>-210.95049975487268</v>
      </c>
      <c r="K94" s="14">
        <v>503.98830491401844</v>
      </c>
      <c r="L94" s="14">
        <v>101.47621432186597</v>
      </c>
      <c r="M94" s="16">
        <v>-0.5120277470592306</v>
      </c>
    </row>
    <row r="95" spans="1:13" x14ac:dyDescent="0.25">
      <c r="A95" s="6">
        <v>94</v>
      </c>
      <c r="B95" s="8">
        <v>6821.9679957519838</v>
      </c>
      <c r="C95" s="8">
        <v>6824.8495924699273</v>
      </c>
      <c r="D95" s="10">
        <v>1</v>
      </c>
      <c r="E95" s="11">
        <v>4.5620379905989319</v>
      </c>
      <c r="F95" s="11">
        <v>-57.795747693792009</v>
      </c>
      <c r="G95" s="11">
        <v>571.48213289351634</v>
      </c>
      <c r="H95" s="14">
        <v>-111.58226611202882</v>
      </c>
      <c r="I95" s="14">
        <v>571.37737502906612</v>
      </c>
      <c r="J95" s="14">
        <v>-210.50219361004145</v>
      </c>
      <c r="K95" s="14">
        <v>502.61611099583814</v>
      </c>
      <c r="L95" s="14">
        <v>100.63745366530623</v>
      </c>
      <c r="M95" s="16">
        <v>2.8815967179437676</v>
      </c>
    </row>
    <row r="96" spans="1:13" x14ac:dyDescent="0.25">
      <c r="A96" s="6">
        <v>95</v>
      </c>
      <c r="B96" s="8">
        <v>6798.4525919419948</v>
      </c>
      <c r="C96" s="8">
        <v>6799.5583388326468</v>
      </c>
      <c r="D96" s="10">
        <v>1</v>
      </c>
      <c r="E96" s="11">
        <v>4.8700863816297089</v>
      </c>
      <c r="F96" s="11">
        <v>-58.050799588275893</v>
      </c>
      <c r="G96" s="11">
        <v>576.8660330506716</v>
      </c>
      <c r="H96" s="14">
        <v>-112.46530500020337</v>
      </c>
      <c r="I96" s="14">
        <v>563.35903080116952</v>
      </c>
      <c r="J96" s="14">
        <v>-209.80846944762678</v>
      </c>
      <c r="K96" s="14">
        <v>501.41587180745245</v>
      </c>
      <c r="L96" s="14">
        <v>102.92522040759376</v>
      </c>
      <c r="M96" s="16">
        <v>1.1057468906523669</v>
      </c>
    </row>
    <row r="97" spans="1:13" x14ac:dyDescent="0.25">
      <c r="A97" s="6">
        <v>96</v>
      </c>
      <c r="B97" s="8">
        <v>6790.2000882790244</v>
      </c>
      <c r="C97" s="8">
        <v>6789.5299945524266</v>
      </c>
      <c r="D97" s="10">
        <v>1</v>
      </c>
      <c r="E97" s="11">
        <v>6.3874179298306331</v>
      </c>
      <c r="F97" s="11">
        <v>-55.808321413907599</v>
      </c>
      <c r="G97" s="11">
        <v>583.53666533362082</v>
      </c>
      <c r="H97" s="14">
        <v>-114.5031945165907</v>
      </c>
      <c r="I97" s="14">
        <v>553.8030830766935</v>
      </c>
      <c r="J97" s="14">
        <v>-213.74738404893984</v>
      </c>
      <c r="K97" s="14">
        <v>503.96292956491783</v>
      </c>
      <c r="L97" s="14">
        <v>101.70623424205792</v>
      </c>
      <c r="M97" s="16">
        <v>-0.67009372659821664</v>
      </c>
    </row>
    <row r="98" spans="1:13" x14ac:dyDescent="0.25">
      <c r="A98" s="6">
        <v>97</v>
      </c>
      <c r="B98" s="8">
        <v>6780.8087341218861</v>
      </c>
      <c r="C98" s="8">
        <v>6784.9644109694291</v>
      </c>
      <c r="D98" s="10">
        <v>1</v>
      </c>
      <c r="E98" s="11">
        <v>4.4308293521899174</v>
      </c>
      <c r="F98" s="11">
        <v>-55.641209171039712</v>
      </c>
      <c r="G98" s="11">
        <v>587.55062038903623</v>
      </c>
      <c r="H98" s="14">
        <v>-119.89944021778824</v>
      </c>
      <c r="I98" s="14">
        <v>548.842548773217</v>
      </c>
      <c r="J98" s="14">
        <v>-216.68473316608572</v>
      </c>
      <c r="K98" s="14">
        <v>505.0634950170778</v>
      </c>
      <c r="L98" s="14">
        <v>97.376081983253258</v>
      </c>
      <c r="M98" s="16">
        <v>4.1556768475427512</v>
      </c>
    </row>
    <row r="99" spans="1:13" x14ac:dyDescent="0.25">
      <c r="A99" s="6">
        <v>98</v>
      </c>
      <c r="B99" s="8">
        <v>6737.5522743060837</v>
      </c>
      <c r="C99" s="8">
        <v>6737.4303415403356</v>
      </c>
      <c r="D99" s="10">
        <v>1</v>
      </c>
      <c r="E99" s="11">
        <v>3.0411949933210094</v>
      </c>
      <c r="F99" s="11">
        <v>-53.576032599911464</v>
      </c>
      <c r="G99" s="11">
        <v>590.69728971119025</v>
      </c>
      <c r="H99" s="14">
        <v>-123.03937265818351</v>
      </c>
      <c r="I99" s="14">
        <v>538.55496791716735</v>
      </c>
      <c r="J99" s="14">
        <v>-219.78209929203973</v>
      </c>
      <c r="K99" s="14">
        <v>500.90701763934618</v>
      </c>
      <c r="L99" s="14">
        <v>99.724149715483563</v>
      </c>
      <c r="M99" s="16">
        <v>-0.12193276574812117</v>
      </c>
    </row>
    <row r="100" spans="1:13" x14ac:dyDescent="0.25">
      <c r="A100" s="6">
        <v>99</v>
      </c>
      <c r="B100" s="8">
        <v>6704.5024549643986</v>
      </c>
      <c r="C100" s="8">
        <v>6700.3317792078624</v>
      </c>
      <c r="D100" s="10">
        <v>1</v>
      </c>
      <c r="E100" s="11">
        <v>1.1242757424344325</v>
      </c>
      <c r="F100" s="11">
        <v>-54.086977034842114</v>
      </c>
      <c r="G100" s="11">
        <v>594.60486908618032</v>
      </c>
      <c r="H100" s="14">
        <v>-122.43401731010034</v>
      </c>
      <c r="I100" s="14">
        <v>529.87721179859545</v>
      </c>
      <c r="J100" s="14">
        <v>-223.57518914996049</v>
      </c>
      <c r="K100" s="14">
        <v>499.02788341881364</v>
      </c>
      <c r="L100" s="14">
        <v>98.163024158192613</v>
      </c>
      <c r="M100" s="16">
        <v>-4.170675756536097</v>
      </c>
    </row>
    <row r="101" spans="1:13" ht="15.75" thickBot="1" x14ac:dyDescent="0.3">
      <c r="A101" s="7">
        <v>100</v>
      </c>
      <c r="B101" s="9">
        <v>6690.2045131502573</v>
      </c>
      <c r="C101" s="9">
        <v>6687.5958797359863</v>
      </c>
      <c r="D101" s="12">
        <v>1</v>
      </c>
      <c r="E101" s="13">
        <v>0.8687072813238208</v>
      </c>
      <c r="F101" s="13">
        <v>-56.368223175063761</v>
      </c>
      <c r="G101" s="13">
        <v>599.61116145839196</v>
      </c>
      <c r="H101" s="15">
        <v>-125.02009763409477</v>
      </c>
      <c r="I101" s="15">
        <v>518.94396123106503</v>
      </c>
      <c r="J101" s="15">
        <v>-224.04887862446557</v>
      </c>
      <c r="K101" s="15">
        <v>500.23714613587987</v>
      </c>
      <c r="L101" s="15">
        <v>100.68476940668896</v>
      </c>
      <c r="M101" s="17">
        <v>-2.6086334142709711</v>
      </c>
    </row>
    <row r="102" spans="1:13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</sheetData>
  <mergeCells count="2">
    <mergeCell ref="O16:T16"/>
    <mergeCell ref="O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Omitted variable bias</vt:lpstr>
      <vt:lpstr>ALL</vt:lpstr>
      <vt:lpstr>ALL.COEF</vt:lpstr>
      <vt:lpstr>b.1</vt:lpstr>
      <vt:lpstr>b.2</vt:lpstr>
      <vt:lpstr>b.3</vt:lpstr>
      <vt:lpstr>b.4</vt:lpstr>
      <vt:lpstr>b.5</vt:lpstr>
      <vt:lpstr>beta</vt:lpstr>
      <vt:lpstr>constant</vt:lpstr>
      <vt:lpstr>error</vt:lpstr>
      <vt:lpstr>g.1</vt:lpstr>
      <vt:lpstr>g.2</vt:lpstr>
      <vt:lpstr>g.3</vt:lpstr>
      <vt:lpstr>gamma</vt:lpstr>
      <vt:lpstr>sigma_e</vt:lpstr>
      <vt:lpstr>X</vt:lpstr>
      <vt:lpstr>X.1</vt:lpstr>
      <vt:lpstr>X.2</vt:lpstr>
      <vt:lpstr>X.3</vt:lpstr>
      <vt:lpstr>X.4</vt:lpstr>
      <vt:lpstr>X.5</vt:lpstr>
      <vt:lpstr>y_deterministic</vt:lpstr>
      <vt:lpstr>y_error</vt:lpstr>
      <vt:lpstr>Z</vt:lpstr>
      <vt:lpstr>Z.1</vt:lpstr>
      <vt:lpstr>Z.2</vt:lpstr>
      <vt:lpstr>Z.3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2021-03-05T22:43:50Z</dcterms:created>
  <dcterms:modified xsi:type="dcterms:W3CDTF">2021-03-08T14:11:32Z</dcterms:modified>
</cp:coreProperties>
</file>