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katie/Documents/Shared_documents/Calibrations/"/>
    </mc:Choice>
  </mc:AlternateContent>
  <xr:revisionPtr revIDLastSave="0" documentId="13_ncr:1_{F7450244-CEE3-FF4A-A6A3-607F7D2E4B87}" xr6:coauthVersionLast="43" xr6:coauthVersionMax="43" xr10:uidLastSave="{00000000-0000-0000-0000-000000000000}"/>
  <bookViews>
    <workbookView xWindow="10100" yWindow="3520" windowWidth="24840" windowHeight="14680" activeTab="5" xr2:uid="{00000000-000D-0000-FFFF-FFFF00000000}"/>
  </bookViews>
  <sheets>
    <sheet name="Instrument" sheetId="1" r:id="rId1"/>
    <sheet name="Calibrations" sheetId="3" r:id="rId2"/>
    <sheet name="Maintenance" sheetId="18" r:id="rId3"/>
    <sheet name="NCAS primary standard with NPL" sheetId="6" r:id="rId4"/>
    <sheet name="Drift of CVTS" sheetId="11" r:id="rId5"/>
    <sheet name="GAW Calibration of 2 and 4" sheetId="9" r:id="rId6"/>
    <sheet name="Location" sheetId="7" r:id="rId7"/>
    <sheet name="Summary cal data" sheetId="12" r:id="rId8"/>
    <sheet name="ozone_cals" sheetId="13" r:id="rId9"/>
    <sheet name="ozone_cals_corr" sheetId="15" r:id="rId10"/>
    <sheet name="Sheet3" sheetId="14" r:id="rId11"/>
    <sheet name="Sheet1" sheetId="16" r:id="rId12"/>
    <sheet name="Chart1" sheetId="4" r:id="rId13"/>
  </sheets>
  <definedNames>
    <definedName name="_xlnm._FilterDatabase" localSheetId="1" hidden="1">Calibrations!$B$2:$B$57</definedName>
    <definedName name="_xlnm._FilterDatabase" localSheetId="7" hidden="1">'Summary cal data'!$E$2:$E$54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04" i="3" l="1"/>
  <c r="Z203" i="3"/>
  <c r="Z202" i="3"/>
  <c r="Z201" i="3"/>
  <c r="Z200" i="3"/>
  <c r="Z199" i="3"/>
  <c r="Z198" i="3"/>
  <c r="Z197" i="3"/>
  <c r="Z196" i="3"/>
  <c r="Z195" i="3"/>
  <c r="Z194" i="3"/>
  <c r="Z189" i="3"/>
  <c r="Z188" i="3"/>
  <c r="Z157" i="3"/>
  <c r="Z156" i="3"/>
  <c r="Z190" i="3"/>
  <c r="Z143" i="3"/>
  <c r="Z144" i="3"/>
  <c r="Z176" i="3"/>
  <c r="Z177" i="3"/>
  <c r="Z187" i="3"/>
  <c r="Z186" i="3"/>
  <c r="Z184" i="3"/>
  <c r="Z183" i="3"/>
  <c r="Z182" i="3"/>
  <c r="Z181" i="3"/>
  <c r="Z180" i="3"/>
  <c r="Z179" i="3"/>
  <c r="Z178" i="3"/>
  <c r="Z175" i="3"/>
  <c r="Z174" i="3"/>
  <c r="Z173" i="3"/>
  <c r="Z172" i="3"/>
  <c r="Z171" i="3"/>
  <c r="Z170" i="3"/>
  <c r="Z125" i="3"/>
  <c r="Z169" i="3"/>
  <c r="Z168" i="3"/>
  <c r="Z163" i="3"/>
  <c r="Z162" i="3"/>
  <c r="Z161" i="3"/>
  <c r="Z160" i="3"/>
  <c r="Z164" i="3"/>
  <c r="Z165" i="3"/>
  <c r="Z159" i="3"/>
  <c r="Z158" i="3"/>
  <c r="Z155" i="3"/>
  <c r="Z154" i="3"/>
  <c r="Z153" i="3"/>
  <c r="Z152" i="3"/>
  <c r="Z151" i="3"/>
  <c r="Z150" i="3"/>
  <c r="Z149" i="3"/>
  <c r="Z148" i="3"/>
  <c r="Z147" i="3"/>
  <c r="Z146" i="3"/>
  <c r="Z145" i="3"/>
  <c r="Z140" i="3"/>
  <c r="Z141" i="3"/>
  <c r="AA141" i="3"/>
  <c r="Z142" i="3"/>
  <c r="Z139" i="3"/>
  <c r="Z138" i="3"/>
  <c r="Z134" i="3"/>
  <c r="AA137" i="3" s="1"/>
  <c r="Z137" i="3"/>
  <c r="Z136" i="3"/>
  <c r="AA136" i="3"/>
  <c r="Z135" i="3"/>
  <c r="K10" i="12"/>
  <c r="K11" i="12"/>
  <c r="K13" i="12"/>
  <c r="P7" i="12"/>
  <c r="P8" i="12"/>
  <c r="P10" i="12"/>
  <c r="P11" i="12"/>
  <c r="Z128" i="3"/>
  <c r="Z129" i="3"/>
  <c r="Z124" i="3"/>
  <c r="AA127" i="3" s="1"/>
  <c r="Z127" i="3"/>
  <c r="Z123" i="3"/>
  <c r="Z126" i="3"/>
  <c r="AA126" i="3"/>
  <c r="Z121" i="3"/>
  <c r="Z122" i="3"/>
  <c r="Z116" i="3"/>
  <c r="AA119" i="3" s="1"/>
  <c r="Z119" i="3"/>
  <c r="Z117" i="3"/>
  <c r="AA120" i="3" s="1"/>
  <c r="Z118" i="3"/>
  <c r="Z120" i="3"/>
  <c r="Z112" i="3"/>
  <c r="Z114" i="3"/>
  <c r="AA114" i="3"/>
  <c r="Z111" i="3"/>
  <c r="Z113" i="3"/>
  <c r="AA113" i="3"/>
  <c r="Z115" i="3"/>
  <c r="Z109" i="3"/>
  <c r="Z110" i="3"/>
  <c r="Z104" i="3"/>
  <c r="Z105" i="3"/>
  <c r="Z100" i="3"/>
  <c r="Z98" i="3"/>
  <c r="Z94" i="3"/>
  <c r="AA102" i="3"/>
  <c r="Z99" i="3"/>
  <c r="Z97" i="3"/>
  <c r="Z95" i="3"/>
  <c r="AA103" i="3"/>
  <c r="Z81" i="3"/>
  <c r="AA81" i="3"/>
  <c r="D3" i="11"/>
  <c r="F3" i="11"/>
  <c r="D6" i="11"/>
  <c r="E6" i="11"/>
  <c r="F6" i="11"/>
  <c r="D7" i="11"/>
  <c r="E7" i="11" s="1"/>
  <c r="F7" i="11"/>
  <c r="E8" i="11"/>
  <c r="Z96" i="3"/>
  <c r="Z93" i="3"/>
  <c r="Z91" i="3"/>
  <c r="Z87" i="3"/>
  <c r="AA91" i="3"/>
  <c r="Z92" i="3"/>
  <c r="Z88" i="3"/>
  <c r="AA92" i="3" s="1"/>
  <c r="Z89" i="3"/>
  <c r="Z90" i="3"/>
  <c r="Z83" i="3"/>
  <c r="Z85" i="3"/>
  <c r="AA85" i="3"/>
  <c r="Z84" i="3"/>
  <c r="Z86" i="3"/>
  <c r="AA86" i="3"/>
  <c r="Z76" i="3"/>
  <c r="Z77" i="3"/>
  <c r="Z78" i="3"/>
  <c r="Z79" i="3"/>
  <c r="Z82" i="3"/>
  <c r="Z75" i="3"/>
  <c r="Z73" i="3"/>
  <c r="AA75" i="3"/>
  <c r="Z74" i="3"/>
  <c r="Z72" i="3"/>
  <c r="Z70" i="3"/>
  <c r="Z71" i="3"/>
  <c r="AA71" i="3"/>
  <c r="Z68" i="3"/>
  <c r="Z69" i="3"/>
  <c r="AA69" i="3"/>
  <c r="Z65" i="3"/>
  <c r="AA65" i="3" s="1"/>
  <c r="Z63" i="3"/>
  <c r="Z67" i="3"/>
  <c r="Z66" i="3"/>
  <c r="Z64" i="3"/>
  <c r="Z61" i="3"/>
  <c r="Z62" i="3"/>
  <c r="Z59" i="3"/>
  <c r="Z58" i="3"/>
  <c r="Z55" i="3"/>
  <c r="Z54" i="3"/>
  <c r="Z47" i="3"/>
  <c r="Z48" i="3"/>
  <c r="Z49" i="3"/>
  <c r="Z50" i="3"/>
  <c r="Z51" i="3"/>
  <c r="Z52" i="3"/>
  <c r="Z53" i="3"/>
  <c r="Z56" i="3"/>
  <c r="Z5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28" i="3"/>
  <c r="AA30" i="3" s="1"/>
  <c r="Z30" i="3"/>
  <c r="G24" i="3"/>
  <c r="Z31" i="3"/>
  <c r="Z26" i="3"/>
  <c r="Z27" i="3"/>
  <c r="Z24" i="3"/>
  <c r="Z25" i="3"/>
  <c r="Z22" i="3"/>
  <c r="Z20" i="3"/>
  <c r="Z17" i="3"/>
  <c r="Y15" i="3"/>
  <c r="Z15" i="3" s="1"/>
  <c r="Z6" i="3"/>
  <c r="Z7" i="3"/>
  <c r="Z4" i="3"/>
</calcChain>
</file>

<file path=xl/sharedStrings.xml><?xml version="1.0" encoding="utf-8"?>
<sst xmlns="http://schemas.openxmlformats.org/spreadsheetml/2006/main" count="689" uniqueCount="203">
  <si>
    <t>Ozone History</t>
  </si>
  <si>
    <t>Comments</t>
  </si>
  <si>
    <t>N.B. TEI49i (2) was run in KOBRA and in OP3 and was compared to a GAW instrument in Borneo during OP3</t>
  </si>
  <si>
    <t>January</t>
  </si>
  <si>
    <t>February</t>
  </si>
  <si>
    <t>March</t>
  </si>
  <si>
    <t>Ozone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</si>
  <si>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</si>
  <si>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</si>
  <si>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</si>
  <si>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</si>
  <si>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</si>
  <si>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</si>
  <si>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</si>
  <si>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</si>
  <si>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</si>
  <si>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Model</t>
  </si>
  <si>
    <t xml:space="preserve"> (4m)</t>
  </si>
  <si>
    <t xml:space="preserve">2B </t>
  </si>
  <si>
    <t>(with noxy inlet on main tower at 5m)</t>
  </si>
  <si>
    <t>Aircraft instrument (4m same inlet as TEI49C)</t>
  </si>
  <si>
    <t>same inlet as TEI49C 4m</t>
  </si>
  <si>
    <t>pump diaphragm problem……., low sensitivity</t>
  </si>
  <si>
    <t>When did we send that container back?!!</t>
  </si>
  <si>
    <t>Leicester Ozone (SOS)</t>
  </si>
  <si>
    <t>Leeds Ozone (RHaMBLe)?</t>
  </si>
  <si>
    <t>Calibration info:</t>
  </si>
  <si>
    <t>rezeroed</t>
  </si>
  <si>
    <t>TEI49I (2)</t>
  </si>
  <si>
    <t>2B</t>
  </si>
  <si>
    <t>because pump wasn't working….</t>
  </si>
  <si>
    <t>4m (to replace our TEI49C valves gone)</t>
  </si>
  <si>
    <t>10m with Gavin's flux measurements from August 23rd</t>
  </si>
  <si>
    <t>TEI49C (Leicester)</t>
  </si>
  <si>
    <t xml:space="preserve"> (10m) In december this was from 4m</t>
  </si>
  <si>
    <t>Leicester TEI49C was returned to UK 1st December, original instrument now from 4m.</t>
  </si>
  <si>
    <t>Jan</t>
  </si>
  <si>
    <t>Feb</t>
  </si>
  <si>
    <t>Mar</t>
  </si>
  <si>
    <t>Apr</t>
  </si>
  <si>
    <t>Jun</t>
  </si>
  <si>
    <t>Aircraft instrument (6m)</t>
  </si>
  <si>
    <t>Aircraft instrument (10m main inlet)</t>
  </si>
  <si>
    <t>Aircraft instrument (4 m , in dec 10m main inlet)</t>
  </si>
  <si>
    <t>(4m) - off from march onwards as noisy high readings (water??)</t>
  </si>
  <si>
    <t>Returned to UK in SOS container</t>
  </si>
  <si>
    <t>TEI49i(2) scalibrated with primary standard in May 2010, then sent to CV in June 2010 container</t>
  </si>
  <si>
    <t>Aug</t>
  </si>
  <si>
    <t>Sep</t>
  </si>
  <si>
    <t>TEI49C is the original O3 instrument and came back for repair in August 2010.</t>
  </si>
  <si>
    <t>?</t>
  </si>
  <si>
    <t>TEI49C (Instrument 1)</t>
  </si>
  <si>
    <t>TEI49i (2) (Instrument 2)</t>
  </si>
  <si>
    <t>TEI49i (1) (Instrument 4)</t>
  </si>
  <si>
    <t>Nov</t>
  </si>
  <si>
    <t>Dec</t>
  </si>
  <si>
    <t>From main manifold (10m)</t>
  </si>
  <si>
    <t>Jul</t>
  </si>
  <si>
    <t>Oct</t>
  </si>
  <si>
    <t xml:space="preserve">precision/ error (minute data) </t>
  </si>
  <si>
    <t>standard deviation</t>
  </si>
  <si>
    <t xml:space="preserve">TEI49C </t>
  </si>
  <si>
    <t xml:space="preserve">setting </t>
  </si>
  <si>
    <t>Coeff set in ozone box</t>
  </si>
  <si>
    <t>Coefficient data (4)</t>
  </si>
  <si>
    <t>Coefficient data (2)</t>
  </si>
  <si>
    <t>Coefficient data (3)</t>
  </si>
  <si>
    <t>Calibrator?</t>
  </si>
  <si>
    <t>PS</t>
  </si>
  <si>
    <t>transfer 2b calibrator</t>
  </si>
  <si>
    <t>TEI49C (1)</t>
  </si>
  <si>
    <t>TEI49i (Instrument 4</t>
  </si>
  <si>
    <t>TEI49 i (2)</t>
  </si>
  <si>
    <t>TEI49 I (2)</t>
  </si>
  <si>
    <t>newly calibrated</t>
  </si>
  <si>
    <t>TEI49I (4)</t>
  </si>
  <si>
    <t>PS-recalibrated</t>
  </si>
  <si>
    <t>Coefficient data (1)</t>
  </si>
  <si>
    <t>Instrument 4</t>
  </si>
  <si>
    <t>Average precision</t>
  </si>
  <si>
    <t>Leicester TEI49C (Instrument 10)</t>
  </si>
  <si>
    <t>Coefficient data (10)</t>
  </si>
  <si>
    <t>Instrument 2</t>
  </si>
  <si>
    <t>TEInstrument 1</t>
  </si>
  <si>
    <t>Bkgr setting (ppb)</t>
  </si>
  <si>
    <t>actual from data</t>
  </si>
  <si>
    <t>Intercept (1)</t>
  </si>
  <si>
    <t>Intercept (2)</t>
  </si>
  <si>
    <t>Intercept (3)</t>
  </si>
  <si>
    <t>Intercept (4)</t>
  </si>
  <si>
    <t>Coeff</t>
  </si>
  <si>
    <t>Offset</t>
  </si>
  <si>
    <t>Ozone Instruments</t>
  </si>
  <si>
    <t>Ozone 1</t>
  </si>
  <si>
    <t>Where</t>
  </si>
  <si>
    <t>CV</t>
  </si>
  <si>
    <t>Date end</t>
  </si>
  <si>
    <t>Ozone 2</t>
  </si>
  <si>
    <t>Ozone 3</t>
  </si>
  <si>
    <t>Ozone 4</t>
  </si>
  <si>
    <t>Ship</t>
  </si>
  <si>
    <t>Date start</t>
  </si>
  <si>
    <t>Ozone 5</t>
  </si>
  <si>
    <t>BT Tower</t>
  </si>
  <si>
    <t>Chilbolton</t>
  </si>
  <si>
    <t>2b Ozone</t>
  </si>
  <si>
    <t>York Workshop</t>
  </si>
  <si>
    <t>York Lab</t>
  </si>
  <si>
    <t>transfer 2b</t>
  </si>
  <si>
    <t>Instrument 3</t>
  </si>
  <si>
    <t>Instrument 1</t>
  </si>
  <si>
    <t>ACACIA</t>
  </si>
  <si>
    <t>Mass Spec Lab-Rich</t>
  </si>
  <si>
    <t>Mass spec Lab-Noelia</t>
  </si>
  <si>
    <t>Lucy's Lab-Tomas</t>
  </si>
  <si>
    <t>York Campaign-Jacqui</t>
  </si>
  <si>
    <t>Arran-Ruth</t>
  </si>
  <si>
    <t>AMT-Sina</t>
  </si>
  <si>
    <t>CAST-Geraint</t>
  </si>
  <si>
    <t>Instrument 6</t>
  </si>
  <si>
    <t>Coefficient data (6)</t>
  </si>
  <si>
    <t>Intercept (6)</t>
  </si>
  <si>
    <t xml:space="preserve">transfer 2b </t>
  </si>
  <si>
    <t>NOTES</t>
  </si>
  <si>
    <t>adjusted for difference to PS</t>
  </si>
  <si>
    <t>Arran</t>
  </si>
  <si>
    <t>AMT</t>
  </si>
  <si>
    <t>Drift?</t>
  </si>
  <si>
    <t>Using all data</t>
  </si>
  <si>
    <t>didn't change calibrator settings</t>
  </si>
  <si>
    <t>Instrument 5</t>
  </si>
  <si>
    <t>Coefficient data (5)</t>
  </si>
  <si>
    <t>Intercept</t>
  </si>
  <si>
    <t>instrument 4</t>
  </si>
  <si>
    <t>COZI</t>
  </si>
  <si>
    <t>Ozone 2 very noisy for a few days but then recovered.</t>
  </si>
  <si>
    <t>Instrument 7</t>
  </si>
  <si>
    <t>Coefficient data (7)</t>
  </si>
  <si>
    <t>Intercept (7)</t>
  </si>
  <si>
    <t>transfer 2b (adjusted later for agreement to PS)</t>
  </si>
  <si>
    <t>using ozone1</t>
  </si>
  <si>
    <t>using ozone 3</t>
  </si>
  <si>
    <t>2B calibrator settings</t>
  </si>
  <si>
    <t>Corrected for errors</t>
  </si>
  <si>
    <t>Raw</t>
  </si>
  <si>
    <t>incorrect setting of 2b</t>
  </si>
  <si>
    <t>PERHAPS THERE WAS NO DRIFT!!!</t>
  </si>
  <si>
    <t>Corrected Instrument 2</t>
  </si>
  <si>
    <t>Corrected Instrument 4</t>
  </si>
  <si>
    <t>using calibrated NCAS Calibrator</t>
  </si>
  <si>
    <t>Date</t>
  </si>
  <si>
    <t>Zero</t>
  </si>
  <si>
    <t>Leeds</t>
  </si>
  <si>
    <t>Met office 2B</t>
  </si>
  <si>
    <t>Zero high but suspect bad zero as subsequent one fine.</t>
  </si>
  <si>
    <t>Coefficient adjusted from 1.084 to 1.037 (back to how it was before…….)</t>
  </si>
  <si>
    <t>Zero changed from -2.6 to 0</t>
  </si>
  <si>
    <t>Ozone 4 ran since as main instrument.</t>
  </si>
  <si>
    <t>Ozone 10</t>
  </si>
  <si>
    <t>PANAMA</t>
  </si>
  <si>
    <t>Instrument 8</t>
  </si>
  <si>
    <t>Instrument 9</t>
  </si>
  <si>
    <t>Ozone 8</t>
  </si>
  <si>
    <t>Ozone 9</t>
  </si>
  <si>
    <t>FRACKING</t>
  </si>
  <si>
    <t>Ozone 3 as main instrument</t>
  </si>
  <si>
    <t>Ozone 3 sent out as second instrument in Jan 2015</t>
  </si>
  <si>
    <t>Ozone 6</t>
  </si>
  <si>
    <t>Ozone 7</t>
  </si>
  <si>
    <t>Cell clean</t>
  </si>
  <si>
    <t>Pump changed</t>
  </si>
  <si>
    <t>cell and tube capillary clean</t>
  </si>
  <si>
    <t>Filter change</t>
  </si>
  <si>
    <t>Capillary clean</t>
  </si>
  <si>
    <t>Clean capillaries</t>
  </si>
  <si>
    <t>some maintenance on tubing</t>
  </si>
  <si>
    <t>BT TOWER</t>
  </si>
  <si>
    <t xml:space="preserve">scrubber change </t>
  </si>
  <si>
    <t>capillary cleaning</t>
  </si>
  <si>
    <t>filter change</t>
  </si>
  <si>
    <t>scrubber replacement</t>
  </si>
  <si>
    <t>bulkhead fitting changed</t>
  </si>
  <si>
    <t>cell clean</t>
  </si>
  <si>
    <t>diaphragm pump change</t>
  </si>
  <si>
    <t>capillary clean</t>
  </si>
  <si>
    <t>inlet filter changed</t>
  </si>
  <si>
    <t>cell cleaning</t>
  </si>
  <si>
    <t>scrubber changed</t>
  </si>
  <si>
    <t>Capillary clean, pump checked</t>
  </si>
  <si>
    <t>Calibrated against COZI 1. adjusted coeff</t>
  </si>
  <si>
    <t>Pump broken</t>
  </si>
  <si>
    <t>2018-01</t>
  </si>
  <si>
    <t>diaphragm pump change, calibrated</t>
  </si>
  <si>
    <t>Calibrated</t>
  </si>
  <si>
    <t>Ozone 2 as main instrument</t>
  </si>
  <si>
    <t>19/01/2018</t>
  </si>
  <si>
    <t>19/9/2017</t>
  </si>
  <si>
    <t>24/11/17</t>
  </si>
  <si>
    <t>16/02/18</t>
  </si>
  <si>
    <t>Ozone 4 as main instrument</t>
  </si>
  <si>
    <t>Calibrated, replaced back fitting</t>
  </si>
  <si>
    <t>CEH</t>
  </si>
  <si>
    <t>Back from CV, 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</si>
</sst>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\ "/>
  </numFmts>
  <fonts count="11" x14ac:knownFonts="1"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15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7" fontId="3" fillId="0" borderId="0" xfId="0" applyNumberFormat="1" applyFont="1"/>
    <xf numFmtId="0" fontId="3" fillId="0" borderId="1" xfId="0" applyFont="1" applyBorder="1"/>
    <xf numFmtId="0" fontId="0" fillId="0" borderId="1" xfId="0" applyBorder="1"/>
    <xf numFmtId="17" fontId="3" fillId="0" borderId="1" xfId="0" applyNumberFormat="1" applyFont="1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0" borderId="0" xfId="0" applyFill="1"/>
    <xf numFmtId="0" fontId="4" fillId="4" borderId="0" xfId="0" applyFont="1" applyFill="1"/>
    <xf numFmtId="0" fontId="0" fillId="0" borderId="0" xfId="0" applyBorder="1"/>
    <xf numFmtId="0" fontId="0" fillId="5" borderId="0" xfId="0" applyFill="1"/>
    <xf numFmtId="0" fontId="5" fillId="5" borderId="0" xfId="0" applyFont="1" applyFill="1"/>
    <xf numFmtId="2" fontId="0" fillId="0" borderId="0" xfId="0" applyNumberFormat="1"/>
    <xf numFmtId="14" fontId="0" fillId="0" borderId="0" xfId="0" applyNumberFormat="1"/>
    <xf numFmtId="0" fontId="5" fillId="0" borderId="0" xfId="0" applyFont="1" applyFill="1"/>
    <xf numFmtId="0" fontId="3" fillId="0" borderId="0" xfId="0" applyFont="1" applyFill="1"/>
    <xf numFmtId="0" fontId="3" fillId="0" borderId="0" xfId="0" applyFont="1" applyBorder="1"/>
    <xf numFmtId="0" fontId="3" fillId="0" borderId="4" xfId="0" applyFont="1" applyBorder="1"/>
    <xf numFmtId="0" fontId="0" fillId="0" borderId="4" xfId="0" applyBorder="1"/>
    <xf numFmtId="0" fontId="0" fillId="2" borderId="4" xfId="0" applyFill="1" applyBorder="1"/>
    <xf numFmtId="0" fontId="0" fillId="3" borderId="4" xfId="0" applyFill="1" applyBorder="1"/>
    <xf numFmtId="0" fontId="5" fillId="5" borderId="4" xfId="0" applyFont="1" applyFill="1" applyBorder="1"/>
    <xf numFmtId="0" fontId="5" fillId="0" borderId="0" xfId="0" applyFont="1" applyFill="1" applyBorder="1"/>
    <xf numFmtId="0" fontId="0" fillId="6" borderId="0" xfId="0" applyFill="1"/>
    <xf numFmtId="0" fontId="5" fillId="4" borderId="0" xfId="0" applyFont="1" applyFill="1"/>
    <xf numFmtId="0" fontId="0" fillId="4" borderId="0" xfId="0" applyFill="1"/>
    <xf numFmtId="14" fontId="2" fillId="0" borderId="0" xfId="0" applyNumberFormat="1" applyFont="1"/>
    <xf numFmtId="14" fontId="0" fillId="0" borderId="0" xfId="0" applyNumberFormat="1"/>
    <xf numFmtId="2" fontId="0" fillId="7" borderId="0" xfId="0" applyNumberFormat="1" applyFill="1"/>
    <xf numFmtId="22" fontId="0" fillId="0" borderId="0" xfId="0" applyNumberFormat="1"/>
    <xf numFmtId="0" fontId="6" fillId="0" borderId="0" xfId="0" applyFont="1"/>
    <xf numFmtId="17" fontId="0" fillId="0" borderId="0" xfId="0" applyNumberFormat="1"/>
    <xf numFmtId="0" fontId="0" fillId="8" borderId="0" xfId="0" applyFill="1"/>
    <xf numFmtId="164" fontId="0" fillId="7" borderId="0" xfId="0" applyNumberFormat="1" applyFill="1"/>
    <xf numFmtId="164" fontId="0" fillId="0" borderId="0" xfId="0" applyNumberFormat="1"/>
    <xf numFmtId="22" fontId="0" fillId="8" borderId="0" xfId="0" applyNumberFormat="1" applyFill="1"/>
    <xf numFmtId="14" fontId="0" fillId="8" borderId="0" xfId="0" applyNumberFormat="1" applyFill="1"/>
    <xf numFmtId="14" fontId="3" fillId="0" borderId="0" xfId="0" applyNumberFormat="1" applyFont="1"/>
    <xf numFmtId="165" fontId="0" fillId="0" borderId="0" xfId="0" applyNumberFormat="1"/>
    <xf numFmtId="0" fontId="10" fillId="0" borderId="0" xfId="0" applyFont="1"/>
    <xf numFmtId="14" fontId="0" fillId="0" borderId="0" xfId="0" applyNumberFormat="1" applyAlignment="1">
      <alignment horizontal="right"/>
    </xf>
    <xf numFmtId="0" fontId="0" fillId="9" borderId="0" xfId="0" applyFill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 xr:uid="{00000000-0005-0000-0000-000005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Drift</a:t>
            </a:r>
          </a:p>
        </c:rich>
      </c:tx>
      <c:layout>
        <c:manualLayout>
          <c:xMode val="edge"/>
          <c:yMode val="edge"/>
          <c:x val="0.47388796661539201"/>
          <c:y val="3.3457249070632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764038738562403E-2"/>
          <c:y val="0.14869888475836401"/>
          <c:w val="0.89555146870454105"/>
          <c:h val="0.70260223048327097"/>
        </c:manualLayout>
      </c:layout>
      <c:scatterChart>
        <c:scatterStyle val="lineMarker"/>
        <c:varyColors val="0"/>
        <c:ser>
          <c:idx val="0"/>
          <c:order val="0"/>
          <c:tx>
            <c:v>Calibrator settings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8.2580984366001902E-3"/>
                  <c:y val="0.353057986710768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'Drift of CVTS'!$A$2:$A$20</c:f>
              <c:numCache>
                <c:formatCode>m/d/yy\ h:mm</c:formatCode>
                <c:ptCount val="19"/>
                <c:pt idx="0">
                  <c:v>40680</c:v>
                </c:pt>
                <c:pt idx="1">
                  <c:v>40712</c:v>
                </c:pt>
                <c:pt idx="2">
                  <c:v>40791</c:v>
                </c:pt>
                <c:pt idx="4">
                  <c:v>40958</c:v>
                </c:pt>
                <c:pt idx="5">
                  <c:v>41059</c:v>
                </c:pt>
                <c:pt idx="6">
                  <c:v>41140</c:v>
                </c:pt>
                <c:pt idx="8">
                  <c:v>41246</c:v>
                </c:pt>
                <c:pt idx="10">
                  <c:v>41288</c:v>
                </c:pt>
                <c:pt idx="12">
                  <c:v>41425</c:v>
                </c:pt>
                <c:pt idx="13">
                  <c:v>41449</c:v>
                </c:pt>
                <c:pt idx="16">
                  <c:v>41817</c:v>
                </c:pt>
              </c:numCache>
            </c:numRef>
          </c:xVal>
          <c:yVal>
            <c:numRef>
              <c:f>'Drift of CVTS'!$B$2:$B$20</c:f>
              <c:numCache>
                <c:formatCode>General</c:formatCode>
                <c:ptCount val="19"/>
                <c:pt idx="0">
                  <c:v>1.7</c:v>
                </c:pt>
                <c:pt idx="2">
                  <c:v>1.48</c:v>
                </c:pt>
                <c:pt idx="6">
                  <c:v>1.35</c:v>
                </c:pt>
                <c:pt idx="8">
                  <c:v>1.38</c:v>
                </c:pt>
                <c:pt idx="10">
                  <c:v>1.35</c:v>
                </c:pt>
                <c:pt idx="12">
                  <c:v>1.37</c:v>
                </c:pt>
                <c:pt idx="13">
                  <c:v>1.345</c:v>
                </c:pt>
                <c:pt idx="16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D-3240-AA7B-782C3B7D679D}"/>
            </c:ext>
          </c:extLst>
        </c:ser>
        <c:ser>
          <c:idx val="1"/>
          <c:order val="1"/>
          <c:tx>
            <c:v>Calculated calibrator settings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'Drift of CVTS'!$A$2:$A$20</c:f>
              <c:numCache>
                <c:formatCode>m/d/yy\ h:mm</c:formatCode>
                <c:ptCount val="19"/>
                <c:pt idx="0">
                  <c:v>40680</c:v>
                </c:pt>
                <c:pt idx="1">
                  <c:v>40712</c:v>
                </c:pt>
                <c:pt idx="2">
                  <c:v>40791</c:v>
                </c:pt>
                <c:pt idx="4">
                  <c:v>40958</c:v>
                </c:pt>
                <c:pt idx="5">
                  <c:v>41059</c:v>
                </c:pt>
                <c:pt idx="6">
                  <c:v>41140</c:v>
                </c:pt>
                <c:pt idx="8">
                  <c:v>41246</c:v>
                </c:pt>
                <c:pt idx="10">
                  <c:v>41288</c:v>
                </c:pt>
                <c:pt idx="12">
                  <c:v>41425</c:v>
                </c:pt>
                <c:pt idx="13">
                  <c:v>41449</c:v>
                </c:pt>
                <c:pt idx="16">
                  <c:v>41817</c:v>
                </c:pt>
              </c:numCache>
            </c:numRef>
          </c:xVal>
          <c:yVal>
            <c:numRef>
              <c:f>'Drift of CVTS'!$D$2:$D$20</c:f>
              <c:numCache>
                <c:formatCode>0.00000</c:formatCode>
                <c:ptCount val="19"/>
                <c:pt idx="1">
                  <c:v>1.6365765765765765</c:v>
                </c:pt>
                <c:pt idx="4" formatCode="0.00">
                  <c:v>1.4177936962750717</c:v>
                </c:pt>
                <c:pt idx="5" formatCode="0.00">
                  <c:v>1.3801719197707738</c:v>
                </c:pt>
                <c:pt idx="14" formatCode="General">
                  <c:v>1.31</c:v>
                </c:pt>
                <c:pt idx="15" formatCode="General">
                  <c:v>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D-3240-AA7B-782C3B7D6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56440"/>
        <c:axId val="1205683432"/>
      </c:scatterChart>
      <c:valAx>
        <c:axId val="1237556440"/>
        <c:scaling>
          <c:orientation val="minMax"/>
          <c:max val="41800"/>
          <c:min val="40664"/>
        </c:scaling>
        <c:delete val="0"/>
        <c:axPos val="b"/>
        <c:numFmt formatCode="mmm/yy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683432"/>
        <c:crosses val="autoZero"/>
        <c:crossBetween val="midCat"/>
        <c:majorUnit val="60"/>
        <c:minorUnit val="60"/>
      </c:valAx>
      <c:valAx>
        <c:axId val="1205683432"/>
        <c:scaling>
          <c:orientation val="minMax"/>
        </c:scaling>
        <c:delete val="0"/>
        <c:axPos val="l"/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75564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4448742746615"/>
          <c:y val="0.63568773234200704"/>
          <c:w val="0.28820116054158601"/>
          <c:h val="0.137546468401486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277849098232904E-2"/>
          <c:y val="7.0370434001043494E-2"/>
          <c:w val="0.84344382403345897"/>
          <c:h val="0.81111184453834295"/>
        </c:manualLayout>
      </c:layout>
      <c:scatterChart>
        <c:scatterStyle val="lineMarker"/>
        <c:varyColors val="0"/>
        <c:ser>
          <c:idx val="0"/>
          <c:order val="0"/>
          <c:tx>
            <c:v>Ozone 2-GAW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'GAW Calibration of 2 and 4'!$A$2</c:f>
              <c:numCache>
                <c:formatCode>m/d/yy</c:formatCode>
                <c:ptCount val="1"/>
                <c:pt idx="0">
                  <c:v>41253</c:v>
                </c:pt>
              </c:numCache>
            </c:numRef>
          </c:xVal>
          <c:yVal>
            <c:numRef>
              <c:f>'GAW Calibration of 2 and 4'!$B$2</c:f>
              <c:numCache>
                <c:formatCode>General</c:formatCode>
                <c:ptCount val="1"/>
                <c:pt idx="0">
                  <c:v>1.0369999999999999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5-9649-975F-4C1DBCAF9EF6}"/>
            </c:ext>
          </c:extLst>
        </c:ser>
        <c:ser>
          <c:idx val="1"/>
          <c:order val="1"/>
          <c:tx>
            <c:v>Ozone 4-GAW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'GAW Calibration of 2 and 4'!$A$2</c:f>
              <c:numCache>
                <c:formatCode>m/d/yy</c:formatCode>
                <c:ptCount val="1"/>
                <c:pt idx="0">
                  <c:v>41253</c:v>
                </c:pt>
              </c:numCache>
            </c:numRef>
          </c:xVal>
          <c:yVal>
            <c:numRef>
              <c:f>'GAW Calibration of 2 and 4'!$C$2</c:f>
              <c:numCache>
                <c:formatCode>General</c:formatCode>
                <c:ptCount val="1"/>
                <c:pt idx="0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5-9649-975F-4C1DBCAF9EF6}"/>
            </c:ext>
          </c:extLst>
        </c:ser>
        <c:ser>
          <c:idx val="2"/>
          <c:order val="2"/>
          <c:tx>
            <c:v>Ozone 2-FGAM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strRef>
              <c:f>Calibrations!$A$3:$A$206</c:f>
              <c:strCache>
                <c:ptCount val="202"/>
                <c:pt idx="1">
                  <c:v>27/02/2006</c:v>
                </c:pt>
                <c:pt idx="2">
                  <c:v>28/09/2006</c:v>
                </c:pt>
                <c:pt idx="3">
                  <c:v>17/05/2007</c:v>
                </c:pt>
                <c:pt idx="4">
                  <c:v>23/10/2007</c:v>
                </c:pt>
                <c:pt idx="5">
                  <c:v>01/04/2008</c:v>
                </c:pt>
                <c:pt idx="6">
                  <c:v>19/02/2009</c:v>
                </c:pt>
                <c:pt idx="9">
                  <c:v>27/02/2009</c:v>
                </c:pt>
                <c:pt idx="10">
                  <c:v>18/05/2009</c:v>
                </c:pt>
                <c:pt idx="11">
                  <c:v>18/05/2009</c:v>
                </c:pt>
                <c:pt idx="12">
                  <c:v>08/09/2009</c:v>
                </c:pt>
                <c:pt idx="13">
                  <c:v>08/09/2009</c:v>
                </c:pt>
                <c:pt idx="14">
                  <c:v>01/05/2010</c:v>
                </c:pt>
                <c:pt idx="16">
                  <c:v>01/05/2010</c:v>
                </c:pt>
                <c:pt idx="17">
                  <c:v>01/06/2011</c:v>
                </c:pt>
                <c:pt idx="18">
                  <c:v>01/06/2011</c:v>
                </c:pt>
                <c:pt idx="19">
                  <c:v>01/10/2011</c:v>
                </c:pt>
                <c:pt idx="20">
                  <c:v>01/10/2011</c:v>
                </c:pt>
                <c:pt idx="21">
                  <c:v>05/01/2012</c:v>
                </c:pt>
                <c:pt idx="22">
                  <c:v>05/01/2012</c:v>
                </c:pt>
                <c:pt idx="23">
                  <c:v>23/01/2012</c:v>
                </c:pt>
                <c:pt idx="24">
                  <c:v>23/01/2012</c:v>
                </c:pt>
                <c:pt idx="25">
                  <c:v>13/02/2012</c:v>
                </c:pt>
                <c:pt idx="27">
                  <c:v>19/02/2012</c:v>
                </c:pt>
                <c:pt idx="28">
                  <c:v>19/02/2012</c:v>
                </c:pt>
                <c:pt idx="29">
                  <c:v>03/03/2012</c:v>
                </c:pt>
                <c:pt idx="30">
                  <c:v>03/03/2012</c:v>
                </c:pt>
                <c:pt idx="31">
                  <c:v>19/03/2012</c:v>
                </c:pt>
                <c:pt idx="32">
                  <c:v>19/03/2012</c:v>
                </c:pt>
                <c:pt idx="33">
                  <c:v>20/04/2012</c:v>
                </c:pt>
                <c:pt idx="34">
                  <c:v>20/04/2012</c:v>
                </c:pt>
                <c:pt idx="35">
                  <c:v>25/05/2012</c:v>
                </c:pt>
                <c:pt idx="36">
                  <c:v>25/05/2012</c:v>
                </c:pt>
                <c:pt idx="37">
                  <c:v>31/05/2012</c:v>
                </c:pt>
                <c:pt idx="38">
                  <c:v>31/05/2012</c:v>
                </c:pt>
                <c:pt idx="39">
                  <c:v>12/06/2012</c:v>
                </c:pt>
                <c:pt idx="40">
                  <c:v>12/06/2012</c:v>
                </c:pt>
                <c:pt idx="41">
                  <c:v>22/06/2012</c:v>
                </c:pt>
                <c:pt idx="42">
                  <c:v>22/06/2012</c:v>
                </c:pt>
                <c:pt idx="43">
                  <c:v>10/07/2012</c:v>
                </c:pt>
                <c:pt idx="44">
                  <c:v>10/07/2012</c:v>
                </c:pt>
                <c:pt idx="45">
                  <c:v>26/07/2012</c:v>
                </c:pt>
                <c:pt idx="46">
                  <c:v>26/07/2012</c:v>
                </c:pt>
                <c:pt idx="47">
                  <c:v>09/08/2012</c:v>
                </c:pt>
                <c:pt idx="48">
                  <c:v>09/08/2012</c:v>
                </c:pt>
                <c:pt idx="49">
                  <c:v>14/09/2012</c:v>
                </c:pt>
                <c:pt idx="50">
                  <c:v>14/09/2012</c:v>
                </c:pt>
                <c:pt idx="51">
                  <c:v>23/10/2012</c:v>
                </c:pt>
                <c:pt idx="52">
                  <c:v>23/10/2012</c:v>
                </c:pt>
                <c:pt idx="53">
                  <c:v>31/10/2012</c:v>
                </c:pt>
                <c:pt idx="54">
                  <c:v>01/11/2012</c:v>
                </c:pt>
                <c:pt idx="55">
                  <c:v>15/11/2012</c:v>
                </c:pt>
                <c:pt idx="56">
                  <c:v>15/11/2012</c:v>
                </c:pt>
                <c:pt idx="57">
                  <c:v>27/11/2012</c:v>
                </c:pt>
                <c:pt idx="58">
                  <c:v>09/12/2012</c:v>
                </c:pt>
                <c:pt idx="59">
                  <c:v>09/12/2012</c:v>
                </c:pt>
                <c:pt idx="60">
                  <c:v>09/01/2013</c:v>
                </c:pt>
                <c:pt idx="61">
                  <c:v>11/01/2013</c:v>
                </c:pt>
                <c:pt idx="62">
                  <c:v>29/01/2013</c:v>
                </c:pt>
                <c:pt idx="63">
                  <c:v>05/02/2013</c:v>
                </c:pt>
                <c:pt idx="64">
                  <c:v>21/02/2013</c:v>
                </c:pt>
                <c:pt idx="65">
                  <c:v>08/03/2013</c:v>
                </c:pt>
                <c:pt idx="66">
                  <c:v>26/03/2013</c:v>
                </c:pt>
                <c:pt idx="67">
                  <c:v>10/04/2013</c:v>
                </c:pt>
                <c:pt idx="68">
                  <c:v>22/04/2013</c:v>
                </c:pt>
                <c:pt idx="69">
                  <c:v>02/05/2013</c:v>
                </c:pt>
                <c:pt idx="70">
                  <c:v>02/05/2013</c:v>
                </c:pt>
                <c:pt idx="71">
                  <c:v>27/05/2013</c:v>
                </c:pt>
                <c:pt idx="72">
                  <c:v>27/05/2013</c:v>
                </c:pt>
                <c:pt idx="73">
                  <c:v>28/05/2013</c:v>
                </c:pt>
                <c:pt idx="74">
                  <c:v>28/05/2013</c:v>
                </c:pt>
                <c:pt idx="75">
                  <c:v>28/05/2013</c:v>
                </c:pt>
                <c:pt idx="76">
                  <c:v>06/06/2013</c:v>
                </c:pt>
                <c:pt idx="77">
                  <c:v>06/06/2013</c:v>
                </c:pt>
                <c:pt idx="78">
                  <c:v>05/06/2013</c:v>
                </c:pt>
                <c:pt idx="79">
                  <c:v>21/06/2013</c:v>
                </c:pt>
                <c:pt idx="80">
                  <c:v>04/07/2013</c:v>
                </c:pt>
                <c:pt idx="81">
                  <c:v>04/07/2013</c:v>
                </c:pt>
                <c:pt idx="82">
                  <c:v>23/07/2013</c:v>
                </c:pt>
                <c:pt idx="83">
                  <c:v>23/07/2013</c:v>
                </c:pt>
                <c:pt idx="84">
                  <c:v>07/08/2013</c:v>
                </c:pt>
                <c:pt idx="85">
                  <c:v>08/08/2013</c:v>
                </c:pt>
                <c:pt idx="86">
                  <c:v>20/08/2013</c:v>
                </c:pt>
                <c:pt idx="87">
                  <c:v>21/08/2013</c:v>
                </c:pt>
                <c:pt idx="88">
                  <c:v>21/08/2013</c:v>
                </c:pt>
                <c:pt idx="89">
                  <c:v>29/08/2013</c:v>
                </c:pt>
                <c:pt idx="90">
                  <c:v>09/09/2013</c:v>
                </c:pt>
                <c:pt idx="91">
                  <c:v>09/09/2013</c:v>
                </c:pt>
                <c:pt idx="92">
                  <c:v>09/09/2013</c:v>
                </c:pt>
                <c:pt idx="93">
                  <c:v>16/09/2013</c:v>
                </c:pt>
                <c:pt idx="94">
                  <c:v>23/09/2013</c:v>
                </c:pt>
                <c:pt idx="95">
                  <c:v>23/09/2013</c:v>
                </c:pt>
                <c:pt idx="96">
                  <c:v>24/09/2013</c:v>
                </c:pt>
                <c:pt idx="97">
                  <c:v>24/09/2013</c:v>
                </c:pt>
                <c:pt idx="98">
                  <c:v>25/09/2013</c:v>
                </c:pt>
                <c:pt idx="99">
                  <c:v>25/09/2013</c:v>
                </c:pt>
                <c:pt idx="100">
                  <c:v>27/09/2013</c:v>
                </c:pt>
                <c:pt idx="101">
                  <c:v>31/10/2013</c:v>
                </c:pt>
                <c:pt idx="102">
                  <c:v>31/10/2013</c:v>
                </c:pt>
                <c:pt idx="103">
                  <c:v>05/11/2013</c:v>
                </c:pt>
                <c:pt idx="104">
                  <c:v>06/11/2013</c:v>
                </c:pt>
                <c:pt idx="105">
                  <c:v>13/11/2013</c:v>
                </c:pt>
                <c:pt idx="106">
                  <c:v>18/11/2013</c:v>
                </c:pt>
                <c:pt idx="107">
                  <c:v>18/11/2013</c:v>
                </c:pt>
                <c:pt idx="108">
                  <c:v>04/12/2013</c:v>
                </c:pt>
                <c:pt idx="109">
                  <c:v>04/12/2013</c:v>
                </c:pt>
                <c:pt idx="110">
                  <c:v>20/12/2013</c:v>
                </c:pt>
                <c:pt idx="111">
                  <c:v>20/12/2013</c:v>
                </c:pt>
                <c:pt idx="112">
                  <c:v>07/01/2014</c:v>
                </c:pt>
                <c:pt idx="113">
                  <c:v>09/01/2014</c:v>
                </c:pt>
                <c:pt idx="114">
                  <c:v>09/01/2014</c:v>
                </c:pt>
                <c:pt idx="115">
                  <c:v>14/01/2014</c:v>
                </c:pt>
                <c:pt idx="116">
                  <c:v>27/01/2014</c:v>
                </c:pt>
                <c:pt idx="117">
                  <c:v>27/01/2014</c:v>
                </c:pt>
                <c:pt idx="118">
                  <c:v>28/01/2014</c:v>
                </c:pt>
                <c:pt idx="119">
                  <c:v>30/01/2014</c:v>
                </c:pt>
                <c:pt idx="120">
                  <c:v>10/02/2014</c:v>
                </c:pt>
                <c:pt idx="121">
                  <c:v>10/02/2014</c:v>
                </c:pt>
                <c:pt idx="122">
                  <c:v>14/02/2014</c:v>
                </c:pt>
                <c:pt idx="123">
                  <c:v>24/02/2014</c:v>
                </c:pt>
                <c:pt idx="124">
                  <c:v>24/02/2014</c:v>
                </c:pt>
                <c:pt idx="125">
                  <c:v>06/03/2014</c:v>
                </c:pt>
                <c:pt idx="126">
                  <c:v>06/03/2014</c:v>
                </c:pt>
                <c:pt idx="127">
                  <c:v>26/03/2014</c:v>
                </c:pt>
                <c:pt idx="128">
                  <c:v>26/03/2014</c:v>
                </c:pt>
                <c:pt idx="129">
                  <c:v>26/03/2014</c:v>
                </c:pt>
                <c:pt idx="130">
                  <c:v>26/03/2014</c:v>
                </c:pt>
                <c:pt idx="131">
                  <c:v>11/04/2014</c:v>
                </c:pt>
                <c:pt idx="132">
                  <c:v>11/04/2014</c:v>
                </c:pt>
                <c:pt idx="133">
                  <c:v>22/04/2014</c:v>
                </c:pt>
                <c:pt idx="134">
                  <c:v>22/04/2014</c:v>
                </c:pt>
                <c:pt idx="135">
                  <c:v>16/05/2014</c:v>
                </c:pt>
                <c:pt idx="136">
                  <c:v>16/05/2014</c:v>
                </c:pt>
                <c:pt idx="137">
                  <c:v>19/06/2014</c:v>
                </c:pt>
                <c:pt idx="138">
                  <c:v>27/06/2014</c:v>
                </c:pt>
                <c:pt idx="139">
                  <c:v>27/06/2014</c:v>
                </c:pt>
                <c:pt idx="140">
                  <c:v>29/06/2014</c:v>
                </c:pt>
                <c:pt idx="141">
                  <c:v>07/07/2014</c:v>
                </c:pt>
                <c:pt idx="142">
                  <c:v>09/07/2014</c:v>
                </c:pt>
                <c:pt idx="143">
                  <c:v>05/09/2014</c:v>
                </c:pt>
                <c:pt idx="144">
                  <c:v>29/10/2014</c:v>
                </c:pt>
                <c:pt idx="145">
                  <c:v>21/11/2014</c:v>
                </c:pt>
                <c:pt idx="146">
                  <c:v>02/12/2014</c:v>
                </c:pt>
                <c:pt idx="147">
                  <c:v>16/02/2015</c:v>
                </c:pt>
                <c:pt idx="148">
                  <c:v>01/04/2015</c:v>
                </c:pt>
                <c:pt idx="149">
                  <c:v>22/06/2015</c:v>
                </c:pt>
                <c:pt idx="150">
                  <c:v>22/06/2015</c:v>
                </c:pt>
                <c:pt idx="151">
                  <c:v>07/07/2015</c:v>
                </c:pt>
                <c:pt idx="152">
                  <c:v>07/07/2015</c:v>
                </c:pt>
                <c:pt idx="153">
                  <c:v>17/08/2015</c:v>
                </c:pt>
                <c:pt idx="154">
                  <c:v>19/08/2015</c:v>
                </c:pt>
                <c:pt idx="155">
                  <c:v>11/09/2015</c:v>
                </c:pt>
                <c:pt idx="156">
                  <c:v>11/09/2015</c:v>
                </c:pt>
                <c:pt idx="157">
                  <c:v>26/10/2015</c:v>
                </c:pt>
                <c:pt idx="158">
                  <c:v>26/10/2015</c:v>
                </c:pt>
                <c:pt idx="159">
                  <c:v>16/11/2015</c:v>
                </c:pt>
                <c:pt idx="160">
                  <c:v>16/11/2015</c:v>
                </c:pt>
                <c:pt idx="161">
                  <c:v>18/11/2015</c:v>
                </c:pt>
                <c:pt idx="162">
                  <c:v>20/11/2015</c:v>
                </c:pt>
                <c:pt idx="163">
                  <c:v>17/11/2015</c:v>
                </c:pt>
                <c:pt idx="164">
                  <c:v>18/11/2015</c:v>
                </c:pt>
                <c:pt idx="165">
                  <c:v>11/12/2015</c:v>
                </c:pt>
                <c:pt idx="166">
                  <c:v>07/01/2016</c:v>
                </c:pt>
                <c:pt idx="167">
                  <c:v>25/05/2016</c:v>
                </c:pt>
                <c:pt idx="168">
                  <c:v>14/07/2016</c:v>
                </c:pt>
                <c:pt idx="169">
                  <c:v>14/07/2016</c:v>
                </c:pt>
                <c:pt idx="170">
                  <c:v>05/08/2016</c:v>
                </c:pt>
                <c:pt idx="171">
                  <c:v>05/08/2016</c:v>
                </c:pt>
                <c:pt idx="172">
                  <c:v>02/09/2016</c:v>
                </c:pt>
                <c:pt idx="173">
                  <c:v>09/09/2016</c:v>
                </c:pt>
                <c:pt idx="174">
                  <c:v>26/09/2016</c:v>
                </c:pt>
                <c:pt idx="175">
                  <c:v>07/10/2016</c:v>
                </c:pt>
                <c:pt idx="176">
                  <c:v>08/11/2016</c:v>
                </c:pt>
                <c:pt idx="177">
                  <c:v>08/11/2016</c:v>
                </c:pt>
                <c:pt idx="178">
                  <c:v>15/12/2016</c:v>
                </c:pt>
                <c:pt idx="179">
                  <c:v>15/12/2016</c:v>
                </c:pt>
                <c:pt idx="180">
                  <c:v>18/01/2017</c:v>
                </c:pt>
                <c:pt idx="181">
                  <c:v>18/01/2017</c:v>
                </c:pt>
                <c:pt idx="182">
                  <c:v>25/01/2017</c:v>
                </c:pt>
                <c:pt idx="183">
                  <c:v>17/02/2017</c:v>
                </c:pt>
                <c:pt idx="184">
                  <c:v>17/02/2017</c:v>
                </c:pt>
                <c:pt idx="185">
                  <c:v>20/03/2017</c:v>
                </c:pt>
                <c:pt idx="186">
                  <c:v>21/03/2017</c:v>
                </c:pt>
                <c:pt idx="187">
                  <c:v>28/03/2017</c:v>
                </c:pt>
                <c:pt idx="188">
                  <c:v>04/04/2017</c:v>
                </c:pt>
                <c:pt idx="189">
                  <c:v>04/04/2017</c:v>
                </c:pt>
                <c:pt idx="190">
                  <c:v>17/04/2017</c:v>
                </c:pt>
                <c:pt idx="191">
                  <c:v>17/04/2017</c:v>
                </c:pt>
                <c:pt idx="193">
                  <c:v>05/08/2017</c:v>
                </c:pt>
                <c:pt idx="194">
                  <c:v>08/09/2017</c:v>
                </c:pt>
                <c:pt idx="195">
                  <c:v>19/9/2017</c:v>
                </c:pt>
                <c:pt idx="196">
                  <c:v>10/11/2017</c:v>
                </c:pt>
                <c:pt idx="197">
                  <c:v>24/11/17</c:v>
                </c:pt>
                <c:pt idx="198">
                  <c:v>15/01/2018</c:v>
                </c:pt>
                <c:pt idx="199">
                  <c:v>28/02/2018</c:v>
                </c:pt>
                <c:pt idx="200">
                  <c:v>26/03/2018</c:v>
                </c:pt>
                <c:pt idx="201">
                  <c:v>07/06/2018</c:v>
                </c:pt>
              </c:strCache>
            </c:strRef>
          </c:xVal>
          <c:yVal>
            <c:numRef>
              <c:f>Calibrations!$L$3:$L$206</c:f>
              <c:numCache>
                <c:formatCode>General</c:formatCode>
                <c:ptCount val="204"/>
                <c:pt idx="0">
                  <c:v>0</c:v>
                </c:pt>
                <c:pt idx="7">
                  <c:v>1.0064</c:v>
                </c:pt>
                <c:pt idx="11">
                  <c:v>1.024</c:v>
                </c:pt>
                <c:pt idx="12">
                  <c:v>0.96899999999999997</c:v>
                </c:pt>
                <c:pt idx="16">
                  <c:v>0.999</c:v>
                </c:pt>
                <c:pt idx="18">
                  <c:v>1.0429999999999999</c:v>
                </c:pt>
                <c:pt idx="20">
                  <c:v>1.016</c:v>
                </c:pt>
                <c:pt idx="28">
                  <c:v>1.0139</c:v>
                </c:pt>
                <c:pt idx="54">
                  <c:v>0.96279999999999999</c:v>
                </c:pt>
                <c:pt idx="59">
                  <c:v>0.97119999999999995</c:v>
                </c:pt>
                <c:pt idx="76">
                  <c:v>1.0169999999999999</c:v>
                </c:pt>
                <c:pt idx="77">
                  <c:v>0.94099999999999995</c:v>
                </c:pt>
                <c:pt idx="99">
                  <c:v>0.98429999999999995</c:v>
                </c:pt>
                <c:pt idx="127">
                  <c:v>1</c:v>
                </c:pt>
                <c:pt idx="129">
                  <c:v>1.1000000000000001</c:v>
                </c:pt>
                <c:pt idx="153">
                  <c:v>1.0592999999999999</c:v>
                </c:pt>
                <c:pt idx="162">
                  <c:v>1.0526</c:v>
                </c:pt>
                <c:pt idx="187">
                  <c:v>0.99199999999999999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B5-9649-975F-4C1DBCAF9EF6}"/>
            </c:ext>
          </c:extLst>
        </c:ser>
        <c:ser>
          <c:idx val="3"/>
          <c:order val="3"/>
          <c:tx>
            <c:v>Ozone 4-FGAM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ABEA"/>
              </a:solidFill>
              <a:ln>
                <a:solidFill>
                  <a:srgbClr val="00ABEA"/>
                </a:solidFill>
                <a:prstDash val="solid"/>
              </a:ln>
            </c:spPr>
          </c:marker>
          <c:xVal>
            <c:strRef>
              <c:f>Calibrations!$A$3:$A$206</c:f>
              <c:strCache>
                <c:ptCount val="202"/>
                <c:pt idx="1">
                  <c:v>27/02/2006</c:v>
                </c:pt>
                <c:pt idx="2">
                  <c:v>28/09/2006</c:v>
                </c:pt>
                <c:pt idx="3">
                  <c:v>17/05/2007</c:v>
                </c:pt>
                <c:pt idx="4">
                  <c:v>23/10/2007</c:v>
                </c:pt>
                <c:pt idx="5">
                  <c:v>01/04/2008</c:v>
                </c:pt>
                <c:pt idx="6">
                  <c:v>19/02/2009</c:v>
                </c:pt>
                <c:pt idx="9">
                  <c:v>27/02/2009</c:v>
                </c:pt>
                <c:pt idx="10">
                  <c:v>18/05/2009</c:v>
                </c:pt>
                <c:pt idx="11">
                  <c:v>18/05/2009</c:v>
                </c:pt>
                <c:pt idx="12">
                  <c:v>08/09/2009</c:v>
                </c:pt>
                <c:pt idx="13">
                  <c:v>08/09/2009</c:v>
                </c:pt>
                <c:pt idx="14">
                  <c:v>01/05/2010</c:v>
                </c:pt>
                <c:pt idx="16">
                  <c:v>01/05/2010</c:v>
                </c:pt>
                <c:pt idx="17">
                  <c:v>01/06/2011</c:v>
                </c:pt>
                <c:pt idx="18">
                  <c:v>01/06/2011</c:v>
                </c:pt>
                <c:pt idx="19">
                  <c:v>01/10/2011</c:v>
                </c:pt>
                <c:pt idx="20">
                  <c:v>01/10/2011</c:v>
                </c:pt>
                <c:pt idx="21">
                  <c:v>05/01/2012</c:v>
                </c:pt>
                <c:pt idx="22">
                  <c:v>05/01/2012</c:v>
                </c:pt>
                <c:pt idx="23">
                  <c:v>23/01/2012</c:v>
                </c:pt>
                <c:pt idx="24">
                  <c:v>23/01/2012</c:v>
                </c:pt>
                <c:pt idx="25">
                  <c:v>13/02/2012</c:v>
                </c:pt>
                <c:pt idx="27">
                  <c:v>19/02/2012</c:v>
                </c:pt>
                <c:pt idx="28">
                  <c:v>19/02/2012</c:v>
                </c:pt>
                <c:pt idx="29">
                  <c:v>03/03/2012</c:v>
                </c:pt>
                <c:pt idx="30">
                  <c:v>03/03/2012</c:v>
                </c:pt>
                <c:pt idx="31">
                  <c:v>19/03/2012</c:v>
                </c:pt>
                <c:pt idx="32">
                  <c:v>19/03/2012</c:v>
                </c:pt>
                <c:pt idx="33">
                  <c:v>20/04/2012</c:v>
                </c:pt>
                <c:pt idx="34">
                  <c:v>20/04/2012</c:v>
                </c:pt>
                <c:pt idx="35">
                  <c:v>25/05/2012</c:v>
                </c:pt>
                <c:pt idx="36">
                  <c:v>25/05/2012</c:v>
                </c:pt>
                <c:pt idx="37">
                  <c:v>31/05/2012</c:v>
                </c:pt>
                <c:pt idx="38">
                  <c:v>31/05/2012</c:v>
                </c:pt>
                <c:pt idx="39">
                  <c:v>12/06/2012</c:v>
                </c:pt>
                <c:pt idx="40">
                  <c:v>12/06/2012</c:v>
                </c:pt>
                <c:pt idx="41">
                  <c:v>22/06/2012</c:v>
                </c:pt>
                <c:pt idx="42">
                  <c:v>22/06/2012</c:v>
                </c:pt>
                <c:pt idx="43">
                  <c:v>10/07/2012</c:v>
                </c:pt>
                <c:pt idx="44">
                  <c:v>10/07/2012</c:v>
                </c:pt>
                <c:pt idx="45">
                  <c:v>26/07/2012</c:v>
                </c:pt>
                <c:pt idx="46">
                  <c:v>26/07/2012</c:v>
                </c:pt>
                <c:pt idx="47">
                  <c:v>09/08/2012</c:v>
                </c:pt>
                <c:pt idx="48">
                  <c:v>09/08/2012</c:v>
                </c:pt>
                <c:pt idx="49">
                  <c:v>14/09/2012</c:v>
                </c:pt>
                <c:pt idx="50">
                  <c:v>14/09/2012</c:v>
                </c:pt>
                <c:pt idx="51">
                  <c:v>23/10/2012</c:v>
                </c:pt>
                <c:pt idx="52">
                  <c:v>23/10/2012</c:v>
                </c:pt>
                <c:pt idx="53">
                  <c:v>31/10/2012</c:v>
                </c:pt>
                <c:pt idx="54">
                  <c:v>01/11/2012</c:v>
                </c:pt>
                <c:pt idx="55">
                  <c:v>15/11/2012</c:v>
                </c:pt>
                <c:pt idx="56">
                  <c:v>15/11/2012</c:v>
                </c:pt>
                <c:pt idx="57">
                  <c:v>27/11/2012</c:v>
                </c:pt>
                <c:pt idx="58">
                  <c:v>09/12/2012</c:v>
                </c:pt>
                <c:pt idx="59">
                  <c:v>09/12/2012</c:v>
                </c:pt>
                <c:pt idx="60">
                  <c:v>09/01/2013</c:v>
                </c:pt>
                <c:pt idx="61">
                  <c:v>11/01/2013</c:v>
                </c:pt>
                <c:pt idx="62">
                  <c:v>29/01/2013</c:v>
                </c:pt>
                <c:pt idx="63">
                  <c:v>05/02/2013</c:v>
                </c:pt>
                <c:pt idx="64">
                  <c:v>21/02/2013</c:v>
                </c:pt>
                <c:pt idx="65">
                  <c:v>08/03/2013</c:v>
                </c:pt>
                <c:pt idx="66">
                  <c:v>26/03/2013</c:v>
                </c:pt>
                <c:pt idx="67">
                  <c:v>10/04/2013</c:v>
                </c:pt>
                <c:pt idx="68">
                  <c:v>22/04/2013</c:v>
                </c:pt>
                <c:pt idx="69">
                  <c:v>02/05/2013</c:v>
                </c:pt>
                <c:pt idx="70">
                  <c:v>02/05/2013</c:v>
                </c:pt>
                <c:pt idx="71">
                  <c:v>27/05/2013</c:v>
                </c:pt>
                <c:pt idx="72">
                  <c:v>27/05/2013</c:v>
                </c:pt>
                <c:pt idx="73">
                  <c:v>28/05/2013</c:v>
                </c:pt>
                <c:pt idx="74">
                  <c:v>28/05/2013</c:v>
                </c:pt>
                <c:pt idx="75">
                  <c:v>28/05/2013</c:v>
                </c:pt>
                <c:pt idx="76">
                  <c:v>06/06/2013</c:v>
                </c:pt>
                <c:pt idx="77">
                  <c:v>06/06/2013</c:v>
                </c:pt>
                <c:pt idx="78">
                  <c:v>05/06/2013</c:v>
                </c:pt>
                <c:pt idx="79">
                  <c:v>21/06/2013</c:v>
                </c:pt>
                <c:pt idx="80">
                  <c:v>04/07/2013</c:v>
                </c:pt>
                <c:pt idx="81">
                  <c:v>04/07/2013</c:v>
                </c:pt>
                <c:pt idx="82">
                  <c:v>23/07/2013</c:v>
                </c:pt>
                <c:pt idx="83">
                  <c:v>23/07/2013</c:v>
                </c:pt>
                <c:pt idx="84">
                  <c:v>07/08/2013</c:v>
                </c:pt>
                <c:pt idx="85">
                  <c:v>08/08/2013</c:v>
                </c:pt>
                <c:pt idx="86">
                  <c:v>20/08/2013</c:v>
                </c:pt>
                <c:pt idx="87">
                  <c:v>21/08/2013</c:v>
                </c:pt>
                <c:pt idx="88">
                  <c:v>21/08/2013</c:v>
                </c:pt>
                <c:pt idx="89">
                  <c:v>29/08/2013</c:v>
                </c:pt>
                <c:pt idx="90">
                  <c:v>09/09/2013</c:v>
                </c:pt>
                <c:pt idx="91">
                  <c:v>09/09/2013</c:v>
                </c:pt>
                <c:pt idx="92">
                  <c:v>09/09/2013</c:v>
                </c:pt>
                <c:pt idx="93">
                  <c:v>16/09/2013</c:v>
                </c:pt>
                <c:pt idx="94">
                  <c:v>23/09/2013</c:v>
                </c:pt>
                <c:pt idx="95">
                  <c:v>23/09/2013</c:v>
                </c:pt>
                <c:pt idx="96">
                  <c:v>24/09/2013</c:v>
                </c:pt>
                <c:pt idx="97">
                  <c:v>24/09/2013</c:v>
                </c:pt>
                <c:pt idx="98">
                  <c:v>25/09/2013</c:v>
                </c:pt>
                <c:pt idx="99">
                  <c:v>25/09/2013</c:v>
                </c:pt>
                <c:pt idx="100">
                  <c:v>27/09/2013</c:v>
                </c:pt>
                <c:pt idx="101">
                  <c:v>31/10/2013</c:v>
                </c:pt>
                <c:pt idx="102">
                  <c:v>31/10/2013</c:v>
                </c:pt>
                <c:pt idx="103">
                  <c:v>05/11/2013</c:v>
                </c:pt>
                <c:pt idx="104">
                  <c:v>06/11/2013</c:v>
                </c:pt>
                <c:pt idx="105">
                  <c:v>13/11/2013</c:v>
                </c:pt>
                <c:pt idx="106">
                  <c:v>18/11/2013</c:v>
                </c:pt>
                <c:pt idx="107">
                  <c:v>18/11/2013</c:v>
                </c:pt>
                <c:pt idx="108">
                  <c:v>04/12/2013</c:v>
                </c:pt>
                <c:pt idx="109">
                  <c:v>04/12/2013</c:v>
                </c:pt>
                <c:pt idx="110">
                  <c:v>20/12/2013</c:v>
                </c:pt>
                <c:pt idx="111">
                  <c:v>20/12/2013</c:v>
                </c:pt>
                <c:pt idx="112">
                  <c:v>07/01/2014</c:v>
                </c:pt>
                <c:pt idx="113">
                  <c:v>09/01/2014</c:v>
                </c:pt>
                <c:pt idx="114">
                  <c:v>09/01/2014</c:v>
                </c:pt>
                <c:pt idx="115">
                  <c:v>14/01/2014</c:v>
                </c:pt>
                <c:pt idx="116">
                  <c:v>27/01/2014</c:v>
                </c:pt>
                <c:pt idx="117">
                  <c:v>27/01/2014</c:v>
                </c:pt>
                <c:pt idx="118">
                  <c:v>28/01/2014</c:v>
                </c:pt>
                <c:pt idx="119">
                  <c:v>30/01/2014</c:v>
                </c:pt>
                <c:pt idx="120">
                  <c:v>10/02/2014</c:v>
                </c:pt>
                <c:pt idx="121">
                  <c:v>10/02/2014</c:v>
                </c:pt>
                <c:pt idx="122">
                  <c:v>14/02/2014</c:v>
                </c:pt>
                <c:pt idx="123">
                  <c:v>24/02/2014</c:v>
                </c:pt>
                <c:pt idx="124">
                  <c:v>24/02/2014</c:v>
                </c:pt>
                <c:pt idx="125">
                  <c:v>06/03/2014</c:v>
                </c:pt>
                <c:pt idx="126">
                  <c:v>06/03/2014</c:v>
                </c:pt>
                <c:pt idx="127">
                  <c:v>26/03/2014</c:v>
                </c:pt>
                <c:pt idx="128">
                  <c:v>26/03/2014</c:v>
                </c:pt>
                <c:pt idx="129">
                  <c:v>26/03/2014</c:v>
                </c:pt>
                <c:pt idx="130">
                  <c:v>26/03/2014</c:v>
                </c:pt>
                <c:pt idx="131">
                  <c:v>11/04/2014</c:v>
                </c:pt>
                <c:pt idx="132">
                  <c:v>11/04/2014</c:v>
                </c:pt>
                <c:pt idx="133">
                  <c:v>22/04/2014</c:v>
                </c:pt>
                <c:pt idx="134">
                  <c:v>22/04/2014</c:v>
                </c:pt>
                <c:pt idx="135">
                  <c:v>16/05/2014</c:v>
                </c:pt>
                <c:pt idx="136">
                  <c:v>16/05/2014</c:v>
                </c:pt>
                <c:pt idx="137">
                  <c:v>19/06/2014</c:v>
                </c:pt>
                <c:pt idx="138">
                  <c:v>27/06/2014</c:v>
                </c:pt>
                <c:pt idx="139">
                  <c:v>27/06/2014</c:v>
                </c:pt>
                <c:pt idx="140">
                  <c:v>29/06/2014</c:v>
                </c:pt>
                <c:pt idx="141">
                  <c:v>07/07/2014</c:v>
                </c:pt>
                <c:pt idx="142">
                  <c:v>09/07/2014</c:v>
                </c:pt>
                <c:pt idx="143">
                  <c:v>05/09/2014</c:v>
                </c:pt>
                <c:pt idx="144">
                  <c:v>29/10/2014</c:v>
                </c:pt>
                <c:pt idx="145">
                  <c:v>21/11/2014</c:v>
                </c:pt>
                <c:pt idx="146">
                  <c:v>02/12/2014</c:v>
                </c:pt>
                <c:pt idx="147">
                  <c:v>16/02/2015</c:v>
                </c:pt>
                <c:pt idx="148">
                  <c:v>01/04/2015</c:v>
                </c:pt>
                <c:pt idx="149">
                  <c:v>22/06/2015</c:v>
                </c:pt>
                <c:pt idx="150">
                  <c:v>22/06/2015</c:v>
                </c:pt>
                <c:pt idx="151">
                  <c:v>07/07/2015</c:v>
                </c:pt>
                <c:pt idx="152">
                  <c:v>07/07/2015</c:v>
                </c:pt>
                <c:pt idx="153">
                  <c:v>17/08/2015</c:v>
                </c:pt>
                <c:pt idx="154">
                  <c:v>19/08/2015</c:v>
                </c:pt>
                <c:pt idx="155">
                  <c:v>11/09/2015</c:v>
                </c:pt>
                <c:pt idx="156">
                  <c:v>11/09/2015</c:v>
                </c:pt>
                <c:pt idx="157">
                  <c:v>26/10/2015</c:v>
                </c:pt>
                <c:pt idx="158">
                  <c:v>26/10/2015</c:v>
                </c:pt>
                <c:pt idx="159">
                  <c:v>16/11/2015</c:v>
                </c:pt>
                <c:pt idx="160">
                  <c:v>16/11/2015</c:v>
                </c:pt>
                <c:pt idx="161">
                  <c:v>18/11/2015</c:v>
                </c:pt>
                <c:pt idx="162">
                  <c:v>20/11/2015</c:v>
                </c:pt>
                <c:pt idx="163">
                  <c:v>17/11/2015</c:v>
                </c:pt>
                <c:pt idx="164">
                  <c:v>18/11/2015</c:v>
                </c:pt>
                <c:pt idx="165">
                  <c:v>11/12/2015</c:v>
                </c:pt>
                <c:pt idx="166">
                  <c:v>07/01/2016</c:v>
                </c:pt>
                <c:pt idx="167">
                  <c:v>25/05/2016</c:v>
                </c:pt>
                <c:pt idx="168">
                  <c:v>14/07/2016</c:v>
                </c:pt>
                <c:pt idx="169">
                  <c:v>14/07/2016</c:v>
                </c:pt>
                <c:pt idx="170">
                  <c:v>05/08/2016</c:v>
                </c:pt>
                <c:pt idx="171">
                  <c:v>05/08/2016</c:v>
                </c:pt>
                <c:pt idx="172">
                  <c:v>02/09/2016</c:v>
                </c:pt>
                <c:pt idx="173">
                  <c:v>09/09/2016</c:v>
                </c:pt>
                <c:pt idx="174">
                  <c:v>26/09/2016</c:v>
                </c:pt>
                <c:pt idx="175">
                  <c:v>07/10/2016</c:v>
                </c:pt>
                <c:pt idx="176">
                  <c:v>08/11/2016</c:v>
                </c:pt>
                <c:pt idx="177">
                  <c:v>08/11/2016</c:v>
                </c:pt>
                <c:pt idx="178">
                  <c:v>15/12/2016</c:v>
                </c:pt>
                <c:pt idx="179">
                  <c:v>15/12/2016</c:v>
                </c:pt>
                <c:pt idx="180">
                  <c:v>18/01/2017</c:v>
                </c:pt>
                <c:pt idx="181">
                  <c:v>18/01/2017</c:v>
                </c:pt>
                <c:pt idx="182">
                  <c:v>25/01/2017</c:v>
                </c:pt>
                <c:pt idx="183">
                  <c:v>17/02/2017</c:v>
                </c:pt>
                <c:pt idx="184">
                  <c:v>17/02/2017</c:v>
                </c:pt>
                <c:pt idx="185">
                  <c:v>20/03/2017</c:v>
                </c:pt>
                <c:pt idx="186">
                  <c:v>21/03/2017</c:v>
                </c:pt>
                <c:pt idx="187">
                  <c:v>28/03/2017</c:v>
                </c:pt>
                <c:pt idx="188">
                  <c:v>04/04/2017</c:v>
                </c:pt>
                <c:pt idx="189">
                  <c:v>04/04/2017</c:v>
                </c:pt>
                <c:pt idx="190">
                  <c:v>17/04/2017</c:v>
                </c:pt>
                <c:pt idx="191">
                  <c:v>17/04/2017</c:v>
                </c:pt>
                <c:pt idx="193">
                  <c:v>05/08/2017</c:v>
                </c:pt>
                <c:pt idx="194">
                  <c:v>08/09/2017</c:v>
                </c:pt>
                <c:pt idx="195">
                  <c:v>19/9/2017</c:v>
                </c:pt>
                <c:pt idx="196">
                  <c:v>10/11/2017</c:v>
                </c:pt>
                <c:pt idx="197">
                  <c:v>24/11/17</c:v>
                </c:pt>
                <c:pt idx="198">
                  <c:v>15/01/2018</c:v>
                </c:pt>
                <c:pt idx="199">
                  <c:v>28/02/2018</c:v>
                </c:pt>
                <c:pt idx="200">
                  <c:v>26/03/2018</c:v>
                </c:pt>
                <c:pt idx="201">
                  <c:v>07/06/2018</c:v>
                </c:pt>
              </c:strCache>
            </c:strRef>
          </c:xVal>
          <c:yVal>
            <c:numRef>
              <c:f>Calibrations!$P$3:$P$206</c:f>
              <c:numCache>
                <c:formatCode>General</c:formatCode>
                <c:ptCount val="204"/>
                <c:pt idx="0">
                  <c:v>0</c:v>
                </c:pt>
                <c:pt idx="14">
                  <c:v>1.014</c:v>
                </c:pt>
                <c:pt idx="17">
                  <c:v>1.0820000000000001</c:v>
                </c:pt>
                <c:pt idx="19">
                  <c:v>1.0129999999999999</c:v>
                </c:pt>
                <c:pt idx="27">
                  <c:v>1.0246</c:v>
                </c:pt>
                <c:pt idx="53">
                  <c:v>0.97640000000000005</c:v>
                </c:pt>
                <c:pt idx="58">
                  <c:v>0.96730000000000005</c:v>
                </c:pt>
                <c:pt idx="78">
                  <c:v>1.0244</c:v>
                </c:pt>
                <c:pt idx="98">
                  <c:v>0.95379999999999998</c:v>
                </c:pt>
                <c:pt idx="100">
                  <c:v>0.94940000000000002</c:v>
                </c:pt>
                <c:pt idx="127">
                  <c:v>0.96599999999999997</c:v>
                </c:pt>
                <c:pt idx="130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B5-9649-975F-4C1DBCAF9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696472"/>
        <c:axId val="1205697544"/>
      </c:scatterChart>
      <c:valAx>
        <c:axId val="1205696472"/>
        <c:scaling>
          <c:orientation val="minMax"/>
          <c:max val="42500"/>
          <c:min val="3890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697544"/>
        <c:crosses val="autoZero"/>
        <c:crossBetween val="midCat"/>
      </c:valAx>
      <c:valAx>
        <c:axId val="1205697544"/>
        <c:scaling>
          <c:orientation val="minMax"/>
          <c:min val="0.9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6964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7632093933464"/>
          <c:y val="8.8888888888888906E-2"/>
          <c:w val="0.16046966731898199"/>
          <c:h val="0.1962965879265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996092446050197E-2"/>
          <c:y val="2.4539877300613501E-2"/>
          <c:w val="0.81165749128155595"/>
          <c:h val="0.87088682096556103"/>
        </c:manualLayout>
      </c:layout>
      <c:scatterChart>
        <c:scatterStyle val="smoothMarker"/>
        <c:varyColors val="0"/>
        <c:ser>
          <c:idx val="0"/>
          <c:order val="0"/>
          <c:tx>
            <c:v>Instrument 1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A2BFF8"/>
                  </a:gs>
                  <a:gs pos="100000">
                    <a:srgbClr val="3670B6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'Summary cal data'!$D$3:$D$11</c:f>
              <c:numCache>
                <c:formatCode>m/d/yy</c:formatCode>
                <c:ptCount val="9"/>
                <c:pt idx="0">
                  <c:v>38775</c:v>
                </c:pt>
                <c:pt idx="1">
                  <c:v>39951</c:v>
                </c:pt>
                <c:pt idx="2">
                  <c:v>41240</c:v>
                </c:pt>
                <c:pt idx="3">
                  <c:v>41285</c:v>
                </c:pt>
                <c:pt idx="4">
                  <c:v>41422</c:v>
                </c:pt>
                <c:pt idx="5">
                  <c:v>41446</c:v>
                </c:pt>
                <c:pt idx="6">
                  <c:v>41533</c:v>
                </c:pt>
                <c:pt idx="7">
                  <c:v>41583</c:v>
                </c:pt>
                <c:pt idx="8">
                  <c:v>41820</c:v>
                </c:pt>
              </c:numCache>
            </c:numRef>
          </c:xVal>
          <c:yVal>
            <c:numRef>
              <c:f>'Summary cal data'!$E$3:$E$11</c:f>
              <c:numCache>
                <c:formatCode>General</c:formatCode>
                <c:ptCount val="9"/>
                <c:pt idx="0">
                  <c:v>1.01</c:v>
                </c:pt>
                <c:pt idx="1">
                  <c:v>1.0880000000000001</c:v>
                </c:pt>
                <c:pt idx="2">
                  <c:v>0.98580000000000001</c:v>
                </c:pt>
                <c:pt idx="3">
                  <c:v>0.99609999999999999</c:v>
                </c:pt>
                <c:pt idx="4">
                  <c:v>1.0438000000000001</c:v>
                </c:pt>
                <c:pt idx="5">
                  <c:v>1.0026999999999999</c:v>
                </c:pt>
                <c:pt idx="6">
                  <c:v>1.0024999999999999</c:v>
                </c:pt>
                <c:pt idx="7">
                  <c:v>1.0476000000000001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B-2D45-8B59-B133C4B3E211}"/>
            </c:ext>
          </c:extLst>
        </c:ser>
        <c:ser>
          <c:idx val="1"/>
          <c:order val="1"/>
          <c:tx>
            <c:v>Instrument 2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FAA1A0"/>
                  </a:gs>
                  <a:gs pos="100000">
                    <a:srgbClr val="B93734"/>
                  </a:gs>
                </a:gsLst>
                <a:lin ang="5400000"/>
              </a:gradFill>
              <a:ln>
                <a:solidFill>
                  <a:srgbClr val="993366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'Summary cal data'!$H$3:$H$14</c:f>
              <c:numCache>
                <c:formatCode>m/d/yy</c:formatCode>
                <c:ptCount val="12"/>
                <c:pt idx="0">
                  <c:v>39863</c:v>
                </c:pt>
                <c:pt idx="1">
                  <c:v>39951</c:v>
                </c:pt>
                <c:pt idx="2">
                  <c:v>40064</c:v>
                </c:pt>
                <c:pt idx="3">
                  <c:v>40299</c:v>
                </c:pt>
                <c:pt idx="4">
                  <c:v>40695</c:v>
                </c:pt>
                <c:pt idx="5">
                  <c:v>40817</c:v>
                </c:pt>
                <c:pt idx="6">
                  <c:v>40958</c:v>
                </c:pt>
                <c:pt idx="7">
                  <c:v>41214</c:v>
                </c:pt>
                <c:pt idx="8">
                  <c:v>41252</c:v>
                </c:pt>
                <c:pt idx="9">
                  <c:v>41431</c:v>
                </c:pt>
                <c:pt idx="10">
                  <c:v>41542</c:v>
                </c:pt>
                <c:pt idx="11">
                  <c:v>41724</c:v>
                </c:pt>
              </c:numCache>
            </c:numRef>
          </c:xVal>
          <c:yVal>
            <c:numRef>
              <c:f>'Summary cal data'!$I$3:$I$14</c:f>
              <c:numCache>
                <c:formatCode>General</c:formatCode>
                <c:ptCount val="12"/>
                <c:pt idx="0">
                  <c:v>1.0064</c:v>
                </c:pt>
                <c:pt idx="1">
                  <c:v>1.024</c:v>
                </c:pt>
                <c:pt idx="2">
                  <c:v>0.96899999999999997</c:v>
                </c:pt>
                <c:pt idx="3">
                  <c:v>0.999</c:v>
                </c:pt>
                <c:pt idx="4">
                  <c:v>1.0429999999999999</c:v>
                </c:pt>
                <c:pt idx="5">
                  <c:v>1.016</c:v>
                </c:pt>
                <c:pt idx="6">
                  <c:v>1.0139</c:v>
                </c:pt>
                <c:pt idx="7">
                  <c:v>0.96279999999999999</c:v>
                </c:pt>
                <c:pt idx="8">
                  <c:v>0.97119999999999995</c:v>
                </c:pt>
                <c:pt idx="9">
                  <c:v>1.0169999999999999</c:v>
                </c:pt>
                <c:pt idx="10">
                  <c:v>0.98429999999999995</c:v>
                </c:pt>
                <c:pt idx="11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B-2D45-8B59-B133C4B3E211}"/>
            </c:ext>
          </c:extLst>
        </c:ser>
        <c:ser>
          <c:idx val="2"/>
          <c:order val="2"/>
          <c:tx>
            <c:v>Instrument 4</c:v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D4F4A6"/>
                  </a:gs>
                  <a:gs pos="100000">
                    <a:srgbClr val="8DB241"/>
                  </a:gs>
                </a:gsLst>
                <a:lin ang="5400000"/>
              </a:gradFill>
              <a:ln>
                <a:solidFill>
                  <a:srgbClr val="90713A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'Summary cal data'!$M$3:$M$12</c:f>
              <c:numCache>
                <c:formatCode>m/d/yy</c:formatCode>
                <c:ptCount val="10"/>
                <c:pt idx="0">
                  <c:v>40299</c:v>
                </c:pt>
                <c:pt idx="1">
                  <c:v>40695</c:v>
                </c:pt>
                <c:pt idx="2">
                  <c:v>40817</c:v>
                </c:pt>
                <c:pt idx="3">
                  <c:v>40958</c:v>
                </c:pt>
                <c:pt idx="4">
                  <c:v>41213</c:v>
                </c:pt>
                <c:pt idx="5">
                  <c:v>41252</c:v>
                </c:pt>
                <c:pt idx="6">
                  <c:v>41430</c:v>
                </c:pt>
                <c:pt idx="7">
                  <c:v>41542</c:v>
                </c:pt>
                <c:pt idx="8">
                  <c:v>41544</c:v>
                </c:pt>
                <c:pt idx="9">
                  <c:v>41724</c:v>
                </c:pt>
              </c:numCache>
            </c:numRef>
          </c:xVal>
          <c:yVal>
            <c:numRef>
              <c:f>'Summary cal data'!$N$3:$N$12</c:f>
              <c:numCache>
                <c:formatCode>General</c:formatCode>
                <c:ptCount val="10"/>
                <c:pt idx="0">
                  <c:v>1.014</c:v>
                </c:pt>
                <c:pt idx="1">
                  <c:v>1.0820000000000001</c:v>
                </c:pt>
                <c:pt idx="2">
                  <c:v>1.0129999999999999</c:v>
                </c:pt>
                <c:pt idx="3">
                  <c:v>1.0246</c:v>
                </c:pt>
                <c:pt idx="4">
                  <c:v>0.97640000000000005</c:v>
                </c:pt>
                <c:pt idx="5">
                  <c:v>0.96730000000000005</c:v>
                </c:pt>
                <c:pt idx="6">
                  <c:v>1.0244</c:v>
                </c:pt>
                <c:pt idx="7">
                  <c:v>0.95379999999999998</c:v>
                </c:pt>
                <c:pt idx="8">
                  <c:v>0.94940000000000002</c:v>
                </c:pt>
                <c:pt idx="9">
                  <c:v>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1B-2D45-8B59-B133C4B3E211}"/>
            </c:ext>
          </c:extLst>
        </c:ser>
        <c:ser>
          <c:idx val="3"/>
          <c:order val="3"/>
          <c:tx>
            <c:v>AMF Calibrator against NPL PS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C5B3E2"/>
                  </a:gs>
                  <a:gs pos="100000">
                    <a:srgbClr val="704F97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'NCAS primary standard with NPL'!$A$3:$A$6</c:f>
              <c:numCache>
                <c:formatCode>m/d/yy</c:formatCode>
                <c:ptCount val="4"/>
                <c:pt idx="0">
                  <c:v>40312</c:v>
                </c:pt>
                <c:pt idx="1">
                  <c:v>40689</c:v>
                </c:pt>
                <c:pt idx="3">
                  <c:v>41372</c:v>
                </c:pt>
              </c:numCache>
            </c:numRef>
          </c:xVal>
          <c:yVal>
            <c:numRef>
              <c:f>'NCAS primary standard with NPL'!$B$3:$B$6</c:f>
              <c:numCache>
                <c:formatCode>General</c:formatCode>
                <c:ptCount val="4"/>
                <c:pt idx="0">
                  <c:v>1.0069999999999999</c:v>
                </c:pt>
                <c:pt idx="1">
                  <c:v>1.0229999999999999</c:v>
                </c:pt>
                <c:pt idx="3">
                  <c:v>0.95299999999999996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1B-2D45-8B59-B133C4B3E211}"/>
            </c:ext>
          </c:extLst>
        </c:ser>
        <c:ser>
          <c:idx val="4"/>
          <c:order val="4"/>
          <c:tx>
            <c:v>Instrument 2 GAW</c:v>
          </c:tx>
          <c:spPr>
            <a:ln w="47625">
              <a:noFill/>
            </a:ln>
          </c:spPr>
          <c:marker>
            <c:symbol val="star"/>
            <c:size val="9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'GAW Calibration of 2 and 4'!$A$2</c:f>
              <c:numCache>
                <c:formatCode>m/d/yy</c:formatCode>
                <c:ptCount val="1"/>
                <c:pt idx="0">
                  <c:v>41253</c:v>
                </c:pt>
              </c:numCache>
            </c:numRef>
          </c:xVal>
          <c:yVal>
            <c:numRef>
              <c:f>'GAW Calibration of 2 and 4'!$B$2</c:f>
              <c:numCache>
                <c:formatCode>General</c:formatCode>
                <c:ptCount val="1"/>
                <c:pt idx="0">
                  <c:v>1.0369999999999999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1B-2D45-8B59-B133C4B3E211}"/>
            </c:ext>
          </c:extLst>
        </c:ser>
        <c:ser>
          <c:idx val="5"/>
          <c:order val="5"/>
          <c:tx>
            <c:v>instrument 4 GAW</c:v>
          </c:tx>
          <c:spPr>
            <a:ln w="47625">
              <a:noFill/>
            </a:ln>
          </c:spPr>
          <c:marker>
            <c:symbol val="star"/>
            <c:size val="9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'GAW Calibration of 2 and 4'!$A$2</c:f>
              <c:numCache>
                <c:formatCode>m/d/yy</c:formatCode>
                <c:ptCount val="1"/>
                <c:pt idx="0">
                  <c:v>41253</c:v>
                </c:pt>
              </c:numCache>
            </c:numRef>
          </c:xVal>
          <c:yVal>
            <c:numRef>
              <c:f>'GAW Calibration of 2 and 4'!$C$2</c:f>
              <c:numCache>
                <c:formatCode>General</c:formatCode>
                <c:ptCount val="1"/>
                <c:pt idx="0">
                  <c:v>1.0149999999999999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1B-2D45-8B59-B133C4B3E211}"/>
            </c:ext>
          </c:extLst>
        </c:ser>
        <c:ser>
          <c:idx val="6"/>
          <c:order val="7"/>
          <c:tx>
            <c:v>Instrument 3</c:v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79646"/>
              </a:solidFill>
              <a:ln>
                <a:solidFill>
                  <a:srgbClr val="FF8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'Summary cal data'!$R$3:$R$7</c:f>
              <c:numCache>
                <c:formatCode>m/d/yy</c:formatCode>
                <c:ptCount val="5"/>
                <c:pt idx="0">
                  <c:v>41310</c:v>
                </c:pt>
                <c:pt idx="1">
                  <c:v>41422</c:v>
                </c:pt>
                <c:pt idx="2">
                  <c:v>41526</c:v>
                </c:pt>
                <c:pt idx="3">
                  <c:v>41669</c:v>
                </c:pt>
                <c:pt idx="4">
                  <c:v>41684</c:v>
                </c:pt>
              </c:numCache>
            </c:numRef>
          </c:xVal>
          <c:yVal>
            <c:numRef>
              <c:f>'Summary cal data'!$S$3:$S$7</c:f>
              <c:numCache>
                <c:formatCode>General</c:formatCode>
                <c:ptCount val="5"/>
                <c:pt idx="0">
                  <c:v>1.04</c:v>
                </c:pt>
                <c:pt idx="1">
                  <c:v>1.1029</c:v>
                </c:pt>
                <c:pt idx="2">
                  <c:v>0.93</c:v>
                </c:pt>
                <c:pt idx="3">
                  <c:v>1.0956999999999999</c:v>
                </c:pt>
                <c:pt idx="4">
                  <c:v>1.0475000000000001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1B-2D45-8B59-B133C4B3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58792"/>
        <c:axId val="1205248456"/>
      </c:scatterChart>
      <c:scatterChart>
        <c:scatterStyle val="smoothMarker"/>
        <c:varyColors val="0"/>
        <c:ser>
          <c:idx val="7"/>
          <c:order val="6"/>
          <c:tx>
            <c:v>2B Calibrator coefficient setting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xVal>
            <c:numRef>
              <c:f>'Summary cal data'!$A$3:$A$11</c:f>
              <c:numCache>
                <c:formatCode>m/d/yy</c:formatCode>
                <c:ptCount val="9"/>
                <c:pt idx="0">
                  <c:v>40680</c:v>
                </c:pt>
                <c:pt idx="1">
                  <c:v>40791</c:v>
                </c:pt>
                <c:pt idx="2">
                  <c:v>41140</c:v>
                </c:pt>
                <c:pt idx="3">
                  <c:v>41246</c:v>
                </c:pt>
                <c:pt idx="4">
                  <c:v>41288</c:v>
                </c:pt>
                <c:pt idx="5">
                  <c:v>41425</c:v>
                </c:pt>
                <c:pt idx="6">
                  <c:v>41449</c:v>
                </c:pt>
                <c:pt idx="7">
                  <c:v>41534</c:v>
                </c:pt>
                <c:pt idx="8">
                  <c:v>41745</c:v>
                </c:pt>
              </c:numCache>
            </c:numRef>
          </c:xVal>
          <c:yVal>
            <c:numRef>
              <c:f>'Summary cal data'!$B$3:$B$11</c:f>
              <c:numCache>
                <c:formatCode>General</c:formatCode>
                <c:ptCount val="9"/>
                <c:pt idx="0">
                  <c:v>1.7</c:v>
                </c:pt>
                <c:pt idx="1">
                  <c:v>1.48</c:v>
                </c:pt>
                <c:pt idx="2">
                  <c:v>1.35</c:v>
                </c:pt>
                <c:pt idx="3">
                  <c:v>1.38</c:v>
                </c:pt>
                <c:pt idx="4">
                  <c:v>1.35</c:v>
                </c:pt>
                <c:pt idx="5">
                  <c:v>1.37</c:v>
                </c:pt>
                <c:pt idx="6">
                  <c:v>1.345</c:v>
                </c:pt>
                <c:pt idx="7">
                  <c:v>1.31</c:v>
                </c:pt>
                <c:pt idx="8">
                  <c:v>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1B-2D45-8B59-B133C4B3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249880"/>
        <c:axId val="1205251304"/>
      </c:scatterChart>
      <c:valAx>
        <c:axId val="1012958792"/>
        <c:scaling>
          <c:orientation val="minMax"/>
          <c:min val="4000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5248456"/>
        <c:crosses val="autoZero"/>
        <c:crossBetween val="midCat"/>
      </c:valAx>
      <c:valAx>
        <c:axId val="1205248456"/>
        <c:scaling>
          <c:orientation val="minMax"/>
          <c:max val="1.3"/>
          <c:min val="0.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12958792"/>
        <c:crosses val="autoZero"/>
        <c:crossBetween val="midCat"/>
      </c:valAx>
      <c:valAx>
        <c:axId val="120524988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205251304"/>
        <c:crosses val="autoZero"/>
        <c:crossBetween val="midCat"/>
      </c:valAx>
      <c:valAx>
        <c:axId val="1205251304"/>
        <c:scaling>
          <c:orientation val="minMax"/>
          <c:max val="2"/>
          <c:min val="1.100000000000000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052498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5.4814815779460999E-2"/>
          <c:y val="1.8099541879627E-2"/>
          <c:w val="0.617777732921728"/>
          <c:h val="0.13122163417720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996092446050197E-2"/>
          <c:y val="2.4539877300613501E-2"/>
          <c:w val="0.91127737512238605"/>
          <c:h val="0.87088682096556103"/>
        </c:manualLayout>
      </c:layout>
      <c:scatterChart>
        <c:scatterStyle val="smoothMarker"/>
        <c:varyColors val="0"/>
        <c:ser>
          <c:idx val="0"/>
          <c:order val="0"/>
          <c:tx>
            <c:v>Instrument 1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A2BFF8"/>
                  </a:gs>
                  <a:gs pos="100000">
                    <a:srgbClr val="3670B6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'Summary cal data'!$D$5:$D$11</c:f>
              <c:numCache>
                <c:formatCode>m/d/yy</c:formatCode>
                <c:ptCount val="7"/>
                <c:pt idx="0">
                  <c:v>41240</c:v>
                </c:pt>
                <c:pt idx="1">
                  <c:v>41285</c:v>
                </c:pt>
                <c:pt idx="2">
                  <c:v>41422</c:v>
                </c:pt>
                <c:pt idx="3">
                  <c:v>41446</c:v>
                </c:pt>
                <c:pt idx="4">
                  <c:v>41533</c:v>
                </c:pt>
                <c:pt idx="5">
                  <c:v>41583</c:v>
                </c:pt>
                <c:pt idx="6">
                  <c:v>41820</c:v>
                </c:pt>
              </c:numCache>
            </c:numRef>
          </c:xVal>
          <c:yVal>
            <c:numRef>
              <c:f>'Summary cal data'!$F$5:$F$11</c:f>
              <c:numCache>
                <c:formatCode>General</c:formatCode>
                <c:ptCount val="7"/>
                <c:pt idx="0">
                  <c:v>0.98580000000000001</c:v>
                </c:pt>
                <c:pt idx="1">
                  <c:v>0.99609999999999999</c:v>
                </c:pt>
                <c:pt idx="2">
                  <c:v>1.0438000000000001</c:v>
                </c:pt>
                <c:pt idx="3">
                  <c:v>1.0026999999999999</c:v>
                </c:pt>
                <c:pt idx="4">
                  <c:v>1.0024999999999999</c:v>
                </c:pt>
                <c:pt idx="5">
                  <c:v>1.0476000000000001</c:v>
                </c:pt>
                <c:pt idx="6">
                  <c:v>0.96940000000000004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5-574E-B07B-2F95383E413E}"/>
            </c:ext>
          </c:extLst>
        </c:ser>
        <c:ser>
          <c:idx val="1"/>
          <c:order val="1"/>
          <c:tx>
            <c:v>Instrument 2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FAA1A0"/>
                  </a:gs>
                  <a:gs pos="100000">
                    <a:srgbClr val="B93734"/>
                  </a:gs>
                </a:gsLst>
                <a:lin ang="5400000"/>
              </a:gradFill>
              <a:ln>
                <a:solidFill>
                  <a:srgbClr val="993366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'Summary cal data'!$H$3:$H$14</c:f>
              <c:numCache>
                <c:formatCode>m/d/yy</c:formatCode>
                <c:ptCount val="12"/>
                <c:pt idx="0">
                  <c:v>39863</c:v>
                </c:pt>
                <c:pt idx="1">
                  <c:v>39951</c:v>
                </c:pt>
                <c:pt idx="2">
                  <c:v>40064</c:v>
                </c:pt>
                <c:pt idx="3">
                  <c:v>40299</c:v>
                </c:pt>
                <c:pt idx="4">
                  <c:v>40695</c:v>
                </c:pt>
                <c:pt idx="5">
                  <c:v>40817</c:v>
                </c:pt>
                <c:pt idx="6">
                  <c:v>40958</c:v>
                </c:pt>
                <c:pt idx="7">
                  <c:v>41214</c:v>
                </c:pt>
                <c:pt idx="8">
                  <c:v>41252</c:v>
                </c:pt>
                <c:pt idx="9">
                  <c:v>41431</c:v>
                </c:pt>
                <c:pt idx="10">
                  <c:v>41542</c:v>
                </c:pt>
                <c:pt idx="11">
                  <c:v>41724</c:v>
                </c:pt>
              </c:numCache>
            </c:numRef>
          </c:xVal>
          <c:yVal>
            <c:numRef>
              <c:f>'Summary cal data'!$K$3:$K$14</c:f>
              <c:numCache>
                <c:formatCode>General</c:formatCode>
                <c:ptCount val="12"/>
                <c:pt idx="0">
                  <c:v>1.0064</c:v>
                </c:pt>
                <c:pt idx="1">
                  <c:v>1.024</c:v>
                </c:pt>
                <c:pt idx="2">
                  <c:v>0.96899999999999997</c:v>
                </c:pt>
                <c:pt idx="3">
                  <c:v>0.999</c:v>
                </c:pt>
                <c:pt idx="4">
                  <c:v>1.0429999999999999</c:v>
                </c:pt>
                <c:pt idx="5">
                  <c:v>1.016</c:v>
                </c:pt>
                <c:pt idx="6">
                  <c:v>1.0139</c:v>
                </c:pt>
                <c:pt idx="7">
                  <c:v>0.96279999999999999</c:v>
                </c:pt>
                <c:pt idx="8">
                  <c:v>0.97119999999999995</c:v>
                </c:pt>
                <c:pt idx="9">
                  <c:v>1.0169999999999999</c:v>
                </c:pt>
                <c:pt idx="10">
                  <c:v>1.0443</c:v>
                </c:pt>
                <c:pt idx="11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F5-574E-B07B-2F95383E413E}"/>
            </c:ext>
          </c:extLst>
        </c:ser>
        <c:ser>
          <c:idx val="2"/>
          <c:order val="2"/>
          <c:tx>
            <c:v>Instrument 4</c:v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D4F4A6"/>
                  </a:gs>
                  <a:gs pos="100000">
                    <a:srgbClr val="8DB241"/>
                  </a:gs>
                </a:gsLst>
                <a:lin ang="5400000"/>
              </a:gradFill>
              <a:ln>
                <a:solidFill>
                  <a:srgbClr val="90713A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'Summary cal data'!$M$3:$M$12</c:f>
              <c:numCache>
                <c:formatCode>m/d/yy</c:formatCode>
                <c:ptCount val="10"/>
                <c:pt idx="0">
                  <c:v>40299</c:v>
                </c:pt>
                <c:pt idx="1">
                  <c:v>40695</c:v>
                </c:pt>
                <c:pt idx="2">
                  <c:v>40817</c:v>
                </c:pt>
                <c:pt idx="3">
                  <c:v>40958</c:v>
                </c:pt>
                <c:pt idx="4">
                  <c:v>41213</c:v>
                </c:pt>
                <c:pt idx="5">
                  <c:v>41252</c:v>
                </c:pt>
                <c:pt idx="6">
                  <c:v>41430</c:v>
                </c:pt>
                <c:pt idx="7">
                  <c:v>41542</c:v>
                </c:pt>
                <c:pt idx="8">
                  <c:v>41544</c:v>
                </c:pt>
                <c:pt idx="9">
                  <c:v>41724</c:v>
                </c:pt>
              </c:numCache>
            </c:numRef>
          </c:xVal>
          <c:yVal>
            <c:numRef>
              <c:f>'Summary cal data'!$P$3:$P$12</c:f>
              <c:numCache>
                <c:formatCode>General</c:formatCode>
                <c:ptCount val="10"/>
                <c:pt idx="0">
                  <c:v>1.014</c:v>
                </c:pt>
                <c:pt idx="1">
                  <c:v>1.0820000000000001</c:v>
                </c:pt>
                <c:pt idx="2">
                  <c:v>1.0129999999999999</c:v>
                </c:pt>
                <c:pt idx="3">
                  <c:v>1.0246</c:v>
                </c:pt>
                <c:pt idx="4">
                  <c:v>0.97640000000000005</c:v>
                </c:pt>
                <c:pt idx="5">
                  <c:v>0.96730000000000005</c:v>
                </c:pt>
                <c:pt idx="6">
                  <c:v>1.0244</c:v>
                </c:pt>
                <c:pt idx="7">
                  <c:v>1.0138</c:v>
                </c:pt>
                <c:pt idx="8">
                  <c:v>1.0094000000000001</c:v>
                </c:pt>
                <c:pt idx="9">
                  <c:v>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F5-574E-B07B-2F95383E413E}"/>
            </c:ext>
          </c:extLst>
        </c:ser>
        <c:ser>
          <c:idx val="3"/>
          <c:order val="3"/>
          <c:tx>
            <c:v>AMF Calibrator against NPL PS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pPr>
              <a:gradFill rotWithShape="0">
                <a:gsLst>
                  <a:gs pos="0">
                    <a:srgbClr val="C5B3E2"/>
                  </a:gs>
                  <a:gs pos="100000">
                    <a:srgbClr val="704F97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'NCAS primary standard with NPL'!$A$3:$A$6</c:f>
              <c:numCache>
                <c:formatCode>m/d/yy</c:formatCode>
                <c:ptCount val="4"/>
                <c:pt idx="0">
                  <c:v>40312</c:v>
                </c:pt>
                <c:pt idx="1">
                  <c:v>40689</c:v>
                </c:pt>
                <c:pt idx="3">
                  <c:v>41372</c:v>
                </c:pt>
              </c:numCache>
            </c:numRef>
          </c:xVal>
          <c:yVal>
            <c:numRef>
              <c:f>'NCAS primary standard with NPL'!$B$3:$B$6</c:f>
              <c:numCache>
                <c:formatCode>General</c:formatCode>
                <c:ptCount val="4"/>
                <c:pt idx="0">
                  <c:v>1.0069999999999999</c:v>
                </c:pt>
                <c:pt idx="1">
                  <c:v>1.0229999999999999</c:v>
                </c:pt>
                <c:pt idx="3">
                  <c:v>0.95299999999999996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F5-574E-B07B-2F95383E413E}"/>
            </c:ext>
          </c:extLst>
        </c:ser>
        <c:ser>
          <c:idx val="4"/>
          <c:order val="4"/>
          <c:tx>
            <c:v>Instrument 2 GAW</c:v>
          </c:tx>
          <c:spPr>
            <a:ln w="47625">
              <a:noFill/>
            </a:ln>
          </c:spPr>
          <c:marker>
            <c:symbol val="star"/>
            <c:size val="9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'GAW Calibration of 2 and 4'!$A$2</c:f>
              <c:numCache>
                <c:formatCode>m/d/yy</c:formatCode>
                <c:ptCount val="1"/>
                <c:pt idx="0">
                  <c:v>41253</c:v>
                </c:pt>
              </c:numCache>
            </c:numRef>
          </c:xVal>
          <c:yVal>
            <c:numRef>
              <c:f>'GAW Calibration of 2 and 4'!$B$2</c:f>
              <c:numCache>
                <c:formatCode>General</c:formatCode>
                <c:ptCount val="1"/>
                <c:pt idx="0">
                  <c:v>1.0369999999999999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F5-574E-B07B-2F95383E413E}"/>
            </c:ext>
          </c:extLst>
        </c:ser>
        <c:ser>
          <c:idx val="5"/>
          <c:order val="5"/>
          <c:tx>
            <c:v>instrument 4 GAW</c:v>
          </c:tx>
          <c:spPr>
            <a:ln w="47625">
              <a:noFill/>
            </a:ln>
          </c:spPr>
          <c:marker>
            <c:symbol val="star"/>
            <c:size val="9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'GAW Calibration of 2 and 4'!$A$2</c:f>
              <c:numCache>
                <c:formatCode>m/d/yy</c:formatCode>
                <c:ptCount val="1"/>
                <c:pt idx="0">
                  <c:v>41253</c:v>
                </c:pt>
              </c:numCache>
            </c:numRef>
          </c:xVal>
          <c:yVal>
            <c:numRef>
              <c:f>'GAW Calibration of 2 and 4'!$C$2</c:f>
              <c:numCache>
                <c:formatCode>General</c:formatCode>
                <c:ptCount val="1"/>
                <c:pt idx="0">
                  <c:v>1.0149999999999999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F5-574E-B07B-2F95383E413E}"/>
            </c:ext>
          </c:extLst>
        </c:ser>
        <c:ser>
          <c:idx val="6"/>
          <c:order val="7"/>
          <c:tx>
            <c:v>Instrument 3</c:v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79646"/>
              </a:solidFill>
              <a:ln>
                <a:solidFill>
                  <a:srgbClr val="FF8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'Summary cal data'!$R$3:$R$7</c:f>
              <c:numCache>
                <c:formatCode>m/d/yy</c:formatCode>
                <c:ptCount val="5"/>
                <c:pt idx="0">
                  <c:v>41310</c:v>
                </c:pt>
                <c:pt idx="1">
                  <c:v>41422</c:v>
                </c:pt>
                <c:pt idx="2">
                  <c:v>41526</c:v>
                </c:pt>
                <c:pt idx="3">
                  <c:v>41669</c:v>
                </c:pt>
                <c:pt idx="4">
                  <c:v>41684</c:v>
                </c:pt>
              </c:numCache>
            </c:numRef>
          </c:xVal>
          <c:yVal>
            <c:numRef>
              <c:f>'Summary cal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F5-574E-B07B-2F95383E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9944"/>
        <c:axId val="1205771016"/>
      </c:scatterChart>
      <c:scatterChart>
        <c:scatterStyle val="smoothMarker"/>
        <c:varyColors val="0"/>
        <c:ser>
          <c:idx val="7"/>
          <c:order val="6"/>
          <c:tx>
            <c:v>2B Calibrator coefficient setting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xVal>
            <c:numRef>
              <c:f>'Summary cal data'!$A$3:$A$11</c:f>
              <c:numCache>
                <c:formatCode>m/d/yy</c:formatCode>
                <c:ptCount val="9"/>
                <c:pt idx="0">
                  <c:v>40680</c:v>
                </c:pt>
                <c:pt idx="1">
                  <c:v>40791</c:v>
                </c:pt>
                <c:pt idx="2">
                  <c:v>41140</c:v>
                </c:pt>
                <c:pt idx="3">
                  <c:v>41246</c:v>
                </c:pt>
                <c:pt idx="4">
                  <c:v>41288</c:v>
                </c:pt>
                <c:pt idx="5">
                  <c:v>41425</c:v>
                </c:pt>
                <c:pt idx="6">
                  <c:v>41449</c:v>
                </c:pt>
                <c:pt idx="7">
                  <c:v>41534</c:v>
                </c:pt>
                <c:pt idx="8">
                  <c:v>41745</c:v>
                </c:pt>
              </c:numCache>
            </c:numRef>
          </c:xVal>
          <c:yVal>
            <c:numRef>
              <c:f>'Summary cal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F5-574E-B07B-2F95383E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72440"/>
        <c:axId val="1205773864"/>
      </c:scatterChart>
      <c:valAx>
        <c:axId val="1205769944"/>
        <c:scaling>
          <c:orientation val="minMax"/>
          <c:min val="4000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5771016"/>
        <c:crosses val="autoZero"/>
        <c:crossBetween val="midCat"/>
      </c:valAx>
      <c:valAx>
        <c:axId val="1205771016"/>
        <c:scaling>
          <c:orientation val="minMax"/>
          <c:max val="1.3"/>
          <c:min val="0.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05769944"/>
        <c:crosses val="autoZero"/>
        <c:crossBetween val="midCat"/>
      </c:valAx>
      <c:valAx>
        <c:axId val="120577244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205773864"/>
        <c:crosses val="autoZero"/>
        <c:crossBetween val="midCat"/>
      </c:valAx>
      <c:valAx>
        <c:axId val="1205773864"/>
        <c:scaling>
          <c:orientation val="minMax"/>
          <c:max val="2"/>
          <c:min val="1.100000000000000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3175">
            <a:solidFill>
              <a:srgbClr val="808080"/>
            </a:solidFill>
            <a:prstDash val="solid"/>
          </a:ln>
        </c:spPr>
        <c:crossAx val="120577244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2962943187715402E-2"/>
          <c:y val="2.0362051289710401E-2"/>
          <c:w val="0.92296299093770295"/>
          <c:h val="9.5022550417955196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275862068965503E-2"/>
          <c:y val="2.94117647058823E-2"/>
          <c:w val="0.91172413793103402"/>
          <c:h val="0.89366515837104099"/>
        </c:manualLayout>
      </c:layout>
      <c:scatterChart>
        <c:scatterStyle val="lineMarker"/>
        <c:varyColors val="0"/>
        <c:ser>
          <c:idx val="0"/>
          <c:order val="0"/>
          <c:tx>
            <c:v>Instrument 4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Calibrations!$A$4:$A$647</c:f>
              <c:strCache>
                <c:ptCount val="201"/>
                <c:pt idx="0">
                  <c:v>27/02/2006</c:v>
                </c:pt>
                <c:pt idx="1">
                  <c:v>28/09/2006</c:v>
                </c:pt>
                <c:pt idx="2">
                  <c:v>17/05/2007</c:v>
                </c:pt>
                <c:pt idx="3">
                  <c:v>23/10/2007</c:v>
                </c:pt>
                <c:pt idx="4">
                  <c:v>01/04/2008</c:v>
                </c:pt>
                <c:pt idx="5">
                  <c:v>19/02/2009</c:v>
                </c:pt>
                <c:pt idx="8">
                  <c:v>27/02/2009</c:v>
                </c:pt>
                <c:pt idx="9">
                  <c:v>18/05/2009</c:v>
                </c:pt>
                <c:pt idx="10">
                  <c:v>18/05/2009</c:v>
                </c:pt>
                <c:pt idx="11">
                  <c:v>08/09/2009</c:v>
                </c:pt>
                <c:pt idx="12">
                  <c:v>08/09/2009</c:v>
                </c:pt>
                <c:pt idx="13">
                  <c:v>01/05/2010</c:v>
                </c:pt>
                <c:pt idx="15">
                  <c:v>01/05/2010</c:v>
                </c:pt>
                <c:pt idx="16">
                  <c:v>01/06/2011</c:v>
                </c:pt>
                <c:pt idx="17">
                  <c:v>01/06/2011</c:v>
                </c:pt>
                <c:pt idx="18">
                  <c:v>01/10/2011</c:v>
                </c:pt>
                <c:pt idx="19">
                  <c:v>01/10/2011</c:v>
                </c:pt>
                <c:pt idx="20">
                  <c:v>05/01/2012</c:v>
                </c:pt>
                <c:pt idx="21">
                  <c:v>05/01/2012</c:v>
                </c:pt>
                <c:pt idx="22">
                  <c:v>23/01/2012</c:v>
                </c:pt>
                <c:pt idx="23">
                  <c:v>23/01/2012</c:v>
                </c:pt>
                <c:pt idx="24">
                  <c:v>13/02/2012</c:v>
                </c:pt>
                <c:pt idx="26">
                  <c:v>19/02/2012</c:v>
                </c:pt>
                <c:pt idx="27">
                  <c:v>19/02/2012</c:v>
                </c:pt>
                <c:pt idx="28">
                  <c:v>03/03/2012</c:v>
                </c:pt>
                <c:pt idx="29">
                  <c:v>03/03/2012</c:v>
                </c:pt>
                <c:pt idx="30">
                  <c:v>19/03/2012</c:v>
                </c:pt>
                <c:pt idx="31">
                  <c:v>19/03/2012</c:v>
                </c:pt>
                <c:pt idx="32">
                  <c:v>20/04/2012</c:v>
                </c:pt>
                <c:pt idx="33">
                  <c:v>20/04/2012</c:v>
                </c:pt>
                <c:pt idx="34">
                  <c:v>25/05/2012</c:v>
                </c:pt>
                <c:pt idx="35">
                  <c:v>25/05/2012</c:v>
                </c:pt>
                <c:pt idx="36">
                  <c:v>31/05/2012</c:v>
                </c:pt>
                <c:pt idx="37">
                  <c:v>31/05/2012</c:v>
                </c:pt>
                <c:pt idx="38">
                  <c:v>12/06/2012</c:v>
                </c:pt>
                <c:pt idx="39">
                  <c:v>12/06/2012</c:v>
                </c:pt>
                <c:pt idx="40">
                  <c:v>22/06/2012</c:v>
                </c:pt>
                <c:pt idx="41">
                  <c:v>22/06/2012</c:v>
                </c:pt>
                <c:pt idx="42">
                  <c:v>10/07/2012</c:v>
                </c:pt>
                <c:pt idx="43">
                  <c:v>10/07/2012</c:v>
                </c:pt>
                <c:pt idx="44">
                  <c:v>26/07/2012</c:v>
                </c:pt>
                <c:pt idx="45">
                  <c:v>26/07/2012</c:v>
                </c:pt>
                <c:pt idx="46">
                  <c:v>09/08/2012</c:v>
                </c:pt>
                <c:pt idx="47">
                  <c:v>09/08/2012</c:v>
                </c:pt>
                <c:pt idx="48">
                  <c:v>14/09/2012</c:v>
                </c:pt>
                <c:pt idx="49">
                  <c:v>14/09/2012</c:v>
                </c:pt>
                <c:pt idx="50">
                  <c:v>23/10/2012</c:v>
                </c:pt>
                <c:pt idx="51">
                  <c:v>23/10/2012</c:v>
                </c:pt>
                <c:pt idx="52">
                  <c:v>31/10/2012</c:v>
                </c:pt>
                <c:pt idx="53">
                  <c:v>01/11/2012</c:v>
                </c:pt>
                <c:pt idx="54">
                  <c:v>15/11/2012</c:v>
                </c:pt>
                <c:pt idx="55">
                  <c:v>15/11/2012</c:v>
                </c:pt>
                <c:pt idx="56">
                  <c:v>27/11/2012</c:v>
                </c:pt>
                <c:pt idx="57">
                  <c:v>09/12/2012</c:v>
                </c:pt>
                <c:pt idx="58">
                  <c:v>09/12/2012</c:v>
                </c:pt>
                <c:pt idx="59">
                  <c:v>09/01/2013</c:v>
                </c:pt>
                <c:pt idx="60">
                  <c:v>11/01/2013</c:v>
                </c:pt>
                <c:pt idx="61">
                  <c:v>29/01/2013</c:v>
                </c:pt>
                <c:pt idx="62">
                  <c:v>05/02/2013</c:v>
                </c:pt>
                <c:pt idx="63">
                  <c:v>21/02/2013</c:v>
                </c:pt>
                <c:pt idx="64">
                  <c:v>08/03/2013</c:v>
                </c:pt>
                <c:pt idx="65">
                  <c:v>26/03/2013</c:v>
                </c:pt>
                <c:pt idx="66">
                  <c:v>10/04/2013</c:v>
                </c:pt>
                <c:pt idx="67">
                  <c:v>22/04/2013</c:v>
                </c:pt>
                <c:pt idx="68">
                  <c:v>02/05/2013</c:v>
                </c:pt>
                <c:pt idx="69">
                  <c:v>02/05/2013</c:v>
                </c:pt>
                <c:pt idx="70">
                  <c:v>27/05/2013</c:v>
                </c:pt>
                <c:pt idx="71">
                  <c:v>27/05/2013</c:v>
                </c:pt>
                <c:pt idx="72">
                  <c:v>28/05/2013</c:v>
                </c:pt>
                <c:pt idx="73">
                  <c:v>28/05/2013</c:v>
                </c:pt>
                <c:pt idx="74">
                  <c:v>28/05/2013</c:v>
                </c:pt>
                <c:pt idx="75">
                  <c:v>06/06/2013</c:v>
                </c:pt>
                <c:pt idx="76">
                  <c:v>06/06/2013</c:v>
                </c:pt>
                <c:pt idx="77">
                  <c:v>05/06/2013</c:v>
                </c:pt>
                <c:pt idx="78">
                  <c:v>21/06/2013</c:v>
                </c:pt>
                <c:pt idx="79">
                  <c:v>04/07/2013</c:v>
                </c:pt>
                <c:pt idx="80">
                  <c:v>04/07/2013</c:v>
                </c:pt>
                <c:pt idx="81">
                  <c:v>23/07/2013</c:v>
                </c:pt>
                <c:pt idx="82">
                  <c:v>23/07/2013</c:v>
                </c:pt>
                <c:pt idx="83">
                  <c:v>07/08/2013</c:v>
                </c:pt>
                <c:pt idx="84">
                  <c:v>08/08/2013</c:v>
                </c:pt>
                <c:pt idx="85">
                  <c:v>20/08/2013</c:v>
                </c:pt>
                <c:pt idx="86">
                  <c:v>21/08/2013</c:v>
                </c:pt>
                <c:pt idx="87">
                  <c:v>21/08/2013</c:v>
                </c:pt>
                <c:pt idx="88">
                  <c:v>29/08/2013</c:v>
                </c:pt>
                <c:pt idx="89">
                  <c:v>09/09/2013</c:v>
                </c:pt>
                <c:pt idx="90">
                  <c:v>09/09/2013</c:v>
                </c:pt>
                <c:pt idx="91">
                  <c:v>09/09/2013</c:v>
                </c:pt>
                <c:pt idx="92">
                  <c:v>16/09/2013</c:v>
                </c:pt>
                <c:pt idx="93">
                  <c:v>23/09/2013</c:v>
                </c:pt>
                <c:pt idx="94">
                  <c:v>23/09/2013</c:v>
                </c:pt>
                <c:pt idx="95">
                  <c:v>24/09/2013</c:v>
                </c:pt>
                <c:pt idx="96">
                  <c:v>24/09/2013</c:v>
                </c:pt>
                <c:pt idx="97">
                  <c:v>25/09/2013</c:v>
                </c:pt>
                <c:pt idx="98">
                  <c:v>25/09/2013</c:v>
                </c:pt>
                <c:pt idx="99">
                  <c:v>27/09/2013</c:v>
                </c:pt>
                <c:pt idx="100">
                  <c:v>31/10/2013</c:v>
                </c:pt>
                <c:pt idx="101">
                  <c:v>31/10/2013</c:v>
                </c:pt>
                <c:pt idx="102">
                  <c:v>05/11/2013</c:v>
                </c:pt>
                <c:pt idx="103">
                  <c:v>06/11/2013</c:v>
                </c:pt>
                <c:pt idx="104">
                  <c:v>13/11/2013</c:v>
                </c:pt>
                <c:pt idx="105">
                  <c:v>18/11/2013</c:v>
                </c:pt>
                <c:pt idx="106">
                  <c:v>18/11/2013</c:v>
                </c:pt>
                <c:pt idx="107">
                  <c:v>04/12/2013</c:v>
                </c:pt>
                <c:pt idx="108">
                  <c:v>04/12/2013</c:v>
                </c:pt>
                <c:pt idx="109">
                  <c:v>20/12/2013</c:v>
                </c:pt>
                <c:pt idx="110">
                  <c:v>20/12/2013</c:v>
                </c:pt>
                <c:pt idx="111">
                  <c:v>07/01/2014</c:v>
                </c:pt>
                <c:pt idx="112">
                  <c:v>09/01/2014</c:v>
                </c:pt>
                <c:pt idx="113">
                  <c:v>09/01/2014</c:v>
                </c:pt>
                <c:pt idx="114">
                  <c:v>14/01/2014</c:v>
                </c:pt>
                <c:pt idx="115">
                  <c:v>27/01/2014</c:v>
                </c:pt>
                <c:pt idx="116">
                  <c:v>27/01/2014</c:v>
                </c:pt>
                <c:pt idx="117">
                  <c:v>28/01/2014</c:v>
                </c:pt>
                <c:pt idx="118">
                  <c:v>30/01/2014</c:v>
                </c:pt>
                <c:pt idx="119">
                  <c:v>10/02/2014</c:v>
                </c:pt>
                <c:pt idx="120">
                  <c:v>10/02/2014</c:v>
                </c:pt>
                <c:pt idx="121">
                  <c:v>14/02/2014</c:v>
                </c:pt>
                <c:pt idx="122">
                  <c:v>24/02/2014</c:v>
                </c:pt>
                <c:pt idx="123">
                  <c:v>24/02/2014</c:v>
                </c:pt>
                <c:pt idx="124">
                  <c:v>06/03/2014</c:v>
                </c:pt>
                <c:pt idx="125">
                  <c:v>06/03/2014</c:v>
                </c:pt>
                <c:pt idx="126">
                  <c:v>26/03/2014</c:v>
                </c:pt>
                <c:pt idx="127">
                  <c:v>26/03/2014</c:v>
                </c:pt>
                <c:pt idx="128">
                  <c:v>26/03/2014</c:v>
                </c:pt>
                <c:pt idx="129">
                  <c:v>26/03/2014</c:v>
                </c:pt>
                <c:pt idx="130">
                  <c:v>11/04/2014</c:v>
                </c:pt>
                <c:pt idx="131">
                  <c:v>11/04/2014</c:v>
                </c:pt>
                <c:pt idx="132">
                  <c:v>22/04/2014</c:v>
                </c:pt>
                <c:pt idx="133">
                  <c:v>22/04/2014</c:v>
                </c:pt>
                <c:pt idx="134">
                  <c:v>16/05/2014</c:v>
                </c:pt>
                <c:pt idx="135">
                  <c:v>16/05/2014</c:v>
                </c:pt>
                <c:pt idx="136">
                  <c:v>19/06/2014</c:v>
                </c:pt>
                <c:pt idx="137">
                  <c:v>27/06/2014</c:v>
                </c:pt>
                <c:pt idx="138">
                  <c:v>27/06/2014</c:v>
                </c:pt>
                <c:pt idx="139">
                  <c:v>29/06/2014</c:v>
                </c:pt>
                <c:pt idx="140">
                  <c:v>07/07/2014</c:v>
                </c:pt>
                <c:pt idx="141">
                  <c:v>09/07/2014</c:v>
                </c:pt>
                <c:pt idx="142">
                  <c:v>05/09/2014</c:v>
                </c:pt>
                <c:pt idx="143">
                  <c:v>29/10/2014</c:v>
                </c:pt>
                <c:pt idx="144">
                  <c:v>21/11/2014</c:v>
                </c:pt>
                <c:pt idx="145">
                  <c:v>02/12/2014</c:v>
                </c:pt>
                <c:pt idx="146">
                  <c:v>16/02/2015</c:v>
                </c:pt>
                <c:pt idx="147">
                  <c:v>01/04/2015</c:v>
                </c:pt>
                <c:pt idx="148">
                  <c:v>22/06/2015</c:v>
                </c:pt>
                <c:pt idx="149">
                  <c:v>22/06/2015</c:v>
                </c:pt>
                <c:pt idx="150">
                  <c:v>07/07/2015</c:v>
                </c:pt>
                <c:pt idx="151">
                  <c:v>07/07/2015</c:v>
                </c:pt>
                <c:pt idx="152">
                  <c:v>17/08/2015</c:v>
                </c:pt>
                <c:pt idx="153">
                  <c:v>19/08/2015</c:v>
                </c:pt>
                <c:pt idx="154">
                  <c:v>11/09/2015</c:v>
                </c:pt>
                <c:pt idx="155">
                  <c:v>11/09/2015</c:v>
                </c:pt>
                <c:pt idx="156">
                  <c:v>26/10/2015</c:v>
                </c:pt>
                <c:pt idx="157">
                  <c:v>26/10/2015</c:v>
                </c:pt>
                <c:pt idx="158">
                  <c:v>16/11/2015</c:v>
                </c:pt>
                <c:pt idx="159">
                  <c:v>16/11/2015</c:v>
                </c:pt>
                <c:pt idx="160">
                  <c:v>18/11/2015</c:v>
                </c:pt>
                <c:pt idx="161">
                  <c:v>20/11/2015</c:v>
                </c:pt>
                <c:pt idx="162">
                  <c:v>17/11/2015</c:v>
                </c:pt>
                <c:pt idx="163">
                  <c:v>18/11/2015</c:v>
                </c:pt>
                <c:pt idx="164">
                  <c:v>11/12/2015</c:v>
                </c:pt>
                <c:pt idx="165">
                  <c:v>07/01/2016</c:v>
                </c:pt>
                <c:pt idx="166">
                  <c:v>25/05/2016</c:v>
                </c:pt>
                <c:pt idx="167">
                  <c:v>14/07/2016</c:v>
                </c:pt>
                <c:pt idx="168">
                  <c:v>14/07/2016</c:v>
                </c:pt>
                <c:pt idx="169">
                  <c:v>05/08/2016</c:v>
                </c:pt>
                <c:pt idx="170">
                  <c:v>05/08/2016</c:v>
                </c:pt>
                <c:pt idx="171">
                  <c:v>02/09/2016</c:v>
                </c:pt>
                <c:pt idx="172">
                  <c:v>09/09/2016</c:v>
                </c:pt>
                <c:pt idx="173">
                  <c:v>26/09/2016</c:v>
                </c:pt>
                <c:pt idx="174">
                  <c:v>07/10/2016</c:v>
                </c:pt>
                <c:pt idx="175">
                  <c:v>08/11/2016</c:v>
                </c:pt>
                <c:pt idx="176">
                  <c:v>08/11/2016</c:v>
                </c:pt>
                <c:pt idx="177">
                  <c:v>15/12/2016</c:v>
                </c:pt>
                <c:pt idx="178">
                  <c:v>15/12/2016</c:v>
                </c:pt>
                <c:pt idx="179">
                  <c:v>18/01/2017</c:v>
                </c:pt>
                <c:pt idx="180">
                  <c:v>18/01/2017</c:v>
                </c:pt>
                <c:pt idx="181">
                  <c:v>25/01/2017</c:v>
                </c:pt>
                <c:pt idx="182">
                  <c:v>17/02/2017</c:v>
                </c:pt>
                <c:pt idx="183">
                  <c:v>17/02/2017</c:v>
                </c:pt>
                <c:pt idx="184">
                  <c:v>20/03/2017</c:v>
                </c:pt>
                <c:pt idx="185">
                  <c:v>21/03/2017</c:v>
                </c:pt>
                <c:pt idx="186">
                  <c:v>28/03/2017</c:v>
                </c:pt>
                <c:pt idx="187">
                  <c:v>04/04/2017</c:v>
                </c:pt>
                <c:pt idx="188">
                  <c:v>04/04/2017</c:v>
                </c:pt>
                <c:pt idx="189">
                  <c:v>17/04/2017</c:v>
                </c:pt>
                <c:pt idx="190">
                  <c:v>17/04/2017</c:v>
                </c:pt>
                <c:pt idx="192">
                  <c:v>05/08/2017</c:v>
                </c:pt>
                <c:pt idx="193">
                  <c:v>08/09/2017</c:v>
                </c:pt>
                <c:pt idx="194">
                  <c:v>19/9/2017</c:v>
                </c:pt>
                <c:pt idx="195">
                  <c:v>10/11/2017</c:v>
                </c:pt>
                <c:pt idx="196">
                  <c:v>24/11/17</c:v>
                </c:pt>
                <c:pt idx="197">
                  <c:v>15/01/2018</c:v>
                </c:pt>
                <c:pt idx="198">
                  <c:v>28/02/2018</c:v>
                </c:pt>
                <c:pt idx="199">
                  <c:v>26/03/2018</c:v>
                </c:pt>
                <c:pt idx="200">
                  <c:v>07/06/2018</c:v>
                </c:pt>
              </c:strCache>
            </c:strRef>
          </c:xVal>
          <c:yVal>
            <c:numRef>
              <c:f>Calibrations!$P$4:$P$647</c:f>
              <c:numCache>
                <c:formatCode>General</c:formatCode>
                <c:ptCount val="644"/>
                <c:pt idx="13">
                  <c:v>1.014</c:v>
                </c:pt>
                <c:pt idx="16">
                  <c:v>1.0820000000000001</c:v>
                </c:pt>
                <c:pt idx="18">
                  <c:v>1.0129999999999999</c:v>
                </c:pt>
                <c:pt idx="26">
                  <c:v>1.0246</c:v>
                </c:pt>
                <c:pt idx="52">
                  <c:v>0.97640000000000005</c:v>
                </c:pt>
                <c:pt idx="57">
                  <c:v>0.96730000000000005</c:v>
                </c:pt>
                <c:pt idx="77">
                  <c:v>1.0244</c:v>
                </c:pt>
                <c:pt idx="97">
                  <c:v>0.95379999999999998</c:v>
                </c:pt>
                <c:pt idx="99">
                  <c:v>0.94940000000000002</c:v>
                </c:pt>
                <c:pt idx="126">
                  <c:v>0.96599999999999997</c:v>
                </c:pt>
                <c:pt idx="129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3-5B42-8A90-604D2A6A6A77}"/>
            </c:ext>
          </c:extLst>
        </c:ser>
        <c:ser>
          <c:idx val="1"/>
          <c:order val="1"/>
          <c:tx>
            <c:v>Instrument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Ref>
              <c:f>Calibrations!$A$4:$A$647</c:f>
              <c:strCache>
                <c:ptCount val="201"/>
                <c:pt idx="0">
                  <c:v>27/02/2006</c:v>
                </c:pt>
                <c:pt idx="1">
                  <c:v>28/09/2006</c:v>
                </c:pt>
                <c:pt idx="2">
                  <c:v>17/05/2007</c:v>
                </c:pt>
                <c:pt idx="3">
                  <c:v>23/10/2007</c:v>
                </c:pt>
                <c:pt idx="4">
                  <c:v>01/04/2008</c:v>
                </c:pt>
                <c:pt idx="5">
                  <c:v>19/02/2009</c:v>
                </c:pt>
                <c:pt idx="8">
                  <c:v>27/02/2009</c:v>
                </c:pt>
                <c:pt idx="9">
                  <c:v>18/05/2009</c:v>
                </c:pt>
                <c:pt idx="10">
                  <c:v>18/05/2009</c:v>
                </c:pt>
                <c:pt idx="11">
                  <c:v>08/09/2009</c:v>
                </c:pt>
                <c:pt idx="12">
                  <c:v>08/09/2009</c:v>
                </c:pt>
                <c:pt idx="13">
                  <c:v>01/05/2010</c:v>
                </c:pt>
                <c:pt idx="15">
                  <c:v>01/05/2010</c:v>
                </c:pt>
                <c:pt idx="16">
                  <c:v>01/06/2011</c:v>
                </c:pt>
                <c:pt idx="17">
                  <c:v>01/06/2011</c:v>
                </c:pt>
                <c:pt idx="18">
                  <c:v>01/10/2011</c:v>
                </c:pt>
                <c:pt idx="19">
                  <c:v>01/10/2011</c:v>
                </c:pt>
                <c:pt idx="20">
                  <c:v>05/01/2012</c:v>
                </c:pt>
                <c:pt idx="21">
                  <c:v>05/01/2012</c:v>
                </c:pt>
                <c:pt idx="22">
                  <c:v>23/01/2012</c:v>
                </c:pt>
                <c:pt idx="23">
                  <c:v>23/01/2012</c:v>
                </c:pt>
                <c:pt idx="24">
                  <c:v>13/02/2012</c:v>
                </c:pt>
                <c:pt idx="26">
                  <c:v>19/02/2012</c:v>
                </c:pt>
                <c:pt idx="27">
                  <c:v>19/02/2012</c:v>
                </c:pt>
                <c:pt idx="28">
                  <c:v>03/03/2012</c:v>
                </c:pt>
                <c:pt idx="29">
                  <c:v>03/03/2012</c:v>
                </c:pt>
                <c:pt idx="30">
                  <c:v>19/03/2012</c:v>
                </c:pt>
                <c:pt idx="31">
                  <c:v>19/03/2012</c:v>
                </c:pt>
                <c:pt idx="32">
                  <c:v>20/04/2012</c:v>
                </c:pt>
                <c:pt idx="33">
                  <c:v>20/04/2012</c:v>
                </c:pt>
                <c:pt idx="34">
                  <c:v>25/05/2012</c:v>
                </c:pt>
                <c:pt idx="35">
                  <c:v>25/05/2012</c:v>
                </c:pt>
                <c:pt idx="36">
                  <c:v>31/05/2012</c:v>
                </c:pt>
                <c:pt idx="37">
                  <c:v>31/05/2012</c:v>
                </c:pt>
                <c:pt idx="38">
                  <c:v>12/06/2012</c:v>
                </c:pt>
                <c:pt idx="39">
                  <c:v>12/06/2012</c:v>
                </c:pt>
                <c:pt idx="40">
                  <c:v>22/06/2012</c:v>
                </c:pt>
                <c:pt idx="41">
                  <c:v>22/06/2012</c:v>
                </c:pt>
                <c:pt idx="42">
                  <c:v>10/07/2012</c:v>
                </c:pt>
                <c:pt idx="43">
                  <c:v>10/07/2012</c:v>
                </c:pt>
                <c:pt idx="44">
                  <c:v>26/07/2012</c:v>
                </c:pt>
                <c:pt idx="45">
                  <c:v>26/07/2012</c:v>
                </c:pt>
                <c:pt idx="46">
                  <c:v>09/08/2012</c:v>
                </c:pt>
                <c:pt idx="47">
                  <c:v>09/08/2012</c:v>
                </c:pt>
                <c:pt idx="48">
                  <c:v>14/09/2012</c:v>
                </c:pt>
                <c:pt idx="49">
                  <c:v>14/09/2012</c:v>
                </c:pt>
                <c:pt idx="50">
                  <c:v>23/10/2012</c:v>
                </c:pt>
                <c:pt idx="51">
                  <c:v>23/10/2012</c:v>
                </c:pt>
                <c:pt idx="52">
                  <c:v>31/10/2012</c:v>
                </c:pt>
                <c:pt idx="53">
                  <c:v>01/11/2012</c:v>
                </c:pt>
                <c:pt idx="54">
                  <c:v>15/11/2012</c:v>
                </c:pt>
                <c:pt idx="55">
                  <c:v>15/11/2012</c:v>
                </c:pt>
                <c:pt idx="56">
                  <c:v>27/11/2012</c:v>
                </c:pt>
                <c:pt idx="57">
                  <c:v>09/12/2012</c:v>
                </c:pt>
                <c:pt idx="58">
                  <c:v>09/12/2012</c:v>
                </c:pt>
                <c:pt idx="59">
                  <c:v>09/01/2013</c:v>
                </c:pt>
                <c:pt idx="60">
                  <c:v>11/01/2013</c:v>
                </c:pt>
                <c:pt idx="61">
                  <c:v>29/01/2013</c:v>
                </c:pt>
                <c:pt idx="62">
                  <c:v>05/02/2013</c:v>
                </c:pt>
                <c:pt idx="63">
                  <c:v>21/02/2013</c:v>
                </c:pt>
                <c:pt idx="64">
                  <c:v>08/03/2013</c:v>
                </c:pt>
                <c:pt idx="65">
                  <c:v>26/03/2013</c:v>
                </c:pt>
                <c:pt idx="66">
                  <c:v>10/04/2013</c:v>
                </c:pt>
                <c:pt idx="67">
                  <c:v>22/04/2013</c:v>
                </c:pt>
                <c:pt idx="68">
                  <c:v>02/05/2013</c:v>
                </c:pt>
                <c:pt idx="69">
                  <c:v>02/05/2013</c:v>
                </c:pt>
                <c:pt idx="70">
                  <c:v>27/05/2013</c:v>
                </c:pt>
                <c:pt idx="71">
                  <c:v>27/05/2013</c:v>
                </c:pt>
                <c:pt idx="72">
                  <c:v>28/05/2013</c:v>
                </c:pt>
                <c:pt idx="73">
                  <c:v>28/05/2013</c:v>
                </c:pt>
                <c:pt idx="74">
                  <c:v>28/05/2013</c:v>
                </c:pt>
                <c:pt idx="75">
                  <c:v>06/06/2013</c:v>
                </c:pt>
                <c:pt idx="76">
                  <c:v>06/06/2013</c:v>
                </c:pt>
                <c:pt idx="77">
                  <c:v>05/06/2013</c:v>
                </c:pt>
                <c:pt idx="78">
                  <c:v>21/06/2013</c:v>
                </c:pt>
                <c:pt idx="79">
                  <c:v>04/07/2013</c:v>
                </c:pt>
                <c:pt idx="80">
                  <c:v>04/07/2013</c:v>
                </c:pt>
                <c:pt idx="81">
                  <c:v>23/07/2013</c:v>
                </c:pt>
                <c:pt idx="82">
                  <c:v>23/07/2013</c:v>
                </c:pt>
                <c:pt idx="83">
                  <c:v>07/08/2013</c:v>
                </c:pt>
                <c:pt idx="84">
                  <c:v>08/08/2013</c:v>
                </c:pt>
                <c:pt idx="85">
                  <c:v>20/08/2013</c:v>
                </c:pt>
                <c:pt idx="86">
                  <c:v>21/08/2013</c:v>
                </c:pt>
                <c:pt idx="87">
                  <c:v>21/08/2013</c:v>
                </c:pt>
                <c:pt idx="88">
                  <c:v>29/08/2013</c:v>
                </c:pt>
                <c:pt idx="89">
                  <c:v>09/09/2013</c:v>
                </c:pt>
                <c:pt idx="90">
                  <c:v>09/09/2013</c:v>
                </c:pt>
                <c:pt idx="91">
                  <c:v>09/09/2013</c:v>
                </c:pt>
                <c:pt idx="92">
                  <c:v>16/09/2013</c:v>
                </c:pt>
                <c:pt idx="93">
                  <c:v>23/09/2013</c:v>
                </c:pt>
                <c:pt idx="94">
                  <c:v>23/09/2013</c:v>
                </c:pt>
                <c:pt idx="95">
                  <c:v>24/09/2013</c:v>
                </c:pt>
                <c:pt idx="96">
                  <c:v>24/09/2013</c:v>
                </c:pt>
                <c:pt idx="97">
                  <c:v>25/09/2013</c:v>
                </c:pt>
                <c:pt idx="98">
                  <c:v>25/09/2013</c:v>
                </c:pt>
                <c:pt idx="99">
                  <c:v>27/09/2013</c:v>
                </c:pt>
                <c:pt idx="100">
                  <c:v>31/10/2013</c:v>
                </c:pt>
                <c:pt idx="101">
                  <c:v>31/10/2013</c:v>
                </c:pt>
                <c:pt idx="102">
                  <c:v>05/11/2013</c:v>
                </c:pt>
                <c:pt idx="103">
                  <c:v>06/11/2013</c:v>
                </c:pt>
                <c:pt idx="104">
                  <c:v>13/11/2013</c:v>
                </c:pt>
                <c:pt idx="105">
                  <c:v>18/11/2013</c:v>
                </c:pt>
                <c:pt idx="106">
                  <c:v>18/11/2013</c:v>
                </c:pt>
                <c:pt idx="107">
                  <c:v>04/12/2013</c:v>
                </c:pt>
                <c:pt idx="108">
                  <c:v>04/12/2013</c:v>
                </c:pt>
                <c:pt idx="109">
                  <c:v>20/12/2013</c:v>
                </c:pt>
                <c:pt idx="110">
                  <c:v>20/12/2013</c:v>
                </c:pt>
                <c:pt idx="111">
                  <c:v>07/01/2014</c:v>
                </c:pt>
                <c:pt idx="112">
                  <c:v>09/01/2014</c:v>
                </c:pt>
                <c:pt idx="113">
                  <c:v>09/01/2014</c:v>
                </c:pt>
                <c:pt idx="114">
                  <c:v>14/01/2014</c:v>
                </c:pt>
                <c:pt idx="115">
                  <c:v>27/01/2014</c:v>
                </c:pt>
                <c:pt idx="116">
                  <c:v>27/01/2014</c:v>
                </c:pt>
                <c:pt idx="117">
                  <c:v>28/01/2014</c:v>
                </c:pt>
                <c:pt idx="118">
                  <c:v>30/01/2014</c:v>
                </c:pt>
                <c:pt idx="119">
                  <c:v>10/02/2014</c:v>
                </c:pt>
                <c:pt idx="120">
                  <c:v>10/02/2014</c:v>
                </c:pt>
                <c:pt idx="121">
                  <c:v>14/02/2014</c:v>
                </c:pt>
                <c:pt idx="122">
                  <c:v>24/02/2014</c:v>
                </c:pt>
                <c:pt idx="123">
                  <c:v>24/02/2014</c:v>
                </c:pt>
                <c:pt idx="124">
                  <c:v>06/03/2014</c:v>
                </c:pt>
                <c:pt idx="125">
                  <c:v>06/03/2014</c:v>
                </c:pt>
                <c:pt idx="126">
                  <c:v>26/03/2014</c:v>
                </c:pt>
                <c:pt idx="127">
                  <c:v>26/03/2014</c:v>
                </c:pt>
                <c:pt idx="128">
                  <c:v>26/03/2014</c:v>
                </c:pt>
                <c:pt idx="129">
                  <c:v>26/03/2014</c:v>
                </c:pt>
                <c:pt idx="130">
                  <c:v>11/04/2014</c:v>
                </c:pt>
                <c:pt idx="131">
                  <c:v>11/04/2014</c:v>
                </c:pt>
                <c:pt idx="132">
                  <c:v>22/04/2014</c:v>
                </c:pt>
                <c:pt idx="133">
                  <c:v>22/04/2014</c:v>
                </c:pt>
                <c:pt idx="134">
                  <c:v>16/05/2014</c:v>
                </c:pt>
                <c:pt idx="135">
                  <c:v>16/05/2014</c:v>
                </c:pt>
                <c:pt idx="136">
                  <c:v>19/06/2014</c:v>
                </c:pt>
                <c:pt idx="137">
                  <c:v>27/06/2014</c:v>
                </c:pt>
                <c:pt idx="138">
                  <c:v>27/06/2014</c:v>
                </c:pt>
                <c:pt idx="139">
                  <c:v>29/06/2014</c:v>
                </c:pt>
                <c:pt idx="140">
                  <c:v>07/07/2014</c:v>
                </c:pt>
                <c:pt idx="141">
                  <c:v>09/07/2014</c:v>
                </c:pt>
                <c:pt idx="142">
                  <c:v>05/09/2014</c:v>
                </c:pt>
                <c:pt idx="143">
                  <c:v>29/10/2014</c:v>
                </c:pt>
                <c:pt idx="144">
                  <c:v>21/11/2014</c:v>
                </c:pt>
                <c:pt idx="145">
                  <c:v>02/12/2014</c:v>
                </c:pt>
                <c:pt idx="146">
                  <c:v>16/02/2015</c:v>
                </c:pt>
                <c:pt idx="147">
                  <c:v>01/04/2015</c:v>
                </c:pt>
                <c:pt idx="148">
                  <c:v>22/06/2015</c:v>
                </c:pt>
                <c:pt idx="149">
                  <c:v>22/06/2015</c:v>
                </c:pt>
                <c:pt idx="150">
                  <c:v>07/07/2015</c:v>
                </c:pt>
                <c:pt idx="151">
                  <c:v>07/07/2015</c:v>
                </c:pt>
                <c:pt idx="152">
                  <c:v>17/08/2015</c:v>
                </c:pt>
                <c:pt idx="153">
                  <c:v>19/08/2015</c:v>
                </c:pt>
                <c:pt idx="154">
                  <c:v>11/09/2015</c:v>
                </c:pt>
                <c:pt idx="155">
                  <c:v>11/09/2015</c:v>
                </c:pt>
                <c:pt idx="156">
                  <c:v>26/10/2015</c:v>
                </c:pt>
                <c:pt idx="157">
                  <c:v>26/10/2015</c:v>
                </c:pt>
                <c:pt idx="158">
                  <c:v>16/11/2015</c:v>
                </c:pt>
                <c:pt idx="159">
                  <c:v>16/11/2015</c:v>
                </c:pt>
                <c:pt idx="160">
                  <c:v>18/11/2015</c:v>
                </c:pt>
                <c:pt idx="161">
                  <c:v>20/11/2015</c:v>
                </c:pt>
                <c:pt idx="162">
                  <c:v>17/11/2015</c:v>
                </c:pt>
                <c:pt idx="163">
                  <c:v>18/11/2015</c:v>
                </c:pt>
                <c:pt idx="164">
                  <c:v>11/12/2015</c:v>
                </c:pt>
                <c:pt idx="165">
                  <c:v>07/01/2016</c:v>
                </c:pt>
                <c:pt idx="166">
                  <c:v>25/05/2016</c:v>
                </c:pt>
                <c:pt idx="167">
                  <c:v>14/07/2016</c:v>
                </c:pt>
                <c:pt idx="168">
                  <c:v>14/07/2016</c:v>
                </c:pt>
                <c:pt idx="169">
                  <c:v>05/08/2016</c:v>
                </c:pt>
                <c:pt idx="170">
                  <c:v>05/08/2016</c:v>
                </c:pt>
                <c:pt idx="171">
                  <c:v>02/09/2016</c:v>
                </c:pt>
                <c:pt idx="172">
                  <c:v>09/09/2016</c:v>
                </c:pt>
                <c:pt idx="173">
                  <c:v>26/09/2016</c:v>
                </c:pt>
                <c:pt idx="174">
                  <c:v>07/10/2016</c:v>
                </c:pt>
                <c:pt idx="175">
                  <c:v>08/11/2016</c:v>
                </c:pt>
                <c:pt idx="176">
                  <c:v>08/11/2016</c:v>
                </c:pt>
                <c:pt idx="177">
                  <c:v>15/12/2016</c:v>
                </c:pt>
                <c:pt idx="178">
                  <c:v>15/12/2016</c:v>
                </c:pt>
                <c:pt idx="179">
                  <c:v>18/01/2017</c:v>
                </c:pt>
                <c:pt idx="180">
                  <c:v>18/01/2017</c:v>
                </c:pt>
                <c:pt idx="181">
                  <c:v>25/01/2017</c:v>
                </c:pt>
                <c:pt idx="182">
                  <c:v>17/02/2017</c:v>
                </c:pt>
                <c:pt idx="183">
                  <c:v>17/02/2017</c:v>
                </c:pt>
                <c:pt idx="184">
                  <c:v>20/03/2017</c:v>
                </c:pt>
                <c:pt idx="185">
                  <c:v>21/03/2017</c:v>
                </c:pt>
                <c:pt idx="186">
                  <c:v>28/03/2017</c:v>
                </c:pt>
                <c:pt idx="187">
                  <c:v>04/04/2017</c:v>
                </c:pt>
                <c:pt idx="188">
                  <c:v>04/04/2017</c:v>
                </c:pt>
                <c:pt idx="189">
                  <c:v>17/04/2017</c:v>
                </c:pt>
                <c:pt idx="190">
                  <c:v>17/04/2017</c:v>
                </c:pt>
                <c:pt idx="192">
                  <c:v>05/08/2017</c:v>
                </c:pt>
                <c:pt idx="193">
                  <c:v>08/09/2017</c:v>
                </c:pt>
                <c:pt idx="194">
                  <c:v>19/9/2017</c:v>
                </c:pt>
                <c:pt idx="195">
                  <c:v>10/11/2017</c:v>
                </c:pt>
                <c:pt idx="196">
                  <c:v>24/11/17</c:v>
                </c:pt>
                <c:pt idx="197">
                  <c:v>15/01/2018</c:v>
                </c:pt>
                <c:pt idx="198">
                  <c:v>28/02/2018</c:v>
                </c:pt>
                <c:pt idx="199">
                  <c:v>26/03/2018</c:v>
                </c:pt>
                <c:pt idx="200">
                  <c:v>07/06/2018</c:v>
                </c:pt>
              </c:strCache>
            </c:strRef>
          </c:xVal>
          <c:yVal>
            <c:numRef>
              <c:f>Calibrations!$L$4:$L$647</c:f>
              <c:numCache>
                <c:formatCode>General</c:formatCode>
                <c:ptCount val="644"/>
                <c:pt idx="6">
                  <c:v>1.0064</c:v>
                </c:pt>
                <c:pt idx="10">
                  <c:v>1.024</c:v>
                </c:pt>
                <c:pt idx="11">
                  <c:v>0.96899999999999997</c:v>
                </c:pt>
                <c:pt idx="15">
                  <c:v>0.999</c:v>
                </c:pt>
                <c:pt idx="17">
                  <c:v>1.0429999999999999</c:v>
                </c:pt>
                <c:pt idx="19">
                  <c:v>1.016</c:v>
                </c:pt>
                <c:pt idx="27">
                  <c:v>1.0139</c:v>
                </c:pt>
                <c:pt idx="53">
                  <c:v>0.96279999999999999</c:v>
                </c:pt>
                <c:pt idx="58">
                  <c:v>0.97119999999999995</c:v>
                </c:pt>
                <c:pt idx="75">
                  <c:v>1.0169999999999999</c:v>
                </c:pt>
                <c:pt idx="76">
                  <c:v>0.94099999999999995</c:v>
                </c:pt>
                <c:pt idx="98">
                  <c:v>0.98429999999999995</c:v>
                </c:pt>
                <c:pt idx="126">
                  <c:v>1</c:v>
                </c:pt>
                <c:pt idx="128">
                  <c:v>1.1000000000000001</c:v>
                </c:pt>
                <c:pt idx="152">
                  <c:v>1.0592999999999999</c:v>
                </c:pt>
                <c:pt idx="161">
                  <c:v>1.0526</c:v>
                </c:pt>
                <c:pt idx="186">
                  <c:v>0.99199999999999999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3-5B42-8A90-604D2A6A6A77}"/>
            </c:ext>
          </c:extLst>
        </c:ser>
        <c:ser>
          <c:idx val="2"/>
          <c:order val="2"/>
          <c:tx>
            <c:v>Instrument 10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strRef>
              <c:f>Calibrations!$A$4:$A$647</c:f>
              <c:strCache>
                <c:ptCount val="201"/>
                <c:pt idx="0">
                  <c:v>27/02/2006</c:v>
                </c:pt>
                <c:pt idx="1">
                  <c:v>28/09/2006</c:v>
                </c:pt>
                <c:pt idx="2">
                  <c:v>17/05/2007</c:v>
                </c:pt>
                <c:pt idx="3">
                  <c:v>23/10/2007</c:v>
                </c:pt>
                <c:pt idx="4">
                  <c:v>01/04/2008</c:v>
                </c:pt>
                <c:pt idx="5">
                  <c:v>19/02/2009</c:v>
                </c:pt>
                <c:pt idx="8">
                  <c:v>27/02/2009</c:v>
                </c:pt>
                <c:pt idx="9">
                  <c:v>18/05/2009</c:v>
                </c:pt>
                <c:pt idx="10">
                  <c:v>18/05/2009</c:v>
                </c:pt>
                <c:pt idx="11">
                  <c:v>08/09/2009</c:v>
                </c:pt>
                <c:pt idx="12">
                  <c:v>08/09/2009</c:v>
                </c:pt>
                <c:pt idx="13">
                  <c:v>01/05/2010</c:v>
                </c:pt>
                <c:pt idx="15">
                  <c:v>01/05/2010</c:v>
                </c:pt>
                <c:pt idx="16">
                  <c:v>01/06/2011</c:v>
                </c:pt>
                <c:pt idx="17">
                  <c:v>01/06/2011</c:v>
                </c:pt>
                <c:pt idx="18">
                  <c:v>01/10/2011</c:v>
                </c:pt>
                <c:pt idx="19">
                  <c:v>01/10/2011</c:v>
                </c:pt>
                <c:pt idx="20">
                  <c:v>05/01/2012</c:v>
                </c:pt>
                <c:pt idx="21">
                  <c:v>05/01/2012</c:v>
                </c:pt>
                <c:pt idx="22">
                  <c:v>23/01/2012</c:v>
                </c:pt>
                <c:pt idx="23">
                  <c:v>23/01/2012</c:v>
                </c:pt>
                <c:pt idx="24">
                  <c:v>13/02/2012</c:v>
                </c:pt>
                <c:pt idx="26">
                  <c:v>19/02/2012</c:v>
                </c:pt>
                <c:pt idx="27">
                  <c:v>19/02/2012</c:v>
                </c:pt>
                <c:pt idx="28">
                  <c:v>03/03/2012</c:v>
                </c:pt>
                <c:pt idx="29">
                  <c:v>03/03/2012</c:v>
                </c:pt>
                <c:pt idx="30">
                  <c:v>19/03/2012</c:v>
                </c:pt>
                <c:pt idx="31">
                  <c:v>19/03/2012</c:v>
                </c:pt>
                <c:pt idx="32">
                  <c:v>20/04/2012</c:v>
                </c:pt>
                <c:pt idx="33">
                  <c:v>20/04/2012</c:v>
                </c:pt>
                <c:pt idx="34">
                  <c:v>25/05/2012</c:v>
                </c:pt>
                <c:pt idx="35">
                  <c:v>25/05/2012</c:v>
                </c:pt>
                <c:pt idx="36">
                  <c:v>31/05/2012</c:v>
                </c:pt>
                <c:pt idx="37">
                  <c:v>31/05/2012</c:v>
                </c:pt>
                <c:pt idx="38">
                  <c:v>12/06/2012</c:v>
                </c:pt>
                <c:pt idx="39">
                  <c:v>12/06/2012</c:v>
                </c:pt>
                <c:pt idx="40">
                  <c:v>22/06/2012</c:v>
                </c:pt>
                <c:pt idx="41">
                  <c:v>22/06/2012</c:v>
                </c:pt>
                <c:pt idx="42">
                  <c:v>10/07/2012</c:v>
                </c:pt>
                <c:pt idx="43">
                  <c:v>10/07/2012</c:v>
                </c:pt>
                <c:pt idx="44">
                  <c:v>26/07/2012</c:v>
                </c:pt>
                <c:pt idx="45">
                  <c:v>26/07/2012</c:v>
                </c:pt>
                <c:pt idx="46">
                  <c:v>09/08/2012</c:v>
                </c:pt>
                <c:pt idx="47">
                  <c:v>09/08/2012</c:v>
                </c:pt>
                <c:pt idx="48">
                  <c:v>14/09/2012</c:v>
                </c:pt>
                <c:pt idx="49">
                  <c:v>14/09/2012</c:v>
                </c:pt>
                <c:pt idx="50">
                  <c:v>23/10/2012</c:v>
                </c:pt>
                <c:pt idx="51">
                  <c:v>23/10/2012</c:v>
                </c:pt>
                <c:pt idx="52">
                  <c:v>31/10/2012</c:v>
                </c:pt>
                <c:pt idx="53">
                  <c:v>01/11/2012</c:v>
                </c:pt>
                <c:pt idx="54">
                  <c:v>15/11/2012</c:v>
                </c:pt>
                <c:pt idx="55">
                  <c:v>15/11/2012</c:v>
                </c:pt>
                <c:pt idx="56">
                  <c:v>27/11/2012</c:v>
                </c:pt>
                <c:pt idx="57">
                  <c:v>09/12/2012</c:v>
                </c:pt>
                <c:pt idx="58">
                  <c:v>09/12/2012</c:v>
                </c:pt>
                <c:pt idx="59">
                  <c:v>09/01/2013</c:v>
                </c:pt>
                <c:pt idx="60">
                  <c:v>11/01/2013</c:v>
                </c:pt>
                <c:pt idx="61">
                  <c:v>29/01/2013</c:v>
                </c:pt>
                <c:pt idx="62">
                  <c:v>05/02/2013</c:v>
                </c:pt>
                <c:pt idx="63">
                  <c:v>21/02/2013</c:v>
                </c:pt>
                <c:pt idx="64">
                  <c:v>08/03/2013</c:v>
                </c:pt>
                <c:pt idx="65">
                  <c:v>26/03/2013</c:v>
                </c:pt>
                <c:pt idx="66">
                  <c:v>10/04/2013</c:v>
                </c:pt>
                <c:pt idx="67">
                  <c:v>22/04/2013</c:v>
                </c:pt>
                <c:pt idx="68">
                  <c:v>02/05/2013</c:v>
                </c:pt>
                <c:pt idx="69">
                  <c:v>02/05/2013</c:v>
                </c:pt>
                <c:pt idx="70">
                  <c:v>27/05/2013</c:v>
                </c:pt>
                <c:pt idx="71">
                  <c:v>27/05/2013</c:v>
                </c:pt>
                <c:pt idx="72">
                  <c:v>28/05/2013</c:v>
                </c:pt>
                <c:pt idx="73">
                  <c:v>28/05/2013</c:v>
                </c:pt>
                <c:pt idx="74">
                  <c:v>28/05/2013</c:v>
                </c:pt>
                <c:pt idx="75">
                  <c:v>06/06/2013</c:v>
                </c:pt>
                <c:pt idx="76">
                  <c:v>06/06/2013</c:v>
                </c:pt>
                <c:pt idx="77">
                  <c:v>05/06/2013</c:v>
                </c:pt>
                <c:pt idx="78">
                  <c:v>21/06/2013</c:v>
                </c:pt>
                <c:pt idx="79">
                  <c:v>04/07/2013</c:v>
                </c:pt>
                <c:pt idx="80">
                  <c:v>04/07/2013</c:v>
                </c:pt>
                <c:pt idx="81">
                  <c:v>23/07/2013</c:v>
                </c:pt>
                <c:pt idx="82">
                  <c:v>23/07/2013</c:v>
                </c:pt>
                <c:pt idx="83">
                  <c:v>07/08/2013</c:v>
                </c:pt>
                <c:pt idx="84">
                  <c:v>08/08/2013</c:v>
                </c:pt>
                <c:pt idx="85">
                  <c:v>20/08/2013</c:v>
                </c:pt>
                <c:pt idx="86">
                  <c:v>21/08/2013</c:v>
                </c:pt>
                <c:pt idx="87">
                  <c:v>21/08/2013</c:v>
                </c:pt>
                <c:pt idx="88">
                  <c:v>29/08/2013</c:v>
                </c:pt>
                <c:pt idx="89">
                  <c:v>09/09/2013</c:v>
                </c:pt>
                <c:pt idx="90">
                  <c:v>09/09/2013</c:v>
                </c:pt>
                <c:pt idx="91">
                  <c:v>09/09/2013</c:v>
                </c:pt>
                <c:pt idx="92">
                  <c:v>16/09/2013</c:v>
                </c:pt>
                <c:pt idx="93">
                  <c:v>23/09/2013</c:v>
                </c:pt>
                <c:pt idx="94">
                  <c:v>23/09/2013</c:v>
                </c:pt>
                <c:pt idx="95">
                  <c:v>24/09/2013</c:v>
                </c:pt>
                <c:pt idx="96">
                  <c:v>24/09/2013</c:v>
                </c:pt>
                <c:pt idx="97">
                  <c:v>25/09/2013</c:v>
                </c:pt>
                <c:pt idx="98">
                  <c:v>25/09/2013</c:v>
                </c:pt>
                <c:pt idx="99">
                  <c:v>27/09/2013</c:v>
                </c:pt>
                <c:pt idx="100">
                  <c:v>31/10/2013</c:v>
                </c:pt>
                <c:pt idx="101">
                  <c:v>31/10/2013</c:v>
                </c:pt>
                <c:pt idx="102">
                  <c:v>05/11/2013</c:v>
                </c:pt>
                <c:pt idx="103">
                  <c:v>06/11/2013</c:v>
                </c:pt>
                <c:pt idx="104">
                  <c:v>13/11/2013</c:v>
                </c:pt>
                <c:pt idx="105">
                  <c:v>18/11/2013</c:v>
                </c:pt>
                <c:pt idx="106">
                  <c:v>18/11/2013</c:v>
                </c:pt>
                <c:pt idx="107">
                  <c:v>04/12/2013</c:v>
                </c:pt>
                <c:pt idx="108">
                  <c:v>04/12/2013</c:v>
                </c:pt>
                <c:pt idx="109">
                  <c:v>20/12/2013</c:v>
                </c:pt>
                <c:pt idx="110">
                  <c:v>20/12/2013</c:v>
                </c:pt>
                <c:pt idx="111">
                  <c:v>07/01/2014</c:v>
                </c:pt>
                <c:pt idx="112">
                  <c:v>09/01/2014</c:v>
                </c:pt>
                <c:pt idx="113">
                  <c:v>09/01/2014</c:v>
                </c:pt>
                <c:pt idx="114">
                  <c:v>14/01/2014</c:v>
                </c:pt>
                <c:pt idx="115">
                  <c:v>27/01/2014</c:v>
                </c:pt>
                <c:pt idx="116">
                  <c:v>27/01/2014</c:v>
                </c:pt>
                <c:pt idx="117">
                  <c:v>28/01/2014</c:v>
                </c:pt>
                <c:pt idx="118">
                  <c:v>30/01/2014</c:v>
                </c:pt>
                <c:pt idx="119">
                  <c:v>10/02/2014</c:v>
                </c:pt>
                <c:pt idx="120">
                  <c:v>10/02/2014</c:v>
                </c:pt>
                <c:pt idx="121">
                  <c:v>14/02/2014</c:v>
                </c:pt>
                <c:pt idx="122">
                  <c:v>24/02/2014</c:v>
                </c:pt>
                <c:pt idx="123">
                  <c:v>24/02/2014</c:v>
                </c:pt>
                <c:pt idx="124">
                  <c:v>06/03/2014</c:v>
                </c:pt>
                <c:pt idx="125">
                  <c:v>06/03/2014</c:v>
                </c:pt>
                <c:pt idx="126">
                  <c:v>26/03/2014</c:v>
                </c:pt>
                <c:pt idx="127">
                  <c:v>26/03/2014</c:v>
                </c:pt>
                <c:pt idx="128">
                  <c:v>26/03/2014</c:v>
                </c:pt>
                <c:pt idx="129">
                  <c:v>26/03/2014</c:v>
                </c:pt>
                <c:pt idx="130">
                  <c:v>11/04/2014</c:v>
                </c:pt>
                <c:pt idx="131">
                  <c:v>11/04/2014</c:v>
                </c:pt>
                <c:pt idx="132">
                  <c:v>22/04/2014</c:v>
                </c:pt>
                <c:pt idx="133">
                  <c:v>22/04/2014</c:v>
                </c:pt>
                <c:pt idx="134">
                  <c:v>16/05/2014</c:v>
                </c:pt>
                <c:pt idx="135">
                  <c:v>16/05/2014</c:v>
                </c:pt>
                <c:pt idx="136">
                  <c:v>19/06/2014</c:v>
                </c:pt>
                <c:pt idx="137">
                  <c:v>27/06/2014</c:v>
                </c:pt>
                <c:pt idx="138">
                  <c:v>27/06/2014</c:v>
                </c:pt>
                <c:pt idx="139">
                  <c:v>29/06/2014</c:v>
                </c:pt>
                <c:pt idx="140">
                  <c:v>07/07/2014</c:v>
                </c:pt>
                <c:pt idx="141">
                  <c:v>09/07/2014</c:v>
                </c:pt>
                <c:pt idx="142">
                  <c:v>05/09/2014</c:v>
                </c:pt>
                <c:pt idx="143">
                  <c:v>29/10/2014</c:v>
                </c:pt>
                <c:pt idx="144">
                  <c:v>21/11/2014</c:v>
                </c:pt>
                <c:pt idx="145">
                  <c:v>02/12/2014</c:v>
                </c:pt>
                <c:pt idx="146">
                  <c:v>16/02/2015</c:v>
                </c:pt>
                <c:pt idx="147">
                  <c:v>01/04/2015</c:v>
                </c:pt>
                <c:pt idx="148">
                  <c:v>22/06/2015</c:v>
                </c:pt>
                <c:pt idx="149">
                  <c:v>22/06/2015</c:v>
                </c:pt>
                <c:pt idx="150">
                  <c:v>07/07/2015</c:v>
                </c:pt>
                <c:pt idx="151">
                  <c:v>07/07/2015</c:v>
                </c:pt>
                <c:pt idx="152">
                  <c:v>17/08/2015</c:v>
                </c:pt>
                <c:pt idx="153">
                  <c:v>19/08/2015</c:v>
                </c:pt>
                <c:pt idx="154">
                  <c:v>11/09/2015</c:v>
                </c:pt>
                <c:pt idx="155">
                  <c:v>11/09/2015</c:v>
                </c:pt>
                <c:pt idx="156">
                  <c:v>26/10/2015</c:v>
                </c:pt>
                <c:pt idx="157">
                  <c:v>26/10/2015</c:v>
                </c:pt>
                <c:pt idx="158">
                  <c:v>16/11/2015</c:v>
                </c:pt>
                <c:pt idx="159">
                  <c:v>16/11/2015</c:v>
                </c:pt>
                <c:pt idx="160">
                  <c:v>18/11/2015</c:v>
                </c:pt>
                <c:pt idx="161">
                  <c:v>20/11/2015</c:v>
                </c:pt>
                <c:pt idx="162">
                  <c:v>17/11/2015</c:v>
                </c:pt>
                <c:pt idx="163">
                  <c:v>18/11/2015</c:v>
                </c:pt>
                <c:pt idx="164">
                  <c:v>11/12/2015</c:v>
                </c:pt>
                <c:pt idx="165">
                  <c:v>07/01/2016</c:v>
                </c:pt>
                <c:pt idx="166">
                  <c:v>25/05/2016</c:v>
                </c:pt>
                <c:pt idx="167">
                  <c:v>14/07/2016</c:v>
                </c:pt>
                <c:pt idx="168">
                  <c:v>14/07/2016</c:v>
                </c:pt>
                <c:pt idx="169">
                  <c:v>05/08/2016</c:v>
                </c:pt>
                <c:pt idx="170">
                  <c:v>05/08/2016</c:v>
                </c:pt>
                <c:pt idx="171">
                  <c:v>02/09/2016</c:v>
                </c:pt>
                <c:pt idx="172">
                  <c:v>09/09/2016</c:v>
                </c:pt>
                <c:pt idx="173">
                  <c:v>26/09/2016</c:v>
                </c:pt>
                <c:pt idx="174">
                  <c:v>07/10/2016</c:v>
                </c:pt>
                <c:pt idx="175">
                  <c:v>08/11/2016</c:v>
                </c:pt>
                <c:pt idx="176">
                  <c:v>08/11/2016</c:v>
                </c:pt>
                <c:pt idx="177">
                  <c:v>15/12/2016</c:v>
                </c:pt>
                <c:pt idx="178">
                  <c:v>15/12/2016</c:v>
                </c:pt>
                <c:pt idx="179">
                  <c:v>18/01/2017</c:v>
                </c:pt>
                <c:pt idx="180">
                  <c:v>18/01/2017</c:v>
                </c:pt>
                <c:pt idx="181">
                  <c:v>25/01/2017</c:v>
                </c:pt>
                <c:pt idx="182">
                  <c:v>17/02/2017</c:v>
                </c:pt>
                <c:pt idx="183">
                  <c:v>17/02/2017</c:v>
                </c:pt>
                <c:pt idx="184">
                  <c:v>20/03/2017</c:v>
                </c:pt>
                <c:pt idx="185">
                  <c:v>21/03/2017</c:v>
                </c:pt>
                <c:pt idx="186">
                  <c:v>28/03/2017</c:v>
                </c:pt>
                <c:pt idx="187">
                  <c:v>04/04/2017</c:v>
                </c:pt>
                <c:pt idx="188">
                  <c:v>04/04/2017</c:v>
                </c:pt>
                <c:pt idx="189">
                  <c:v>17/04/2017</c:v>
                </c:pt>
                <c:pt idx="190">
                  <c:v>17/04/2017</c:v>
                </c:pt>
                <c:pt idx="192">
                  <c:v>05/08/2017</c:v>
                </c:pt>
                <c:pt idx="193">
                  <c:v>08/09/2017</c:v>
                </c:pt>
                <c:pt idx="194">
                  <c:v>19/9/2017</c:v>
                </c:pt>
                <c:pt idx="195">
                  <c:v>10/11/2017</c:v>
                </c:pt>
                <c:pt idx="196">
                  <c:v>24/11/17</c:v>
                </c:pt>
                <c:pt idx="197">
                  <c:v>15/01/2018</c:v>
                </c:pt>
                <c:pt idx="198">
                  <c:v>28/02/2018</c:v>
                </c:pt>
                <c:pt idx="199">
                  <c:v>26/03/2018</c:v>
                </c:pt>
                <c:pt idx="200">
                  <c:v>07/06/2018</c:v>
                </c:pt>
              </c:strCache>
            </c:strRef>
          </c:xVal>
          <c:yVal>
            <c:numRef>
              <c:f>Calibrations!$X$4:$X$647</c:f>
              <c:numCache>
                <c:formatCode>General</c:formatCode>
                <c:ptCount val="644"/>
                <c:pt idx="12">
                  <c:v>0.99299999999999999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3-5B42-8A90-604D2A6A6A77}"/>
            </c:ext>
          </c:extLst>
        </c:ser>
        <c:ser>
          <c:idx val="3"/>
          <c:order val="3"/>
          <c:tx>
            <c:v>Instrument 1</c:v>
          </c:tx>
          <c:spPr>
            <a:ln w="28575">
              <a:noFill/>
            </a:ln>
          </c:spPr>
          <c:marker>
            <c:symbol val="x"/>
            <c:size val="3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xVal>
            <c:strRef>
              <c:f>Calibrations!$A$4:$A$647</c:f>
              <c:strCache>
                <c:ptCount val="201"/>
                <c:pt idx="0">
                  <c:v>27/02/2006</c:v>
                </c:pt>
                <c:pt idx="1">
                  <c:v>28/09/2006</c:v>
                </c:pt>
                <c:pt idx="2">
                  <c:v>17/05/2007</c:v>
                </c:pt>
                <c:pt idx="3">
                  <c:v>23/10/2007</c:v>
                </c:pt>
                <c:pt idx="4">
                  <c:v>01/04/2008</c:v>
                </c:pt>
                <c:pt idx="5">
                  <c:v>19/02/2009</c:v>
                </c:pt>
                <c:pt idx="8">
                  <c:v>27/02/2009</c:v>
                </c:pt>
                <c:pt idx="9">
                  <c:v>18/05/2009</c:v>
                </c:pt>
                <c:pt idx="10">
                  <c:v>18/05/2009</c:v>
                </c:pt>
                <c:pt idx="11">
                  <c:v>08/09/2009</c:v>
                </c:pt>
                <c:pt idx="12">
                  <c:v>08/09/2009</c:v>
                </c:pt>
                <c:pt idx="13">
                  <c:v>01/05/2010</c:v>
                </c:pt>
                <c:pt idx="15">
                  <c:v>01/05/2010</c:v>
                </c:pt>
                <c:pt idx="16">
                  <c:v>01/06/2011</c:v>
                </c:pt>
                <c:pt idx="17">
                  <c:v>01/06/2011</c:v>
                </c:pt>
                <c:pt idx="18">
                  <c:v>01/10/2011</c:v>
                </c:pt>
                <c:pt idx="19">
                  <c:v>01/10/2011</c:v>
                </c:pt>
                <c:pt idx="20">
                  <c:v>05/01/2012</c:v>
                </c:pt>
                <c:pt idx="21">
                  <c:v>05/01/2012</c:v>
                </c:pt>
                <c:pt idx="22">
                  <c:v>23/01/2012</c:v>
                </c:pt>
                <c:pt idx="23">
                  <c:v>23/01/2012</c:v>
                </c:pt>
                <c:pt idx="24">
                  <c:v>13/02/2012</c:v>
                </c:pt>
                <c:pt idx="26">
                  <c:v>19/02/2012</c:v>
                </c:pt>
                <c:pt idx="27">
                  <c:v>19/02/2012</c:v>
                </c:pt>
                <c:pt idx="28">
                  <c:v>03/03/2012</c:v>
                </c:pt>
                <c:pt idx="29">
                  <c:v>03/03/2012</c:v>
                </c:pt>
                <c:pt idx="30">
                  <c:v>19/03/2012</c:v>
                </c:pt>
                <c:pt idx="31">
                  <c:v>19/03/2012</c:v>
                </c:pt>
                <c:pt idx="32">
                  <c:v>20/04/2012</c:v>
                </c:pt>
                <c:pt idx="33">
                  <c:v>20/04/2012</c:v>
                </c:pt>
                <c:pt idx="34">
                  <c:v>25/05/2012</c:v>
                </c:pt>
                <c:pt idx="35">
                  <c:v>25/05/2012</c:v>
                </c:pt>
                <c:pt idx="36">
                  <c:v>31/05/2012</c:v>
                </c:pt>
                <c:pt idx="37">
                  <c:v>31/05/2012</c:v>
                </c:pt>
                <c:pt idx="38">
                  <c:v>12/06/2012</c:v>
                </c:pt>
                <c:pt idx="39">
                  <c:v>12/06/2012</c:v>
                </c:pt>
                <c:pt idx="40">
                  <c:v>22/06/2012</c:v>
                </c:pt>
                <c:pt idx="41">
                  <c:v>22/06/2012</c:v>
                </c:pt>
                <c:pt idx="42">
                  <c:v>10/07/2012</c:v>
                </c:pt>
                <c:pt idx="43">
                  <c:v>10/07/2012</c:v>
                </c:pt>
                <c:pt idx="44">
                  <c:v>26/07/2012</c:v>
                </c:pt>
                <c:pt idx="45">
                  <c:v>26/07/2012</c:v>
                </c:pt>
                <c:pt idx="46">
                  <c:v>09/08/2012</c:v>
                </c:pt>
                <c:pt idx="47">
                  <c:v>09/08/2012</c:v>
                </c:pt>
                <c:pt idx="48">
                  <c:v>14/09/2012</c:v>
                </c:pt>
                <c:pt idx="49">
                  <c:v>14/09/2012</c:v>
                </c:pt>
                <c:pt idx="50">
                  <c:v>23/10/2012</c:v>
                </c:pt>
                <c:pt idx="51">
                  <c:v>23/10/2012</c:v>
                </c:pt>
                <c:pt idx="52">
                  <c:v>31/10/2012</c:v>
                </c:pt>
                <c:pt idx="53">
                  <c:v>01/11/2012</c:v>
                </c:pt>
                <c:pt idx="54">
                  <c:v>15/11/2012</c:v>
                </c:pt>
                <c:pt idx="55">
                  <c:v>15/11/2012</c:v>
                </c:pt>
                <c:pt idx="56">
                  <c:v>27/11/2012</c:v>
                </c:pt>
                <c:pt idx="57">
                  <c:v>09/12/2012</c:v>
                </c:pt>
                <c:pt idx="58">
                  <c:v>09/12/2012</c:v>
                </c:pt>
                <c:pt idx="59">
                  <c:v>09/01/2013</c:v>
                </c:pt>
                <c:pt idx="60">
                  <c:v>11/01/2013</c:v>
                </c:pt>
                <c:pt idx="61">
                  <c:v>29/01/2013</c:v>
                </c:pt>
                <c:pt idx="62">
                  <c:v>05/02/2013</c:v>
                </c:pt>
                <c:pt idx="63">
                  <c:v>21/02/2013</c:v>
                </c:pt>
                <c:pt idx="64">
                  <c:v>08/03/2013</c:v>
                </c:pt>
                <c:pt idx="65">
                  <c:v>26/03/2013</c:v>
                </c:pt>
                <c:pt idx="66">
                  <c:v>10/04/2013</c:v>
                </c:pt>
                <c:pt idx="67">
                  <c:v>22/04/2013</c:v>
                </c:pt>
                <c:pt idx="68">
                  <c:v>02/05/2013</c:v>
                </c:pt>
                <c:pt idx="69">
                  <c:v>02/05/2013</c:v>
                </c:pt>
                <c:pt idx="70">
                  <c:v>27/05/2013</c:v>
                </c:pt>
                <c:pt idx="71">
                  <c:v>27/05/2013</c:v>
                </c:pt>
                <c:pt idx="72">
                  <c:v>28/05/2013</c:v>
                </c:pt>
                <c:pt idx="73">
                  <c:v>28/05/2013</c:v>
                </c:pt>
                <c:pt idx="74">
                  <c:v>28/05/2013</c:v>
                </c:pt>
                <c:pt idx="75">
                  <c:v>06/06/2013</c:v>
                </c:pt>
                <c:pt idx="76">
                  <c:v>06/06/2013</c:v>
                </c:pt>
                <c:pt idx="77">
                  <c:v>05/06/2013</c:v>
                </c:pt>
                <c:pt idx="78">
                  <c:v>21/06/2013</c:v>
                </c:pt>
                <c:pt idx="79">
                  <c:v>04/07/2013</c:v>
                </c:pt>
                <c:pt idx="80">
                  <c:v>04/07/2013</c:v>
                </c:pt>
                <c:pt idx="81">
                  <c:v>23/07/2013</c:v>
                </c:pt>
                <c:pt idx="82">
                  <c:v>23/07/2013</c:v>
                </c:pt>
                <c:pt idx="83">
                  <c:v>07/08/2013</c:v>
                </c:pt>
                <c:pt idx="84">
                  <c:v>08/08/2013</c:v>
                </c:pt>
                <c:pt idx="85">
                  <c:v>20/08/2013</c:v>
                </c:pt>
                <c:pt idx="86">
                  <c:v>21/08/2013</c:v>
                </c:pt>
                <c:pt idx="87">
                  <c:v>21/08/2013</c:v>
                </c:pt>
                <c:pt idx="88">
                  <c:v>29/08/2013</c:v>
                </c:pt>
                <c:pt idx="89">
                  <c:v>09/09/2013</c:v>
                </c:pt>
                <c:pt idx="90">
                  <c:v>09/09/2013</c:v>
                </c:pt>
                <c:pt idx="91">
                  <c:v>09/09/2013</c:v>
                </c:pt>
                <c:pt idx="92">
                  <c:v>16/09/2013</c:v>
                </c:pt>
                <c:pt idx="93">
                  <c:v>23/09/2013</c:v>
                </c:pt>
                <c:pt idx="94">
                  <c:v>23/09/2013</c:v>
                </c:pt>
                <c:pt idx="95">
                  <c:v>24/09/2013</c:v>
                </c:pt>
                <c:pt idx="96">
                  <c:v>24/09/2013</c:v>
                </c:pt>
                <c:pt idx="97">
                  <c:v>25/09/2013</c:v>
                </c:pt>
                <c:pt idx="98">
                  <c:v>25/09/2013</c:v>
                </c:pt>
                <c:pt idx="99">
                  <c:v>27/09/2013</c:v>
                </c:pt>
                <c:pt idx="100">
                  <c:v>31/10/2013</c:v>
                </c:pt>
                <c:pt idx="101">
                  <c:v>31/10/2013</c:v>
                </c:pt>
                <c:pt idx="102">
                  <c:v>05/11/2013</c:v>
                </c:pt>
                <c:pt idx="103">
                  <c:v>06/11/2013</c:v>
                </c:pt>
                <c:pt idx="104">
                  <c:v>13/11/2013</c:v>
                </c:pt>
                <c:pt idx="105">
                  <c:v>18/11/2013</c:v>
                </c:pt>
                <c:pt idx="106">
                  <c:v>18/11/2013</c:v>
                </c:pt>
                <c:pt idx="107">
                  <c:v>04/12/2013</c:v>
                </c:pt>
                <c:pt idx="108">
                  <c:v>04/12/2013</c:v>
                </c:pt>
                <c:pt idx="109">
                  <c:v>20/12/2013</c:v>
                </c:pt>
                <c:pt idx="110">
                  <c:v>20/12/2013</c:v>
                </c:pt>
                <c:pt idx="111">
                  <c:v>07/01/2014</c:v>
                </c:pt>
                <c:pt idx="112">
                  <c:v>09/01/2014</c:v>
                </c:pt>
                <c:pt idx="113">
                  <c:v>09/01/2014</c:v>
                </c:pt>
                <c:pt idx="114">
                  <c:v>14/01/2014</c:v>
                </c:pt>
                <c:pt idx="115">
                  <c:v>27/01/2014</c:v>
                </c:pt>
                <c:pt idx="116">
                  <c:v>27/01/2014</c:v>
                </c:pt>
                <c:pt idx="117">
                  <c:v>28/01/2014</c:v>
                </c:pt>
                <c:pt idx="118">
                  <c:v>30/01/2014</c:v>
                </c:pt>
                <c:pt idx="119">
                  <c:v>10/02/2014</c:v>
                </c:pt>
                <c:pt idx="120">
                  <c:v>10/02/2014</c:v>
                </c:pt>
                <c:pt idx="121">
                  <c:v>14/02/2014</c:v>
                </c:pt>
                <c:pt idx="122">
                  <c:v>24/02/2014</c:v>
                </c:pt>
                <c:pt idx="123">
                  <c:v>24/02/2014</c:v>
                </c:pt>
                <c:pt idx="124">
                  <c:v>06/03/2014</c:v>
                </c:pt>
                <c:pt idx="125">
                  <c:v>06/03/2014</c:v>
                </c:pt>
                <c:pt idx="126">
                  <c:v>26/03/2014</c:v>
                </c:pt>
                <c:pt idx="127">
                  <c:v>26/03/2014</c:v>
                </c:pt>
                <c:pt idx="128">
                  <c:v>26/03/2014</c:v>
                </c:pt>
                <c:pt idx="129">
                  <c:v>26/03/2014</c:v>
                </c:pt>
                <c:pt idx="130">
                  <c:v>11/04/2014</c:v>
                </c:pt>
                <c:pt idx="131">
                  <c:v>11/04/2014</c:v>
                </c:pt>
                <c:pt idx="132">
                  <c:v>22/04/2014</c:v>
                </c:pt>
                <c:pt idx="133">
                  <c:v>22/04/2014</c:v>
                </c:pt>
                <c:pt idx="134">
                  <c:v>16/05/2014</c:v>
                </c:pt>
                <c:pt idx="135">
                  <c:v>16/05/2014</c:v>
                </c:pt>
                <c:pt idx="136">
                  <c:v>19/06/2014</c:v>
                </c:pt>
                <c:pt idx="137">
                  <c:v>27/06/2014</c:v>
                </c:pt>
                <c:pt idx="138">
                  <c:v>27/06/2014</c:v>
                </c:pt>
                <c:pt idx="139">
                  <c:v>29/06/2014</c:v>
                </c:pt>
                <c:pt idx="140">
                  <c:v>07/07/2014</c:v>
                </c:pt>
                <c:pt idx="141">
                  <c:v>09/07/2014</c:v>
                </c:pt>
                <c:pt idx="142">
                  <c:v>05/09/2014</c:v>
                </c:pt>
                <c:pt idx="143">
                  <c:v>29/10/2014</c:v>
                </c:pt>
                <c:pt idx="144">
                  <c:v>21/11/2014</c:v>
                </c:pt>
                <c:pt idx="145">
                  <c:v>02/12/2014</c:v>
                </c:pt>
                <c:pt idx="146">
                  <c:v>16/02/2015</c:v>
                </c:pt>
                <c:pt idx="147">
                  <c:v>01/04/2015</c:v>
                </c:pt>
                <c:pt idx="148">
                  <c:v>22/06/2015</c:v>
                </c:pt>
                <c:pt idx="149">
                  <c:v>22/06/2015</c:v>
                </c:pt>
                <c:pt idx="150">
                  <c:v>07/07/2015</c:v>
                </c:pt>
                <c:pt idx="151">
                  <c:v>07/07/2015</c:v>
                </c:pt>
                <c:pt idx="152">
                  <c:v>17/08/2015</c:v>
                </c:pt>
                <c:pt idx="153">
                  <c:v>19/08/2015</c:v>
                </c:pt>
                <c:pt idx="154">
                  <c:v>11/09/2015</c:v>
                </c:pt>
                <c:pt idx="155">
                  <c:v>11/09/2015</c:v>
                </c:pt>
                <c:pt idx="156">
                  <c:v>26/10/2015</c:v>
                </c:pt>
                <c:pt idx="157">
                  <c:v>26/10/2015</c:v>
                </c:pt>
                <c:pt idx="158">
                  <c:v>16/11/2015</c:v>
                </c:pt>
                <c:pt idx="159">
                  <c:v>16/11/2015</c:v>
                </c:pt>
                <c:pt idx="160">
                  <c:v>18/11/2015</c:v>
                </c:pt>
                <c:pt idx="161">
                  <c:v>20/11/2015</c:v>
                </c:pt>
                <c:pt idx="162">
                  <c:v>17/11/2015</c:v>
                </c:pt>
                <c:pt idx="163">
                  <c:v>18/11/2015</c:v>
                </c:pt>
                <c:pt idx="164">
                  <c:v>11/12/2015</c:v>
                </c:pt>
                <c:pt idx="165">
                  <c:v>07/01/2016</c:v>
                </c:pt>
                <c:pt idx="166">
                  <c:v>25/05/2016</c:v>
                </c:pt>
                <c:pt idx="167">
                  <c:v>14/07/2016</c:v>
                </c:pt>
                <c:pt idx="168">
                  <c:v>14/07/2016</c:v>
                </c:pt>
                <c:pt idx="169">
                  <c:v>05/08/2016</c:v>
                </c:pt>
                <c:pt idx="170">
                  <c:v>05/08/2016</c:v>
                </c:pt>
                <c:pt idx="171">
                  <c:v>02/09/2016</c:v>
                </c:pt>
                <c:pt idx="172">
                  <c:v>09/09/2016</c:v>
                </c:pt>
                <c:pt idx="173">
                  <c:v>26/09/2016</c:v>
                </c:pt>
                <c:pt idx="174">
                  <c:v>07/10/2016</c:v>
                </c:pt>
                <c:pt idx="175">
                  <c:v>08/11/2016</c:v>
                </c:pt>
                <c:pt idx="176">
                  <c:v>08/11/2016</c:v>
                </c:pt>
                <c:pt idx="177">
                  <c:v>15/12/2016</c:v>
                </c:pt>
                <c:pt idx="178">
                  <c:v>15/12/2016</c:v>
                </c:pt>
                <c:pt idx="179">
                  <c:v>18/01/2017</c:v>
                </c:pt>
                <c:pt idx="180">
                  <c:v>18/01/2017</c:v>
                </c:pt>
                <c:pt idx="181">
                  <c:v>25/01/2017</c:v>
                </c:pt>
                <c:pt idx="182">
                  <c:v>17/02/2017</c:v>
                </c:pt>
                <c:pt idx="183">
                  <c:v>17/02/2017</c:v>
                </c:pt>
                <c:pt idx="184">
                  <c:v>20/03/2017</c:v>
                </c:pt>
                <c:pt idx="185">
                  <c:v>21/03/2017</c:v>
                </c:pt>
                <c:pt idx="186">
                  <c:v>28/03/2017</c:v>
                </c:pt>
                <c:pt idx="187">
                  <c:v>04/04/2017</c:v>
                </c:pt>
                <c:pt idx="188">
                  <c:v>04/04/2017</c:v>
                </c:pt>
                <c:pt idx="189">
                  <c:v>17/04/2017</c:v>
                </c:pt>
                <c:pt idx="190">
                  <c:v>17/04/2017</c:v>
                </c:pt>
                <c:pt idx="192">
                  <c:v>05/08/2017</c:v>
                </c:pt>
                <c:pt idx="193">
                  <c:v>08/09/2017</c:v>
                </c:pt>
                <c:pt idx="194">
                  <c:v>19/9/2017</c:v>
                </c:pt>
                <c:pt idx="195">
                  <c:v>10/11/2017</c:v>
                </c:pt>
                <c:pt idx="196">
                  <c:v>24/11/17</c:v>
                </c:pt>
                <c:pt idx="197">
                  <c:v>15/01/2018</c:v>
                </c:pt>
                <c:pt idx="198">
                  <c:v>28/02/2018</c:v>
                </c:pt>
                <c:pt idx="199">
                  <c:v>26/03/2018</c:v>
                </c:pt>
                <c:pt idx="200">
                  <c:v>07/06/2018</c:v>
                </c:pt>
              </c:strCache>
            </c:strRef>
          </c:xVal>
          <c:yVal>
            <c:numRef>
              <c:f>Calibrations!$J$4:$J$647</c:f>
              <c:numCache>
                <c:formatCode>General</c:formatCode>
                <c:ptCount val="644"/>
                <c:pt idx="0">
                  <c:v>1.01</c:v>
                </c:pt>
                <c:pt idx="9">
                  <c:v>1.0880000000000001</c:v>
                </c:pt>
                <c:pt idx="56">
                  <c:v>0.98580000000000001</c:v>
                </c:pt>
                <c:pt idx="60">
                  <c:v>0.99609999999999999</c:v>
                </c:pt>
                <c:pt idx="72">
                  <c:v>1.0438000000000001</c:v>
                </c:pt>
                <c:pt idx="78">
                  <c:v>1.0026999999999999</c:v>
                </c:pt>
                <c:pt idx="92">
                  <c:v>1.0024999999999999</c:v>
                </c:pt>
                <c:pt idx="102">
                  <c:v>1.0476000000000001</c:v>
                </c:pt>
                <c:pt idx="104">
                  <c:v>1.0181</c:v>
                </c:pt>
                <c:pt idx="139">
                  <c:v>0.96940000000000004</c:v>
                </c:pt>
                <c:pt idx="140">
                  <c:v>0.97340000000000004</c:v>
                </c:pt>
                <c:pt idx="153">
                  <c:v>0.99270000000000003</c:v>
                </c:pt>
                <c:pt idx="160">
                  <c:v>0.99390000000000001</c:v>
                </c:pt>
                <c:pt idx="172">
                  <c:v>1.0036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33-5B42-8A90-604D2A6A6A77}"/>
            </c:ext>
          </c:extLst>
        </c:ser>
        <c:ser>
          <c:idx val="4"/>
          <c:order val="4"/>
          <c:tx>
            <c:strRef>
              <c:f>'NCAS primary standard with NPL'!$B$1</c:f>
              <c:strCache>
                <c:ptCount val="1"/>
                <c:pt idx="0">
                  <c:v>Coeff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percentage"/>
            <c:noEndCap val="0"/>
            <c:val val="3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'NCAS primary standard with NPL'!$A$2:$A$41</c:f>
              <c:numCache>
                <c:formatCode>m/d/yy</c:formatCode>
                <c:ptCount val="40"/>
                <c:pt idx="1">
                  <c:v>40312</c:v>
                </c:pt>
                <c:pt idx="2">
                  <c:v>40689</c:v>
                </c:pt>
                <c:pt idx="4">
                  <c:v>41372</c:v>
                </c:pt>
                <c:pt idx="5">
                  <c:v>42537</c:v>
                </c:pt>
                <c:pt idx="6">
                  <c:v>42271</c:v>
                </c:pt>
                <c:pt idx="7">
                  <c:v>42615</c:v>
                </c:pt>
                <c:pt idx="8">
                  <c:v>43166</c:v>
                </c:pt>
              </c:numCache>
            </c:numRef>
          </c:xVal>
          <c:yVal>
            <c:numRef>
              <c:f>'NCAS primary standard with NPL'!$B$2:$B$41</c:f>
              <c:numCache>
                <c:formatCode>General</c:formatCode>
                <c:ptCount val="40"/>
                <c:pt idx="1">
                  <c:v>1.0069999999999999</c:v>
                </c:pt>
                <c:pt idx="2">
                  <c:v>1.0229999999999999</c:v>
                </c:pt>
                <c:pt idx="4">
                  <c:v>0.95299999999999996</c:v>
                </c:pt>
                <c:pt idx="5">
                  <c:v>1.0049999999999999</c:v>
                </c:pt>
                <c:pt idx="6">
                  <c:v>1.0089999999999999</c:v>
                </c:pt>
                <c:pt idx="7">
                  <c:v>1.004</c:v>
                </c:pt>
                <c:pt idx="8">
                  <c:v>0.99199999999999999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33-5B42-8A90-604D2A6A6A77}"/>
            </c:ext>
          </c:extLst>
        </c:ser>
        <c:ser>
          <c:idx val="6"/>
          <c:order val="5"/>
          <c:tx>
            <c:v>Instrument 6</c:v>
          </c:tx>
          <c:spPr>
            <a:ln w="28575">
              <a:noFill/>
            </a:ln>
          </c:spPr>
          <c:marker>
            <c:symbol val="plus"/>
            <c:size val="3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strRef>
              <c:f>Calibrations!$A$4:$A$817</c:f>
              <c:strCache>
                <c:ptCount val="201"/>
                <c:pt idx="0">
                  <c:v>27/02/2006</c:v>
                </c:pt>
                <c:pt idx="1">
                  <c:v>28/09/2006</c:v>
                </c:pt>
                <c:pt idx="2">
                  <c:v>17/05/2007</c:v>
                </c:pt>
                <c:pt idx="3">
                  <c:v>23/10/2007</c:v>
                </c:pt>
                <c:pt idx="4">
                  <c:v>01/04/2008</c:v>
                </c:pt>
                <c:pt idx="5">
                  <c:v>19/02/2009</c:v>
                </c:pt>
                <c:pt idx="8">
                  <c:v>27/02/2009</c:v>
                </c:pt>
                <c:pt idx="9">
                  <c:v>18/05/2009</c:v>
                </c:pt>
                <c:pt idx="10">
                  <c:v>18/05/2009</c:v>
                </c:pt>
                <c:pt idx="11">
                  <c:v>08/09/2009</c:v>
                </c:pt>
                <c:pt idx="12">
                  <c:v>08/09/2009</c:v>
                </c:pt>
                <c:pt idx="13">
                  <c:v>01/05/2010</c:v>
                </c:pt>
                <c:pt idx="15">
                  <c:v>01/05/2010</c:v>
                </c:pt>
                <c:pt idx="16">
                  <c:v>01/06/2011</c:v>
                </c:pt>
                <c:pt idx="17">
                  <c:v>01/06/2011</c:v>
                </c:pt>
                <c:pt idx="18">
                  <c:v>01/10/2011</c:v>
                </c:pt>
                <c:pt idx="19">
                  <c:v>01/10/2011</c:v>
                </c:pt>
                <c:pt idx="20">
                  <c:v>05/01/2012</c:v>
                </c:pt>
                <c:pt idx="21">
                  <c:v>05/01/2012</c:v>
                </c:pt>
                <c:pt idx="22">
                  <c:v>23/01/2012</c:v>
                </c:pt>
                <c:pt idx="23">
                  <c:v>23/01/2012</c:v>
                </c:pt>
                <c:pt idx="24">
                  <c:v>13/02/2012</c:v>
                </c:pt>
                <c:pt idx="26">
                  <c:v>19/02/2012</c:v>
                </c:pt>
                <c:pt idx="27">
                  <c:v>19/02/2012</c:v>
                </c:pt>
                <c:pt idx="28">
                  <c:v>03/03/2012</c:v>
                </c:pt>
                <c:pt idx="29">
                  <c:v>03/03/2012</c:v>
                </c:pt>
                <c:pt idx="30">
                  <c:v>19/03/2012</c:v>
                </c:pt>
                <c:pt idx="31">
                  <c:v>19/03/2012</c:v>
                </c:pt>
                <c:pt idx="32">
                  <c:v>20/04/2012</c:v>
                </c:pt>
                <c:pt idx="33">
                  <c:v>20/04/2012</c:v>
                </c:pt>
                <c:pt idx="34">
                  <c:v>25/05/2012</c:v>
                </c:pt>
                <c:pt idx="35">
                  <c:v>25/05/2012</c:v>
                </c:pt>
                <c:pt idx="36">
                  <c:v>31/05/2012</c:v>
                </c:pt>
                <c:pt idx="37">
                  <c:v>31/05/2012</c:v>
                </c:pt>
                <c:pt idx="38">
                  <c:v>12/06/2012</c:v>
                </c:pt>
                <c:pt idx="39">
                  <c:v>12/06/2012</c:v>
                </c:pt>
                <c:pt idx="40">
                  <c:v>22/06/2012</c:v>
                </c:pt>
                <c:pt idx="41">
                  <c:v>22/06/2012</c:v>
                </c:pt>
                <c:pt idx="42">
                  <c:v>10/07/2012</c:v>
                </c:pt>
                <c:pt idx="43">
                  <c:v>10/07/2012</c:v>
                </c:pt>
                <c:pt idx="44">
                  <c:v>26/07/2012</c:v>
                </c:pt>
                <c:pt idx="45">
                  <c:v>26/07/2012</c:v>
                </c:pt>
                <c:pt idx="46">
                  <c:v>09/08/2012</c:v>
                </c:pt>
                <c:pt idx="47">
                  <c:v>09/08/2012</c:v>
                </c:pt>
                <c:pt idx="48">
                  <c:v>14/09/2012</c:v>
                </c:pt>
                <c:pt idx="49">
                  <c:v>14/09/2012</c:v>
                </c:pt>
                <c:pt idx="50">
                  <c:v>23/10/2012</c:v>
                </c:pt>
                <c:pt idx="51">
                  <c:v>23/10/2012</c:v>
                </c:pt>
                <c:pt idx="52">
                  <c:v>31/10/2012</c:v>
                </c:pt>
                <c:pt idx="53">
                  <c:v>01/11/2012</c:v>
                </c:pt>
                <c:pt idx="54">
                  <c:v>15/11/2012</c:v>
                </c:pt>
                <c:pt idx="55">
                  <c:v>15/11/2012</c:v>
                </c:pt>
                <c:pt idx="56">
                  <c:v>27/11/2012</c:v>
                </c:pt>
                <c:pt idx="57">
                  <c:v>09/12/2012</c:v>
                </c:pt>
                <c:pt idx="58">
                  <c:v>09/12/2012</c:v>
                </c:pt>
                <c:pt idx="59">
                  <c:v>09/01/2013</c:v>
                </c:pt>
                <c:pt idx="60">
                  <c:v>11/01/2013</c:v>
                </c:pt>
                <c:pt idx="61">
                  <c:v>29/01/2013</c:v>
                </c:pt>
                <c:pt idx="62">
                  <c:v>05/02/2013</c:v>
                </c:pt>
                <c:pt idx="63">
                  <c:v>21/02/2013</c:v>
                </c:pt>
                <c:pt idx="64">
                  <c:v>08/03/2013</c:v>
                </c:pt>
                <c:pt idx="65">
                  <c:v>26/03/2013</c:v>
                </c:pt>
                <c:pt idx="66">
                  <c:v>10/04/2013</c:v>
                </c:pt>
                <c:pt idx="67">
                  <c:v>22/04/2013</c:v>
                </c:pt>
                <c:pt idx="68">
                  <c:v>02/05/2013</c:v>
                </c:pt>
                <c:pt idx="69">
                  <c:v>02/05/2013</c:v>
                </c:pt>
                <c:pt idx="70">
                  <c:v>27/05/2013</c:v>
                </c:pt>
                <c:pt idx="71">
                  <c:v>27/05/2013</c:v>
                </c:pt>
                <c:pt idx="72">
                  <c:v>28/05/2013</c:v>
                </c:pt>
                <c:pt idx="73">
                  <c:v>28/05/2013</c:v>
                </c:pt>
                <c:pt idx="74">
                  <c:v>28/05/2013</c:v>
                </c:pt>
                <c:pt idx="75">
                  <c:v>06/06/2013</c:v>
                </c:pt>
                <c:pt idx="76">
                  <c:v>06/06/2013</c:v>
                </c:pt>
                <c:pt idx="77">
                  <c:v>05/06/2013</c:v>
                </c:pt>
                <c:pt idx="78">
                  <c:v>21/06/2013</c:v>
                </c:pt>
                <c:pt idx="79">
                  <c:v>04/07/2013</c:v>
                </c:pt>
                <c:pt idx="80">
                  <c:v>04/07/2013</c:v>
                </c:pt>
                <c:pt idx="81">
                  <c:v>23/07/2013</c:v>
                </c:pt>
                <c:pt idx="82">
                  <c:v>23/07/2013</c:v>
                </c:pt>
                <c:pt idx="83">
                  <c:v>07/08/2013</c:v>
                </c:pt>
                <c:pt idx="84">
                  <c:v>08/08/2013</c:v>
                </c:pt>
                <c:pt idx="85">
                  <c:v>20/08/2013</c:v>
                </c:pt>
                <c:pt idx="86">
                  <c:v>21/08/2013</c:v>
                </c:pt>
                <c:pt idx="87">
                  <c:v>21/08/2013</c:v>
                </c:pt>
                <c:pt idx="88">
                  <c:v>29/08/2013</c:v>
                </c:pt>
                <c:pt idx="89">
                  <c:v>09/09/2013</c:v>
                </c:pt>
                <c:pt idx="90">
                  <c:v>09/09/2013</c:v>
                </c:pt>
                <c:pt idx="91">
                  <c:v>09/09/2013</c:v>
                </c:pt>
                <c:pt idx="92">
                  <c:v>16/09/2013</c:v>
                </c:pt>
                <c:pt idx="93">
                  <c:v>23/09/2013</c:v>
                </c:pt>
                <c:pt idx="94">
                  <c:v>23/09/2013</c:v>
                </c:pt>
                <c:pt idx="95">
                  <c:v>24/09/2013</c:v>
                </c:pt>
                <c:pt idx="96">
                  <c:v>24/09/2013</c:v>
                </c:pt>
                <c:pt idx="97">
                  <c:v>25/09/2013</c:v>
                </c:pt>
                <c:pt idx="98">
                  <c:v>25/09/2013</c:v>
                </c:pt>
                <c:pt idx="99">
                  <c:v>27/09/2013</c:v>
                </c:pt>
                <c:pt idx="100">
                  <c:v>31/10/2013</c:v>
                </c:pt>
                <c:pt idx="101">
                  <c:v>31/10/2013</c:v>
                </c:pt>
                <c:pt idx="102">
                  <c:v>05/11/2013</c:v>
                </c:pt>
                <c:pt idx="103">
                  <c:v>06/11/2013</c:v>
                </c:pt>
                <c:pt idx="104">
                  <c:v>13/11/2013</c:v>
                </c:pt>
                <c:pt idx="105">
                  <c:v>18/11/2013</c:v>
                </c:pt>
                <c:pt idx="106">
                  <c:v>18/11/2013</c:v>
                </c:pt>
                <c:pt idx="107">
                  <c:v>04/12/2013</c:v>
                </c:pt>
                <c:pt idx="108">
                  <c:v>04/12/2013</c:v>
                </c:pt>
                <c:pt idx="109">
                  <c:v>20/12/2013</c:v>
                </c:pt>
                <c:pt idx="110">
                  <c:v>20/12/2013</c:v>
                </c:pt>
                <c:pt idx="111">
                  <c:v>07/01/2014</c:v>
                </c:pt>
                <c:pt idx="112">
                  <c:v>09/01/2014</c:v>
                </c:pt>
                <c:pt idx="113">
                  <c:v>09/01/2014</c:v>
                </c:pt>
                <c:pt idx="114">
                  <c:v>14/01/2014</c:v>
                </c:pt>
                <c:pt idx="115">
                  <c:v>27/01/2014</c:v>
                </c:pt>
                <c:pt idx="116">
                  <c:v>27/01/2014</c:v>
                </c:pt>
                <c:pt idx="117">
                  <c:v>28/01/2014</c:v>
                </c:pt>
                <c:pt idx="118">
                  <c:v>30/01/2014</c:v>
                </c:pt>
                <c:pt idx="119">
                  <c:v>10/02/2014</c:v>
                </c:pt>
                <c:pt idx="120">
                  <c:v>10/02/2014</c:v>
                </c:pt>
                <c:pt idx="121">
                  <c:v>14/02/2014</c:v>
                </c:pt>
                <c:pt idx="122">
                  <c:v>24/02/2014</c:v>
                </c:pt>
                <c:pt idx="123">
                  <c:v>24/02/2014</c:v>
                </c:pt>
                <c:pt idx="124">
                  <c:v>06/03/2014</c:v>
                </c:pt>
                <c:pt idx="125">
                  <c:v>06/03/2014</c:v>
                </c:pt>
                <c:pt idx="126">
                  <c:v>26/03/2014</c:v>
                </c:pt>
                <c:pt idx="127">
                  <c:v>26/03/2014</c:v>
                </c:pt>
                <c:pt idx="128">
                  <c:v>26/03/2014</c:v>
                </c:pt>
                <c:pt idx="129">
                  <c:v>26/03/2014</c:v>
                </c:pt>
                <c:pt idx="130">
                  <c:v>11/04/2014</c:v>
                </c:pt>
                <c:pt idx="131">
                  <c:v>11/04/2014</c:v>
                </c:pt>
                <c:pt idx="132">
                  <c:v>22/04/2014</c:v>
                </c:pt>
                <c:pt idx="133">
                  <c:v>22/04/2014</c:v>
                </c:pt>
                <c:pt idx="134">
                  <c:v>16/05/2014</c:v>
                </c:pt>
                <c:pt idx="135">
                  <c:v>16/05/2014</c:v>
                </c:pt>
                <c:pt idx="136">
                  <c:v>19/06/2014</c:v>
                </c:pt>
                <c:pt idx="137">
                  <c:v>27/06/2014</c:v>
                </c:pt>
                <c:pt idx="138">
                  <c:v>27/06/2014</c:v>
                </c:pt>
                <c:pt idx="139">
                  <c:v>29/06/2014</c:v>
                </c:pt>
                <c:pt idx="140">
                  <c:v>07/07/2014</c:v>
                </c:pt>
                <c:pt idx="141">
                  <c:v>09/07/2014</c:v>
                </c:pt>
                <c:pt idx="142">
                  <c:v>05/09/2014</c:v>
                </c:pt>
                <c:pt idx="143">
                  <c:v>29/10/2014</c:v>
                </c:pt>
                <c:pt idx="144">
                  <c:v>21/11/2014</c:v>
                </c:pt>
                <c:pt idx="145">
                  <c:v>02/12/2014</c:v>
                </c:pt>
                <c:pt idx="146">
                  <c:v>16/02/2015</c:v>
                </c:pt>
                <c:pt idx="147">
                  <c:v>01/04/2015</c:v>
                </c:pt>
                <c:pt idx="148">
                  <c:v>22/06/2015</c:v>
                </c:pt>
                <c:pt idx="149">
                  <c:v>22/06/2015</c:v>
                </c:pt>
                <c:pt idx="150">
                  <c:v>07/07/2015</c:v>
                </c:pt>
                <c:pt idx="151">
                  <c:v>07/07/2015</c:v>
                </c:pt>
                <c:pt idx="152">
                  <c:v>17/08/2015</c:v>
                </c:pt>
                <c:pt idx="153">
                  <c:v>19/08/2015</c:v>
                </c:pt>
                <c:pt idx="154">
                  <c:v>11/09/2015</c:v>
                </c:pt>
                <c:pt idx="155">
                  <c:v>11/09/2015</c:v>
                </c:pt>
                <c:pt idx="156">
                  <c:v>26/10/2015</c:v>
                </c:pt>
                <c:pt idx="157">
                  <c:v>26/10/2015</c:v>
                </c:pt>
                <c:pt idx="158">
                  <c:v>16/11/2015</c:v>
                </c:pt>
                <c:pt idx="159">
                  <c:v>16/11/2015</c:v>
                </c:pt>
                <c:pt idx="160">
                  <c:v>18/11/2015</c:v>
                </c:pt>
                <c:pt idx="161">
                  <c:v>20/11/2015</c:v>
                </c:pt>
                <c:pt idx="162">
                  <c:v>17/11/2015</c:v>
                </c:pt>
                <c:pt idx="163">
                  <c:v>18/11/2015</c:v>
                </c:pt>
                <c:pt idx="164">
                  <c:v>11/12/2015</c:v>
                </c:pt>
                <c:pt idx="165">
                  <c:v>07/01/2016</c:v>
                </c:pt>
                <c:pt idx="166">
                  <c:v>25/05/2016</c:v>
                </c:pt>
                <c:pt idx="167">
                  <c:v>14/07/2016</c:v>
                </c:pt>
                <c:pt idx="168">
                  <c:v>14/07/2016</c:v>
                </c:pt>
                <c:pt idx="169">
                  <c:v>05/08/2016</c:v>
                </c:pt>
                <c:pt idx="170">
                  <c:v>05/08/2016</c:v>
                </c:pt>
                <c:pt idx="171">
                  <c:v>02/09/2016</c:v>
                </c:pt>
                <c:pt idx="172">
                  <c:v>09/09/2016</c:v>
                </c:pt>
                <c:pt idx="173">
                  <c:v>26/09/2016</c:v>
                </c:pt>
                <c:pt idx="174">
                  <c:v>07/10/2016</c:v>
                </c:pt>
                <c:pt idx="175">
                  <c:v>08/11/2016</c:v>
                </c:pt>
                <c:pt idx="176">
                  <c:v>08/11/2016</c:v>
                </c:pt>
                <c:pt idx="177">
                  <c:v>15/12/2016</c:v>
                </c:pt>
                <c:pt idx="178">
                  <c:v>15/12/2016</c:v>
                </c:pt>
                <c:pt idx="179">
                  <c:v>18/01/2017</c:v>
                </c:pt>
                <c:pt idx="180">
                  <c:v>18/01/2017</c:v>
                </c:pt>
                <c:pt idx="181">
                  <c:v>25/01/2017</c:v>
                </c:pt>
                <c:pt idx="182">
                  <c:v>17/02/2017</c:v>
                </c:pt>
                <c:pt idx="183">
                  <c:v>17/02/2017</c:v>
                </c:pt>
                <c:pt idx="184">
                  <c:v>20/03/2017</c:v>
                </c:pt>
                <c:pt idx="185">
                  <c:v>21/03/2017</c:v>
                </c:pt>
                <c:pt idx="186">
                  <c:v>28/03/2017</c:v>
                </c:pt>
                <c:pt idx="187">
                  <c:v>04/04/2017</c:v>
                </c:pt>
                <c:pt idx="188">
                  <c:v>04/04/2017</c:v>
                </c:pt>
                <c:pt idx="189">
                  <c:v>17/04/2017</c:v>
                </c:pt>
                <c:pt idx="190">
                  <c:v>17/04/2017</c:v>
                </c:pt>
                <c:pt idx="192">
                  <c:v>05/08/2017</c:v>
                </c:pt>
                <c:pt idx="193">
                  <c:v>08/09/2017</c:v>
                </c:pt>
                <c:pt idx="194">
                  <c:v>19/9/2017</c:v>
                </c:pt>
                <c:pt idx="195">
                  <c:v>10/11/2017</c:v>
                </c:pt>
                <c:pt idx="196">
                  <c:v>24/11/17</c:v>
                </c:pt>
                <c:pt idx="197">
                  <c:v>15/01/2018</c:v>
                </c:pt>
                <c:pt idx="198">
                  <c:v>28/02/2018</c:v>
                </c:pt>
                <c:pt idx="199">
                  <c:v>26/03/2018</c:v>
                </c:pt>
                <c:pt idx="200">
                  <c:v>07/06/2018</c:v>
                </c:pt>
              </c:strCache>
            </c:strRef>
          </c:xVal>
          <c:yVal>
            <c:numRef>
              <c:f>Calibrations!$T$4:$T$817</c:f>
              <c:numCache>
                <c:formatCode>General</c:formatCode>
                <c:ptCount val="814"/>
                <c:pt idx="74">
                  <c:v>1.08</c:v>
                </c:pt>
                <c:pt idx="173">
                  <c:v>1.0355000000000001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33-5B42-8A90-604D2A6A6A77}"/>
            </c:ext>
          </c:extLst>
        </c:ser>
        <c:ser>
          <c:idx val="5"/>
          <c:order val="6"/>
          <c:tx>
            <c:v>Instrument 3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Calibrations!$A$4:$A$817</c:f>
              <c:strCache>
                <c:ptCount val="201"/>
                <c:pt idx="0">
                  <c:v>27/02/2006</c:v>
                </c:pt>
                <c:pt idx="1">
                  <c:v>28/09/2006</c:v>
                </c:pt>
                <c:pt idx="2">
                  <c:v>17/05/2007</c:v>
                </c:pt>
                <c:pt idx="3">
                  <c:v>23/10/2007</c:v>
                </c:pt>
                <c:pt idx="4">
                  <c:v>01/04/2008</c:v>
                </c:pt>
                <c:pt idx="5">
                  <c:v>19/02/2009</c:v>
                </c:pt>
                <c:pt idx="8">
                  <c:v>27/02/2009</c:v>
                </c:pt>
                <c:pt idx="9">
                  <c:v>18/05/2009</c:v>
                </c:pt>
                <c:pt idx="10">
                  <c:v>18/05/2009</c:v>
                </c:pt>
                <c:pt idx="11">
                  <c:v>08/09/2009</c:v>
                </c:pt>
                <c:pt idx="12">
                  <c:v>08/09/2009</c:v>
                </c:pt>
                <c:pt idx="13">
                  <c:v>01/05/2010</c:v>
                </c:pt>
                <c:pt idx="15">
                  <c:v>01/05/2010</c:v>
                </c:pt>
                <c:pt idx="16">
                  <c:v>01/06/2011</c:v>
                </c:pt>
                <c:pt idx="17">
                  <c:v>01/06/2011</c:v>
                </c:pt>
                <c:pt idx="18">
                  <c:v>01/10/2011</c:v>
                </c:pt>
                <c:pt idx="19">
                  <c:v>01/10/2011</c:v>
                </c:pt>
                <c:pt idx="20">
                  <c:v>05/01/2012</c:v>
                </c:pt>
                <c:pt idx="21">
                  <c:v>05/01/2012</c:v>
                </c:pt>
                <c:pt idx="22">
                  <c:v>23/01/2012</c:v>
                </c:pt>
                <c:pt idx="23">
                  <c:v>23/01/2012</c:v>
                </c:pt>
                <c:pt idx="24">
                  <c:v>13/02/2012</c:v>
                </c:pt>
                <c:pt idx="26">
                  <c:v>19/02/2012</c:v>
                </c:pt>
                <c:pt idx="27">
                  <c:v>19/02/2012</c:v>
                </c:pt>
                <c:pt idx="28">
                  <c:v>03/03/2012</c:v>
                </c:pt>
                <c:pt idx="29">
                  <c:v>03/03/2012</c:v>
                </c:pt>
                <c:pt idx="30">
                  <c:v>19/03/2012</c:v>
                </c:pt>
                <c:pt idx="31">
                  <c:v>19/03/2012</c:v>
                </c:pt>
                <c:pt idx="32">
                  <c:v>20/04/2012</c:v>
                </c:pt>
                <c:pt idx="33">
                  <c:v>20/04/2012</c:v>
                </c:pt>
                <c:pt idx="34">
                  <c:v>25/05/2012</c:v>
                </c:pt>
                <c:pt idx="35">
                  <c:v>25/05/2012</c:v>
                </c:pt>
                <c:pt idx="36">
                  <c:v>31/05/2012</c:v>
                </c:pt>
                <c:pt idx="37">
                  <c:v>31/05/2012</c:v>
                </c:pt>
                <c:pt idx="38">
                  <c:v>12/06/2012</c:v>
                </c:pt>
                <c:pt idx="39">
                  <c:v>12/06/2012</c:v>
                </c:pt>
                <c:pt idx="40">
                  <c:v>22/06/2012</c:v>
                </c:pt>
                <c:pt idx="41">
                  <c:v>22/06/2012</c:v>
                </c:pt>
                <c:pt idx="42">
                  <c:v>10/07/2012</c:v>
                </c:pt>
                <c:pt idx="43">
                  <c:v>10/07/2012</c:v>
                </c:pt>
                <c:pt idx="44">
                  <c:v>26/07/2012</c:v>
                </c:pt>
                <c:pt idx="45">
                  <c:v>26/07/2012</c:v>
                </c:pt>
                <c:pt idx="46">
                  <c:v>09/08/2012</c:v>
                </c:pt>
                <c:pt idx="47">
                  <c:v>09/08/2012</c:v>
                </c:pt>
                <c:pt idx="48">
                  <c:v>14/09/2012</c:v>
                </c:pt>
                <c:pt idx="49">
                  <c:v>14/09/2012</c:v>
                </c:pt>
                <c:pt idx="50">
                  <c:v>23/10/2012</c:v>
                </c:pt>
                <c:pt idx="51">
                  <c:v>23/10/2012</c:v>
                </c:pt>
                <c:pt idx="52">
                  <c:v>31/10/2012</c:v>
                </c:pt>
                <c:pt idx="53">
                  <c:v>01/11/2012</c:v>
                </c:pt>
                <c:pt idx="54">
                  <c:v>15/11/2012</c:v>
                </c:pt>
                <c:pt idx="55">
                  <c:v>15/11/2012</c:v>
                </c:pt>
                <c:pt idx="56">
                  <c:v>27/11/2012</c:v>
                </c:pt>
                <c:pt idx="57">
                  <c:v>09/12/2012</c:v>
                </c:pt>
                <c:pt idx="58">
                  <c:v>09/12/2012</c:v>
                </c:pt>
                <c:pt idx="59">
                  <c:v>09/01/2013</c:v>
                </c:pt>
                <c:pt idx="60">
                  <c:v>11/01/2013</c:v>
                </c:pt>
                <c:pt idx="61">
                  <c:v>29/01/2013</c:v>
                </c:pt>
                <c:pt idx="62">
                  <c:v>05/02/2013</c:v>
                </c:pt>
                <c:pt idx="63">
                  <c:v>21/02/2013</c:v>
                </c:pt>
                <c:pt idx="64">
                  <c:v>08/03/2013</c:v>
                </c:pt>
                <c:pt idx="65">
                  <c:v>26/03/2013</c:v>
                </c:pt>
                <c:pt idx="66">
                  <c:v>10/04/2013</c:v>
                </c:pt>
                <c:pt idx="67">
                  <c:v>22/04/2013</c:v>
                </c:pt>
                <c:pt idx="68">
                  <c:v>02/05/2013</c:v>
                </c:pt>
                <c:pt idx="69">
                  <c:v>02/05/2013</c:v>
                </c:pt>
                <c:pt idx="70">
                  <c:v>27/05/2013</c:v>
                </c:pt>
                <c:pt idx="71">
                  <c:v>27/05/2013</c:v>
                </c:pt>
                <c:pt idx="72">
                  <c:v>28/05/2013</c:v>
                </c:pt>
                <c:pt idx="73">
                  <c:v>28/05/2013</c:v>
                </c:pt>
                <c:pt idx="74">
                  <c:v>28/05/2013</c:v>
                </c:pt>
                <c:pt idx="75">
                  <c:v>06/06/2013</c:v>
                </c:pt>
                <c:pt idx="76">
                  <c:v>06/06/2013</c:v>
                </c:pt>
                <c:pt idx="77">
                  <c:v>05/06/2013</c:v>
                </c:pt>
                <c:pt idx="78">
                  <c:v>21/06/2013</c:v>
                </c:pt>
                <c:pt idx="79">
                  <c:v>04/07/2013</c:v>
                </c:pt>
                <c:pt idx="80">
                  <c:v>04/07/2013</c:v>
                </c:pt>
                <c:pt idx="81">
                  <c:v>23/07/2013</c:v>
                </c:pt>
                <c:pt idx="82">
                  <c:v>23/07/2013</c:v>
                </c:pt>
                <c:pt idx="83">
                  <c:v>07/08/2013</c:v>
                </c:pt>
                <c:pt idx="84">
                  <c:v>08/08/2013</c:v>
                </c:pt>
                <c:pt idx="85">
                  <c:v>20/08/2013</c:v>
                </c:pt>
                <c:pt idx="86">
                  <c:v>21/08/2013</c:v>
                </c:pt>
                <c:pt idx="87">
                  <c:v>21/08/2013</c:v>
                </c:pt>
                <c:pt idx="88">
                  <c:v>29/08/2013</c:v>
                </c:pt>
                <c:pt idx="89">
                  <c:v>09/09/2013</c:v>
                </c:pt>
                <c:pt idx="90">
                  <c:v>09/09/2013</c:v>
                </c:pt>
                <c:pt idx="91">
                  <c:v>09/09/2013</c:v>
                </c:pt>
                <c:pt idx="92">
                  <c:v>16/09/2013</c:v>
                </c:pt>
                <c:pt idx="93">
                  <c:v>23/09/2013</c:v>
                </c:pt>
                <c:pt idx="94">
                  <c:v>23/09/2013</c:v>
                </c:pt>
                <c:pt idx="95">
                  <c:v>24/09/2013</c:v>
                </c:pt>
                <c:pt idx="96">
                  <c:v>24/09/2013</c:v>
                </c:pt>
                <c:pt idx="97">
                  <c:v>25/09/2013</c:v>
                </c:pt>
                <c:pt idx="98">
                  <c:v>25/09/2013</c:v>
                </c:pt>
                <c:pt idx="99">
                  <c:v>27/09/2013</c:v>
                </c:pt>
                <c:pt idx="100">
                  <c:v>31/10/2013</c:v>
                </c:pt>
                <c:pt idx="101">
                  <c:v>31/10/2013</c:v>
                </c:pt>
                <c:pt idx="102">
                  <c:v>05/11/2013</c:v>
                </c:pt>
                <c:pt idx="103">
                  <c:v>06/11/2013</c:v>
                </c:pt>
                <c:pt idx="104">
                  <c:v>13/11/2013</c:v>
                </c:pt>
                <c:pt idx="105">
                  <c:v>18/11/2013</c:v>
                </c:pt>
                <c:pt idx="106">
                  <c:v>18/11/2013</c:v>
                </c:pt>
                <c:pt idx="107">
                  <c:v>04/12/2013</c:v>
                </c:pt>
                <c:pt idx="108">
                  <c:v>04/12/2013</c:v>
                </c:pt>
                <c:pt idx="109">
                  <c:v>20/12/2013</c:v>
                </c:pt>
                <c:pt idx="110">
                  <c:v>20/12/2013</c:v>
                </c:pt>
                <c:pt idx="111">
                  <c:v>07/01/2014</c:v>
                </c:pt>
                <c:pt idx="112">
                  <c:v>09/01/2014</c:v>
                </c:pt>
                <c:pt idx="113">
                  <c:v>09/01/2014</c:v>
                </c:pt>
                <c:pt idx="114">
                  <c:v>14/01/2014</c:v>
                </c:pt>
                <c:pt idx="115">
                  <c:v>27/01/2014</c:v>
                </c:pt>
                <c:pt idx="116">
                  <c:v>27/01/2014</c:v>
                </c:pt>
                <c:pt idx="117">
                  <c:v>28/01/2014</c:v>
                </c:pt>
                <c:pt idx="118">
                  <c:v>30/01/2014</c:v>
                </c:pt>
                <c:pt idx="119">
                  <c:v>10/02/2014</c:v>
                </c:pt>
                <c:pt idx="120">
                  <c:v>10/02/2014</c:v>
                </c:pt>
                <c:pt idx="121">
                  <c:v>14/02/2014</c:v>
                </c:pt>
                <c:pt idx="122">
                  <c:v>24/02/2014</c:v>
                </c:pt>
                <c:pt idx="123">
                  <c:v>24/02/2014</c:v>
                </c:pt>
                <c:pt idx="124">
                  <c:v>06/03/2014</c:v>
                </c:pt>
                <c:pt idx="125">
                  <c:v>06/03/2014</c:v>
                </c:pt>
                <c:pt idx="126">
                  <c:v>26/03/2014</c:v>
                </c:pt>
                <c:pt idx="127">
                  <c:v>26/03/2014</c:v>
                </c:pt>
                <c:pt idx="128">
                  <c:v>26/03/2014</c:v>
                </c:pt>
                <c:pt idx="129">
                  <c:v>26/03/2014</c:v>
                </c:pt>
                <c:pt idx="130">
                  <c:v>11/04/2014</c:v>
                </c:pt>
                <c:pt idx="131">
                  <c:v>11/04/2014</c:v>
                </c:pt>
                <c:pt idx="132">
                  <c:v>22/04/2014</c:v>
                </c:pt>
                <c:pt idx="133">
                  <c:v>22/04/2014</c:v>
                </c:pt>
                <c:pt idx="134">
                  <c:v>16/05/2014</c:v>
                </c:pt>
                <c:pt idx="135">
                  <c:v>16/05/2014</c:v>
                </c:pt>
                <c:pt idx="136">
                  <c:v>19/06/2014</c:v>
                </c:pt>
                <c:pt idx="137">
                  <c:v>27/06/2014</c:v>
                </c:pt>
                <c:pt idx="138">
                  <c:v>27/06/2014</c:v>
                </c:pt>
                <c:pt idx="139">
                  <c:v>29/06/2014</c:v>
                </c:pt>
                <c:pt idx="140">
                  <c:v>07/07/2014</c:v>
                </c:pt>
                <c:pt idx="141">
                  <c:v>09/07/2014</c:v>
                </c:pt>
                <c:pt idx="142">
                  <c:v>05/09/2014</c:v>
                </c:pt>
                <c:pt idx="143">
                  <c:v>29/10/2014</c:v>
                </c:pt>
                <c:pt idx="144">
                  <c:v>21/11/2014</c:v>
                </c:pt>
                <c:pt idx="145">
                  <c:v>02/12/2014</c:v>
                </c:pt>
                <c:pt idx="146">
                  <c:v>16/02/2015</c:v>
                </c:pt>
                <c:pt idx="147">
                  <c:v>01/04/2015</c:v>
                </c:pt>
                <c:pt idx="148">
                  <c:v>22/06/2015</c:v>
                </c:pt>
                <c:pt idx="149">
                  <c:v>22/06/2015</c:v>
                </c:pt>
                <c:pt idx="150">
                  <c:v>07/07/2015</c:v>
                </c:pt>
                <c:pt idx="151">
                  <c:v>07/07/2015</c:v>
                </c:pt>
                <c:pt idx="152">
                  <c:v>17/08/2015</c:v>
                </c:pt>
                <c:pt idx="153">
                  <c:v>19/08/2015</c:v>
                </c:pt>
                <c:pt idx="154">
                  <c:v>11/09/2015</c:v>
                </c:pt>
                <c:pt idx="155">
                  <c:v>11/09/2015</c:v>
                </c:pt>
                <c:pt idx="156">
                  <c:v>26/10/2015</c:v>
                </c:pt>
                <c:pt idx="157">
                  <c:v>26/10/2015</c:v>
                </c:pt>
                <c:pt idx="158">
                  <c:v>16/11/2015</c:v>
                </c:pt>
                <c:pt idx="159">
                  <c:v>16/11/2015</c:v>
                </c:pt>
                <c:pt idx="160">
                  <c:v>18/11/2015</c:v>
                </c:pt>
                <c:pt idx="161">
                  <c:v>20/11/2015</c:v>
                </c:pt>
                <c:pt idx="162">
                  <c:v>17/11/2015</c:v>
                </c:pt>
                <c:pt idx="163">
                  <c:v>18/11/2015</c:v>
                </c:pt>
                <c:pt idx="164">
                  <c:v>11/12/2015</c:v>
                </c:pt>
                <c:pt idx="165">
                  <c:v>07/01/2016</c:v>
                </c:pt>
                <c:pt idx="166">
                  <c:v>25/05/2016</c:v>
                </c:pt>
                <c:pt idx="167">
                  <c:v>14/07/2016</c:v>
                </c:pt>
                <c:pt idx="168">
                  <c:v>14/07/2016</c:v>
                </c:pt>
                <c:pt idx="169">
                  <c:v>05/08/2016</c:v>
                </c:pt>
                <c:pt idx="170">
                  <c:v>05/08/2016</c:v>
                </c:pt>
                <c:pt idx="171">
                  <c:v>02/09/2016</c:v>
                </c:pt>
                <c:pt idx="172">
                  <c:v>09/09/2016</c:v>
                </c:pt>
                <c:pt idx="173">
                  <c:v>26/09/2016</c:v>
                </c:pt>
                <c:pt idx="174">
                  <c:v>07/10/2016</c:v>
                </c:pt>
                <c:pt idx="175">
                  <c:v>08/11/2016</c:v>
                </c:pt>
                <c:pt idx="176">
                  <c:v>08/11/2016</c:v>
                </c:pt>
                <c:pt idx="177">
                  <c:v>15/12/2016</c:v>
                </c:pt>
                <c:pt idx="178">
                  <c:v>15/12/2016</c:v>
                </c:pt>
                <c:pt idx="179">
                  <c:v>18/01/2017</c:v>
                </c:pt>
                <c:pt idx="180">
                  <c:v>18/01/2017</c:v>
                </c:pt>
                <c:pt idx="181">
                  <c:v>25/01/2017</c:v>
                </c:pt>
                <c:pt idx="182">
                  <c:v>17/02/2017</c:v>
                </c:pt>
                <c:pt idx="183">
                  <c:v>17/02/2017</c:v>
                </c:pt>
                <c:pt idx="184">
                  <c:v>20/03/2017</c:v>
                </c:pt>
                <c:pt idx="185">
                  <c:v>21/03/2017</c:v>
                </c:pt>
                <c:pt idx="186">
                  <c:v>28/03/2017</c:v>
                </c:pt>
                <c:pt idx="187">
                  <c:v>04/04/2017</c:v>
                </c:pt>
                <c:pt idx="188">
                  <c:v>04/04/2017</c:v>
                </c:pt>
                <c:pt idx="189">
                  <c:v>17/04/2017</c:v>
                </c:pt>
                <c:pt idx="190">
                  <c:v>17/04/2017</c:v>
                </c:pt>
                <c:pt idx="192">
                  <c:v>05/08/2017</c:v>
                </c:pt>
                <c:pt idx="193">
                  <c:v>08/09/2017</c:v>
                </c:pt>
                <c:pt idx="194">
                  <c:v>19/9/2017</c:v>
                </c:pt>
                <c:pt idx="195">
                  <c:v>10/11/2017</c:v>
                </c:pt>
                <c:pt idx="196">
                  <c:v>24/11/17</c:v>
                </c:pt>
                <c:pt idx="197">
                  <c:v>15/01/2018</c:v>
                </c:pt>
                <c:pt idx="198">
                  <c:v>28/02/2018</c:v>
                </c:pt>
                <c:pt idx="199">
                  <c:v>26/03/2018</c:v>
                </c:pt>
                <c:pt idx="200">
                  <c:v>07/06/2018</c:v>
                </c:pt>
              </c:strCache>
            </c:strRef>
          </c:xVal>
          <c:yVal>
            <c:numRef>
              <c:f>Calibrations!$N$4:$N$817</c:f>
              <c:numCache>
                <c:formatCode>General</c:formatCode>
                <c:ptCount val="814"/>
                <c:pt idx="62">
                  <c:v>1.04</c:v>
                </c:pt>
                <c:pt idx="73">
                  <c:v>1.1029</c:v>
                </c:pt>
                <c:pt idx="89">
                  <c:v>0.93</c:v>
                </c:pt>
                <c:pt idx="118">
                  <c:v>1.0956999999999999</c:v>
                </c:pt>
                <c:pt idx="121">
                  <c:v>1.0475000000000001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33-5B42-8A90-604D2A6A6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73992"/>
        <c:axId val="1580501080"/>
      </c:scatterChart>
      <c:valAx>
        <c:axId val="1020773992"/>
        <c:scaling>
          <c:orientation val="minMax"/>
          <c:max val="45000"/>
          <c:min val="3870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0501080"/>
        <c:crosses val="autoZero"/>
        <c:crossBetween val="midCat"/>
      </c:valAx>
      <c:valAx>
        <c:axId val="1580501080"/>
        <c:scaling>
          <c:orientation val="minMax"/>
          <c:min val="0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07739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624313413637902"/>
          <c:y val="4.5248892939015496E-3"/>
          <c:w val="0.46132595904816498"/>
          <c:h val="7.69231179963263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33"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33" workbookViewId="0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5"/>
  <sheetViews>
    <sheetView zoomScale="125" workbookViewId="0"/>
  </sheetViews>
  <pageMargins left="0.75" right="0.75" top="1" bottom="1" header="0.5" footer="0.5"/>
  <pageSetup paperSize="9" orientation="landscape" horizontalDpi="4294967294" verticalDpi="4294967294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139700</xdr:rowOff>
    </xdr:from>
    <xdr:to>
      <xdr:col>15</xdr:col>
      <xdr:colOff>596900</xdr:colOff>
      <xdr:row>24</xdr:row>
      <xdr:rowOff>50800</xdr:rowOff>
    </xdr:to>
    <xdr:graphicFrame macro="">
      <xdr:nvGraphicFramePr>
        <xdr:cNvPr id="17636" name="Chart 1">
          <a:extLst>
            <a:ext uri="{FF2B5EF4-FFF2-40B4-BE49-F238E27FC236}">
              <a16:creationId xmlns:a16="http://schemas.microsoft.com/office/drawing/2014/main" id="{00000000-0008-0000-0400-0000E4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</xdr:row>
      <xdr:rowOff>12700</xdr:rowOff>
    </xdr:from>
    <xdr:to>
      <xdr:col>13</xdr:col>
      <xdr:colOff>520700</xdr:colOff>
      <xdr:row>23</xdr:row>
      <xdr:rowOff>88900</xdr:rowOff>
    </xdr:to>
    <xdr:graphicFrame macro="">
      <xdr:nvGraphicFramePr>
        <xdr:cNvPr id="16612" name="Chart 1">
          <a:extLst>
            <a:ext uri="{FF2B5EF4-FFF2-40B4-BE49-F238E27FC236}">
              <a16:creationId xmlns:a16="http://schemas.microsoft.com/office/drawing/2014/main" id="{00000000-0008-0000-0500-0000E4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0.66725</cdr:x>
      <cdr:y>0.252</cdr:y>
    </cdr:from>
    <cdr:to>
      <cdr:x>0.66725</cdr:x>
      <cdr:y>0.40975</cdr:y>
    </cdr:to>
    <cdr:cxnSp macro="">
      <cdr:nvCxnSpPr>
        <cdr:cNvPr id="348295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D154541F-7463-D745-BAC6-524CFFD0F0A8}"/>
            </a:ext>
          </a:extLst>
        </cdr:cNvPr>
        <cdr:cNvCxnSpPr>
          <a:cxnSpLocks xmlns:a="http://schemas.openxmlformats.org/drawingml/2006/main" noChangeShapeType="1"/>
        </cdr:cNvCxnSpPr>
      </cdr:nvCxnSpPr>
      <cdr:spPr bwMode="auto">
        <a:xfrm xmlns:a="http://schemas.openxmlformats.org/drawingml/2006/main">
          <a:off x="5720001" y="1414577"/>
          <a:ext cx="0" cy="885514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5400">
          <a:solidFill>
            <a:srgbClr val="000000"/>
          </a:solidFill>
          <a:round/>
          <a:headEnd/>
          <a:tailEnd type="arrow" w="med" len="med"/>
        </a:ln>
        <a:effectLst xmlns:a="http://schemas.openxmlformats.org/drawingml/2006/main">
          <a:outerShdw blurRad="40000" dist="20000" dir="5400000" rotWithShape="0">
            <a:srgbClr val="000000">
              <a:alpha val="37999"/>
            </a:srgbClr>
          </a:outerShdw>
        </a:effectLst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</cdr:cxnSp>
  </cdr:relSizeAnchor>
  <cdr:relSizeAnchor xmlns:cdr="http://schemas.openxmlformats.org/drawingml/2006/chartDrawing">
    <cdr:from>
      <cdr:x>0.625</cdr:x>
      <cdr:y>0.127</cdr:y>
    </cdr:from>
    <cdr:to>
      <cdr:x>0.7335</cdr:x>
      <cdr:y>0.2415</cdr:y>
    </cdr:to>
    <cdr:sp macro="" textlink="">
      <cdr:nvSpPr>
        <cdr:cNvPr id="348296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57813" y="712902"/>
          <a:ext cx="930116" cy="6427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40000" dist="23000" dir="5400000" rotWithShape="0">
            <a:srgbClr val="000000">
              <a:alpha val="34998"/>
            </a:srgbClr>
          </a:outerShdw>
        </a:effectLst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Incorrect adjustment of 2b calibrator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053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0.822</cdr:x>
      <cdr:y>0.259</cdr:y>
    </cdr:from>
    <cdr:to>
      <cdr:x>0.822</cdr:x>
      <cdr:y>0.41675</cdr:y>
    </cdr:to>
    <cdr:cxnSp macro="">
      <cdr:nvCxnSpPr>
        <cdr:cNvPr id="374156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49D262EA-2676-3848-8CD9-88A1B3649939}"/>
            </a:ext>
          </a:extLst>
        </cdr:cNvPr>
        <cdr:cNvCxnSpPr>
          <a:cxnSpLocks xmlns:a="http://schemas.openxmlformats.org/drawingml/2006/main" noChangeShapeType="1"/>
        </cdr:cNvCxnSpPr>
      </cdr:nvCxnSpPr>
      <cdr:spPr bwMode="auto">
        <a:xfrm xmlns:a="http://schemas.openxmlformats.org/drawingml/2006/main">
          <a:off x="7046595" y="1453871"/>
          <a:ext cx="0" cy="885513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5400">
          <a:solidFill>
            <a:srgbClr val="000000"/>
          </a:solidFill>
          <a:round/>
          <a:headEnd/>
          <a:tailEnd type="arrow" w="med" len="med"/>
        </a:ln>
        <a:effectLst xmlns:a="http://schemas.openxmlformats.org/drawingml/2006/main">
          <a:outerShdw blurRad="40000" dist="20000" dir="5400000" rotWithShape="0">
            <a:srgbClr val="000000">
              <a:alpha val="37999"/>
            </a:srgbClr>
          </a:outerShdw>
        </a:effectLst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</cdr:cxnSp>
  </cdr:relSizeAnchor>
  <cdr:relSizeAnchor xmlns:cdr="http://schemas.openxmlformats.org/drawingml/2006/chartDrawing">
    <cdr:from>
      <cdr:x>0.8075</cdr:x>
      <cdr:y>0.15775</cdr:y>
    </cdr:from>
    <cdr:to>
      <cdr:x>0.92075</cdr:x>
      <cdr:y>0.2405</cdr:y>
    </cdr:to>
    <cdr:sp macro="" textlink="">
      <cdr:nvSpPr>
        <cdr:cNvPr id="374157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22294" y="885514"/>
          <a:ext cx="970835" cy="4645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40000" dist="23000" dir="5400000" rotWithShape="0">
            <a:srgbClr val="000000">
              <a:alpha val="34998"/>
            </a:srgbClr>
          </a:outerShdw>
        </a:effectLst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Instrument 3 coeff adjusted</a:t>
          </a:r>
        </a:p>
      </cdr:txBody>
    </cdr:sp>
  </cdr:relSizeAnchor>
  <cdr:relSizeAnchor xmlns:cdr="http://schemas.openxmlformats.org/drawingml/2006/chartDrawing">
    <cdr:from>
      <cdr:x>0.72425</cdr:x>
      <cdr:y>0.29425</cdr:y>
    </cdr:from>
    <cdr:to>
      <cdr:x>0.72425</cdr:x>
      <cdr:y>0.42025</cdr:y>
    </cdr:to>
    <cdr:cxnSp macro="">
      <cdr:nvCxnSpPr>
        <cdr:cNvPr id="37415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0FCC4CB6-D567-F44A-AE1D-8308AF183507}"/>
            </a:ext>
          </a:extLst>
        </cdr:cNvPr>
        <cdr:cNvCxnSpPr>
          <a:cxnSpLocks xmlns:a="http://schemas.openxmlformats.org/drawingml/2006/main" noChangeShapeType="1"/>
        </cdr:cNvCxnSpPr>
      </cdr:nvCxnSpPr>
      <cdr:spPr bwMode="auto">
        <a:xfrm xmlns:a="http://schemas.openxmlformats.org/drawingml/2006/main" flipH="1">
          <a:off x="6208633" y="1651743"/>
          <a:ext cx="0" cy="707288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5400">
          <a:solidFill>
            <a:srgbClr val="000000"/>
          </a:solidFill>
          <a:round/>
          <a:headEnd/>
          <a:tailEnd type="arrow" w="med" len="med"/>
        </a:ln>
        <a:effectLst xmlns:a="http://schemas.openxmlformats.org/drawingml/2006/main">
          <a:outerShdw blurRad="40000" dist="20000" dir="5400000" rotWithShape="0">
            <a:srgbClr val="000000">
              <a:alpha val="37999"/>
            </a:srgbClr>
          </a:outerShdw>
        </a:effectLst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</cdr:cxnSp>
  </cdr:relSizeAnchor>
  <cdr:relSizeAnchor xmlns:cdr="http://schemas.openxmlformats.org/drawingml/2006/chartDrawing">
    <cdr:from>
      <cdr:x>0.6845</cdr:x>
      <cdr:y>0.20175</cdr:y>
    </cdr:from>
    <cdr:to>
      <cdr:x>0.812</cdr:x>
      <cdr:y>0.28275</cdr:y>
    </cdr:to>
    <cdr:sp macro="" textlink="">
      <cdr:nvSpPr>
        <cdr:cNvPr id="374159" name="Rectangle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876" y="1132503"/>
          <a:ext cx="1092994" cy="454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40000" dist="23000" dir="5400000" rotWithShape="0">
            <a:srgbClr val="000000">
              <a:alpha val="34998"/>
            </a:srgbClr>
          </a:outerShdw>
        </a:effectLst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Maintenance done on 3.</a:t>
          </a:r>
        </a:p>
      </cdr:txBody>
    </cdr:sp>
  </cdr:relSizeAnchor>
  <cdr:relSizeAnchor xmlns:cdr="http://schemas.openxmlformats.org/drawingml/2006/chartDrawing">
    <cdr:from>
      <cdr:x>0.05625</cdr:x>
      <cdr:y>0.67775</cdr:y>
    </cdr:from>
    <cdr:to>
      <cdr:x>0.957</cdr:x>
      <cdr:y>0.68125</cdr:y>
    </cdr:to>
    <cdr:cxnSp macro="">
      <cdr:nvCxnSpPr>
        <cdr:cNvPr id="37416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6DE440F8-2105-6949-91B3-D2FF78B83A28}"/>
            </a:ext>
          </a:extLst>
        </cdr:cNvPr>
        <cdr:cNvCxnSpPr>
          <a:cxnSpLocks xmlns:a="http://schemas.openxmlformats.org/drawingml/2006/main" noChangeShapeType="1"/>
        </cdr:cNvCxnSpPr>
      </cdr:nvCxnSpPr>
      <cdr:spPr bwMode="auto">
        <a:xfrm xmlns:a="http://schemas.openxmlformats.org/drawingml/2006/main">
          <a:off x="482203" y="3804482"/>
          <a:ext cx="7721680" cy="196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val="000000"/>
          </a:solidFill>
          <a:prstDash val="dash"/>
          <a:round/>
          <a:headEnd/>
          <a:tailEnd/>
        </a:ln>
        <a:effectLst xmlns:a="http://schemas.openxmlformats.org/drawingml/2006/main">
          <a:outerShdw blurRad="40000" dist="20000" dir="5400000" rotWithShape="0">
            <a:srgbClr val="000000">
              <a:alpha val="37999"/>
            </a:srgbClr>
          </a:outerShdw>
        </a:effectLst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</cdr:cxnSp>
  </cdr:relSizeAnchor>
  <cdr:relSizeAnchor xmlns:cdr="http://schemas.openxmlformats.org/drawingml/2006/chartDrawing">
    <cdr:from>
      <cdr:x>0.64</cdr:x>
      <cdr:y>0.21225</cdr:y>
    </cdr:from>
    <cdr:to>
      <cdr:x>0.642</cdr:x>
      <cdr:y>0.42575</cdr:y>
    </cdr:to>
    <cdr:cxnSp macro="">
      <cdr:nvCxnSpPr>
        <cdr:cNvPr id="374161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F5734E86-8AA1-4847-8F72-56A521381400}"/>
            </a:ext>
          </a:extLst>
        </cdr:cNvPr>
        <cdr:cNvCxnSpPr>
          <a:cxnSpLocks xmlns:a="http://schemas.openxmlformats.org/drawingml/2006/main" noChangeShapeType="1"/>
        </cdr:cNvCxnSpPr>
      </cdr:nvCxnSpPr>
      <cdr:spPr bwMode="auto">
        <a:xfrm xmlns:a="http://schemas.openxmlformats.org/drawingml/2006/main" flipH="1">
          <a:off x="5486400" y="1191444"/>
          <a:ext cx="17145" cy="1198461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5400">
          <a:solidFill>
            <a:srgbClr val="000000"/>
          </a:solidFill>
          <a:round/>
          <a:headEnd/>
          <a:tailEnd type="arrow" w="med" len="med"/>
        </a:ln>
        <a:effectLst xmlns:a="http://schemas.openxmlformats.org/drawingml/2006/main">
          <a:outerShdw blurRad="40000" dist="20000" dir="5400000" rotWithShape="0">
            <a:srgbClr val="000000">
              <a:alpha val="37999"/>
            </a:srgbClr>
          </a:outerShdw>
        </a:effectLst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</cdr:cxnSp>
  </cdr:relSizeAnchor>
  <cdr:relSizeAnchor xmlns:cdr="http://schemas.openxmlformats.org/drawingml/2006/chartDrawing">
    <cdr:from>
      <cdr:x>0.57225</cdr:x>
      <cdr:y>0.13125</cdr:y>
    </cdr:from>
    <cdr:to>
      <cdr:x>0.75875</cdr:x>
      <cdr:y>0.21225</cdr:y>
    </cdr:to>
    <cdr:sp macro="" textlink="">
      <cdr:nvSpPr>
        <cdr:cNvPr id="374162" name="Rectangle 1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5613" y="736759"/>
          <a:ext cx="1598771" cy="454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outerShdw blurRad="40000" dist="23000" dir="5400000" rotWithShape="0">
            <a:srgbClr val="000000">
              <a:alpha val="34998"/>
            </a:srgbClr>
          </a:outerShdw>
        </a:effectLst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AMF Calibrator pressure sensor adjusted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84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P154"/>
  <sheetViews>
    <sheetView showRuler="0" topLeftCell="A132" workbookViewId="0">
      <selection activeCell="B158" sqref="B158"/>
    </sheetView>
  </sheetViews>
  <sheetFormatPr baseColWidth="10" defaultColWidth="8.83203125" defaultRowHeight="13" x14ac:dyDescent="0.15"/>
  <cols>
    <col min="1" max="1" width="18.6640625" customWidth="1"/>
    <col min="2" max="2" width="29.83203125" customWidth="1"/>
    <col min="3" max="3" width="54.1640625" customWidth="1"/>
    <col min="4" max="4" width="13.83203125" customWidth="1"/>
    <col min="5" max="5" width="5.6640625" customWidth="1"/>
    <col min="6" max="7" width="3.83203125" customWidth="1"/>
    <col min="8" max="8" width="4" customWidth="1"/>
    <col min="9" max="10" width="3.1640625" customWidth="1"/>
    <col min="11" max="11" width="3" customWidth="1"/>
    <col min="12" max="12" width="3.5" customWidth="1"/>
    <col min="13" max="13" width="3.6640625" customWidth="1"/>
    <col min="14" max="14" width="3.33203125" customWidth="1"/>
    <col min="15" max="16" width="3" customWidth="1"/>
    <col min="17" max="18" width="3.33203125" customWidth="1"/>
    <col min="19" max="19" width="3.5" customWidth="1"/>
    <col min="20" max="20" width="3.1640625" customWidth="1"/>
    <col min="21" max="24" width="3.5" customWidth="1"/>
    <col min="25" max="25" width="3.33203125" customWidth="1"/>
    <col min="26" max="27" width="3.5" customWidth="1"/>
    <col min="28" max="28" width="3.1640625" customWidth="1"/>
    <col min="29" max="29" width="3.33203125" customWidth="1"/>
    <col min="30" max="30" width="3.83203125" customWidth="1"/>
    <col min="31" max="32" width="3.6640625" customWidth="1"/>
    <col min="33" max="33" width="3.1640625" customWidth="1"/>
    <col min="34" max="34" width="3.83203125" customWidth="1"/>
    <col min="35" max="35" width="4" customWidth="1"/>
    <col min="36" max="36" width="3.83203125" customWidth="1"/>
    <col min="37" max="38" width="3.5" customWidth="1"/>
    <col min="39" max="39" width="3.1640625" customWidth="1"/>
    <col min="40" max="40" width="3" customWidth="1"/>
    <col min="41" max="41" width="3.6640625" customWidth="1"/>
    <col min="42" max="42" width="3.33203125" customWidth="1"/>
    <col min="43" max="43" width="2.83203125" customWidth="1"/>
    <col min="44" max="44" width="3.83203125" customWidth="1"/>
    <col min="45" max="45" width="3.33203125" customWidth="1"/>
    <col min="46" max="46" width="3" customWidth="1"/>
    <col min="47" max="48" width="3.5" customWidth="1"/>
    <col min="49" max="49" width="3.1640625" customWidth="1"/>
    <col min="50" max="52" width="3.5" customWidth="1"/>
    <col min="53" max="53" width="3.33203125" customWidth="1"/>
    <col min="54" max="54" width="2.83203125" customWidth="1"/>
    <col min="55" max="55" width="3.5" customWidth="1"/>
    <col min="56" max="56" width="3.33203125" customWidth="1"/>
    <col min="57" max="57" width="3" customWidth="1"/>
    <col min="58" max="58" width="3.33203125" customWidth="1"/>
    <col min="59" max="59" width="3.5" customWidth="1"/>
    <col min="60" max="60" width="3" customWidth="1"/>
    <col min="61" max="61" width="4.33203125" customWidth="1"/>
    <col min="62" max="62" width="3.83203125" customWidth="1"/>
    <col min="63" max="63" width="3.5" customWidth="1"/>
    <col min="64" max="64" width="4.1640625" customWidth="1"/>
    <col min="65" max="65" width="3.6640625" customWidth="1"/>
    <col min="66" max="66" width="3.33203125" customWidth="1"/>
    <col min="67" max="67" width="4" customWidth="1"/>
    <col min="68" max="68" width="3.33203125" customWidth="1"/>
    <col min="69" max="70" width="3.6640625" customWidth="1"/>
    <col min="71" max="71" width="3.83203125" customWidth="1"/>
    <col min="72" max="72" width="3.5" customWidth="1"/>
    <col min="73" max="73" width="3" customWidth="1"/>
    <col min="74" max="75" width="3.6640625" customWidth="1"/>
    <col min="76" max="76" width="3.83203125" customWidth="1"/>
    <col min="77" max="77" width="4" customWidth="1"/>
    <col min="78" max="78" width="3.5" customWidth="1"/>
    <col min="79" max="79" width="3.6640625" customWidth="1"/>
    <col min="80" max="80" width="3.5" customWidth="1"/>
    <col min="81" max="81" width="4.33203125" customWidth="1"/>
    <col min="82" max="82" width="3.5" customWidth="1"/>
    <col min="83" max="83" width="3.33203125" customWidth="1"/>
    <col min="84" max="84" width="3.6640625" customWidth="1"/>
    <col min="85" max="85" width="3.1640625" customWidth="1"/>
    <col min="86" max="86" width="3.5" customWidth="1"/>
    <col min="87" max="87" width="4.33203125" customWidth="1"/>
    <col min="88" max="88" width="3.1640625" customWidth="1"/>
    <col min="89" max="91" width="3.33203125" customWidth="1"/>
    <col min="92" max="92" width="3.5" customWidth="1"/>
    <col min="93" max="94" width="3.83203125" customWidth="1"/>
    <col min="95" max="96" width="3.5" customWidth="1"/>
    <col min="105" max="105" width="4.5" customWidth="1"/>
  </cols>
  <sheetData>
    <row r="1" spans="1:96" x14ac:dyDescent="0.15">
      <c r="A1" s="2" t="s">
        <v>0</v>
      </c>
    </row>
    <row r="2" spans="1:96" x14ac:dyDescent="0.15">
      <c r="B2" s="1"/>
      <c r="F2" s="3"/>
    </row>
    <row r="3" spans="1:96" x14ac:dyDescent="0.15">
      <c r="D3" s="3">
        <v>2006</v>
      </c>
    </row>
    <row r="4" spans="1:96" s="3" customFormat="1" x14ac:dyDescent="0.15">
      <c r="C4" s="3" t="s">
        <v>1</v>
      </c>
      <c r="D4" s="4" t="s">
        <v>13</v>
      </c>
      <c r="AI4" s="7" t="s">
        <v>14</v>
      </c>
      <c r="BN4" s="5" t="s">
        <v>15</v>
      </c>
    </row>
    <row r="5" spans="1:96" x14ac:dyDescent="0.15">
      <c r="B5" t="s">
        <v>16</v>
      </c>
      <c r="D5" s="9">
        <v>1</v>
      </c>
      <c r="E5" s="9">
        <v>2</v>
      </c>
      <c r="F5" s="9">
        <v>3</v>
      </c>
      <c r="G5" s="9">
        <v>4</v>
      </c>
      <c r="H5" s="9">
        <v>5</v>
      </c>
      <c r="I5" s="9">
        <v>6</v>
      </c>
      <c r="J5" s="9">
        <v>7</v>
      </c>
      <c r="K5" s="9">
        <v>8</v>
      </c>
      <c r="L5" s="9">
        <v>9</v>
      </c>
      <c r="M5" s="9">
        <v>10</v>
      </c>
      <c r="N5" s="9">
        <v>11</v>
      </c>
      <c r="O5" s="9">
        <v>12</v>
      </c>
      <c r="P5" s="9">
        <v>13</v>
      </c>
      <c r="Q5" s="9">
        <v>14</v>
      </c>
      <c r="R5" s="9">
        <v>15</v>
      </c>
      <c r="S5" s="9">
        <v>16</v>
      </c>
      <c r="T5" s="9">
        <v>17</v>
      </c>
      <c r="U5" s="9">
        <v>18</v>
      </c>
      <c r="V5" s="9">
        <v>19</v>
      </c>
      <c r="W5" s="9">
        <v>20</v>
      </c>
      <c r="X5" s="9">
        <v>21</v>
      </c>
      <c r="Y5" s="9">
        <v>22</v>
      </c>
      <c r="Z5" s="9">
        <v>23</v>
      </c>
      <c r="AA5" s="9">
        <v>24</v>
      </c>
      <c r="AB5" s="9">
        <v>25</v>
      </c>
      <c r="AC5" s="9">
        <v>26</v>
      </c>
      <c r="AD5" s="9">
        <v>27</v>
      </c>
      <c r="AE5" s="9">
        <v>28</v>
      </c>
      <c r="AF5" s="9">
        <v>29</v>
      </c>
      <c r="AG5" s="9">
        <v>30</v>
      </c>
      <c r="AH5" s="9">
        <v>31</v>
      </c>
      <c r="AI5" s="10">
        <v>1</v>
      </c>
      <c r="AJ5" s="9">
        <v>2</v>
      </c>
      <c r="AK5" s="9">
        <v>3</v>
      </c>
      <c r="AL5" s="9">
        <v>4</v>
      </c>
      <c r="AM5" s="9">
        <v>5</v>
      </c>
      <c r="AN5" s="9">
        <v>6</v>
      </c>
      <c r="AO5" s="9">
        <v>7</v>
      </c>
      <c r="AP5" s="9">
        <v>8</v>
      </c>
      <c r="AQ5" s="9">
        <v>9</v>
      </c>
      <c r="AR5" s="9">
        <v>10</v>
      </c>
      <c r="AS5" s="9">
        <v>11</v>
      </c>
      <c r="AT5" s="9">
        <v>12</v>
      </c>
      <c r="AU5" s="9">
        <v>13</v>
      </c>
      <c r="AV5" s="9">
        <v>14</v>
      </c>
      <c r="AW5" s="9">
        <v>15</v>
      </c>
      <c r="AX5" s="9">
        <v>16</v>
      </c>
      <c r="AY5" s="9">
        <v>17</v>
      </c>
      <c r="AZ5" s="9">
        <v>18</v>
      </c>
      <c r="BA5" s="9">
        <v>19</v>
      </c>
      <c r="BB5" s="9">
        <v>20</v>
      </c>
      <c r="BC5" s="9">
        <v>21</v>
      </c>
      <c r="BD5" s="9">
        <v>22</v>
      </c>
      <c r="BE5" s="9">
        <v>23</v>
      </c>
      <c r="BF5" s="9">
        <v>24</v>
      </c>
      <c r="BG5" s="9">
        <v>25</v>
      </c>
      <c r="BH5" s="9">
        <v>26</v>
      </c>
      <c r="BI5" s="9">
        <v>27</v>
      </c>
      <c r="BJ5" s="9">
        <v>28</v>
      </c>
      <c r="BK5" s="9">
        <v>29</v>
      </c>
      <c r="BL5" s="9">
        <v>30</v>
      </c>
      <c r="BM5" s="9"/>
      <c r="BN5" s="10">
        <v>1</v>
      </c>
      <c r="BO5" s="9">
        <v>2</v>
      </c>
      <c r="BP5" s="9">
        <v>3</v>
      </c>
      <c r="BQ5" s="9">
        <v>4</v>
      </c>
      <c r="BR5" s="9">
        <v>5</v>
      </c>
      <c r="BS5" s="9">
        <v>6</v>
      </c>
      <c r="BT5" s="9">
        <v>7</v>
      </c>
      <c r="BU5" s="9">
        <v>8</v>
      </c>
      <c r="BV5" s="9">
        <v>9</v>
      </c>
      <c r="BW5" s="9">
        <v>10</v>
      </c>
      <c r="BX5" s="9">
        <v>11</v>
      </c>
      <c r="BY5" s="9">
        <v>12</v>
      </c>
      <c r="BZ5" s="9">
        <v>13</v>
      </c>
      <c r="CA5" s="9">
        <v>14</v>
      </c>
      <c r="CB5" s="9">
        <v>15</v>
      </c>
      <c r="CC5" s="9">
        <v>16</v>
      </c>
      <c r="CD5" s="9">
        <v>17</v>
      </c>
      <c r="CE5" s="9">
        <v>18</v>
      </c>
      <c r="CF5" s="9">
        <v>19</v>
      </c>
      <c r="CG5" s="9">
        <v>20</v>
      </c>
      <c r="CH5" s="9">
        <v>21</v>
      </c>
      <c r="CI5" s="9">
        <v>22</v>
      </c>
      <c r="CJ5" s="9">
        <v>23</v>
      </c>
      <c r="CK5" s="9">
        <v>24</v>
      </c>
      <c r="CL5" s="9">
        <v>25</v>
      </c>
      <c r="CM5" s="9">
        <v>26</v>
      </c>
      <c r="CN5" s="9">
        <v>27</v>
      </c>
      <c r="CO5" s="9">
        <v>28</v>
      </c>
      <c r="CP5" s="9">
        <v>29</v>
      </c>
      <c r="CQ5" s="9">
        <v>30</v>
      </c>
      <c r="CR5" s="9">
        <v>31</v>
      </c>
    </row>
    <row r="6" spans="1:96" x14ac:dyDescent="0.15">
      <c r="A6" t="s">
        <v>6</v>
      </c>
      <c r="B6" t="s">
        <v>51</v>
      </c>
      <c r="C6" t="s">
        <v>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6" x14ac:dyDescent="0.15">
      <c r="B7" t="s">
        <v>18</v>
      </c>
      <c r="C7" t="s">
        <v>19</v>
      </c>
      <c r="AI7" s="6"/>
      <c r="BN7" s="6"/>
    </row>
    <row r="8" spans="1:96" x14ac:dyDescent="0.15">
      <c r="AI8" s="6"/>
      <c r="BN8" s="6"/>
    </row>
    <row r="9" spans="1:96" x14ac:dyDescent="0.15">
      <c r="D9" s="3">
        <v>2007</v>
      </c>
      <c r="AI9" s="6"/>
      <c r="BN9" s="6"/>
    </row>
    <row r="10" spans="1:96" s="3" customFormat="1" x14ac:dyDescent="0.15">
      <c r="C10" s="3" t="s">
        <v>1</v>
      </c>
      <c r="D10" s="3" t="s">
        <v>3</v>
      </c>
      <c r="AI10" s="7" t="s">
        <v>4</v>
      </c>
      <c r="BN10" s="5" t="s">
        <v>5</v>
      </c>
    </row>
    <row r="11" spans="1:96" x14ac:dyDescent="0.15">
      <c r="B11" t="s">
        <v>16</v>
      </c>
      <c r="D11" s="9">
        <v>1</v>
      </c>
      <c r="E11" s="9">
        <v>2</v>
      </c>
      <c r="F11" s="9">
        <v>3</v>
      </c>
      <c r="G11" s="9">
        <v>4</v>
      </c>
      <c r="H11" s="9">
        <v>5</v>
      </c>
      <c r="I11" s="9">
        <v>6</v>
      </c>
      <c r="J11" s="9">
        <v>7</v>
      </c>
      <c r="K11" s="9">
        <v>8</v>
      </c>
      <c r="L11" s="9">
        <v>9</v>
      </c>
      <c r="M11" s="9">
        <v>10</v>
      </c>
      <c r="N11" s="9">
        <v>11</v>
      </c>
      <c r="O11" s="9">
        <v>12</v>
      </c>
      <c r="P11" s="9">
        <v>13</v>
      </c>
      <c r="Q11" s="9">
        <v>14</v>
      </c>
      <c r="R11" s="9">
        <v>15</v>
      </c>
      <c r="S11" s="9">
        <v>16</v>
      </c>
      <c r="T11" s="9">
        <v>17</v>
      </c>
      <c r="U11" s="9">
        <v>18</v>
      </c>
      <c r="V11" s="9">
        <v>19</v>
      </c>
      <c r="W11" s="9">
        <v>20</v>
      </c>
      <c r="X11" s="9">
        <v>21</v>
      </c>
      <c r="Y11" s="9">
        <v>22</v>
      </c>
      <c r="Z11" s="9">
        <v>23</v>
      </c>
      <c r="AA11" s="9">
        <v>24</v>
      </c>
      <c r="AB11" s="9">
        <v>25</v>
      </c>
      <c r="AC11" s="9">
        <v>26</v>
      </c>
      <c r="AD11" s="9">
        <v>27</v>
      </c>
      <c r="AE11" s="9">
        <v>28</v>
      </c>
      <c r="AF11" s="9">
        <v>29</v>
      </c>
      <c r="AG11" s="9">
        <v>30</v>
      </c>
      <c r="AH11" s="9">
        <v>31</v>
      </c>
      <c r="AI11" s="10">
        <v>1</v>
      </c>
      <c r="AJ11" s="9">
        <v>2</v>
      </c>
      <c r="AK11" s="9">
        <v>3</v>
      </c>
      <c r="AL11" s="9">
        <v>4</v>
      </c>
      <c r="AM11" s="9">
        <v>5</v>
      </c>
      <c r="AN11" s="9">
        <v>6</v>
      </c>
      <c r="AO11" s="9">
        <v>7</v>
      </c>
      <c r="AP11" s="9">
        <v>8</v>
      </c>
      <c r="AQ11" s="9">
        <v>9</v>
      </c>
      <c r="AR11" s="9">
        <v>10</v>
      </c>
      <c r="AS11" s="9">
        <v>11</v>
      </c>
      <c r="AT11" s="9">
        <v>12</v>
      </c>
      <c r="AU11" s="9">
        <v>13</v>
      </c>
      <c r="AV11" s="9">
        <v>14</v>
      </c>
      <c r="AW11" s="9">
        <v>15</v>
      </c>
      <c r="AX11" s="9">
        <v>16</v>
      </c>
      <c r="AY11" s="9">
        <v>17</v>
      </c>
      <c r="AZ11" s="9">
        <v>18</v>
      </c>
      <c r="BA11" s="9">
        <v>19</v>
      </c>
      <c r="BB11" s="9">
        <v>20</v>
      </c>
      <c r="BC11" s="9">
        <v>21</v>
      </c>
      <c r="BD11" s="9">
        <v>22</v>
      </c>
      <c r="BE11" s="9">
        <v>23</v>
      </c>
      <c r="BF11" s="9">
        <v>24</v>
      </c>
      <c r="BG11" s="9">
        <v>25</v>
      </c>
      <c r="BH11" s="9">
        <v>26</v>
      </c>
      <c r="BI11" s="9">
        <v>27</v>
      </c>
      <c r="BJ11" s="9">
        <v>28</v>
      </c>
      <c r="BK11" s="9"/>
      <c r="BL11" s="9"/>
      <c r="BM11" s="9"/>
      <c r="BN11" s="10">
        <v>1</v>
      </c>
      <c r="BO11" s="9">
        <v>2</v>
      </c>
      <c r="BP11" s="9">
        <v>3</v>
      </c>
      <c r="BQ11" s="9">
        <v>4</v>
      </c>
      <c r="BR11" s="9">
        <v>5</v>
      </c>
      <c r="BS11" s="9">
        <v>6</v>
      </c>
      <c r="BT11" s="9">
        <v>7</v>
      </c>
      <c r="BU11" s="9">
        <v>8</v>
      </c>
      <c r="BV11" s="9">
        <v>9</v>
      </c>
      <c r="BW11" s="9">
        <v>10</v>
      </c>
      <c r="BX11" s="9">
        <v>11</v>
      </c>
      <c r="BY11" s="9">
        <v>12</v>
      </c>
      <c r="BZ11" s="9">
        <v>13</v>
      </c>
      <c r="CA11" s="9">
        <v>14</v>
      </c>
      <c r="CB11" s="9">
        <v>15</v>
      </c>
      <c r="CC11" s="9">
        <v>16</v>
      </c>
      <c r="CD11" s="9">
        <v>17</v>
      </c>
      <c r="CE11" s="9">
        <v>18</v>
      </c>
      <c r="CF11" s="9">
        <v>19</v>
      </c>
      <c r="CG11" s="9">
        <v>20</v>
      </c>
      <c r="CH11" s="9">
        <v>21</v>
      </c>
      <c r="CI11" s="9">
        <v>22</v>
      </c>
      <c r="CJ11" s="9">
        <v>23</v>
      </c>
      <c r="CK11" s="9">
        <v>24</v>
      </c>
      <c r="CL11" s="9">
        <v>25</v>
      </c>
      <c r="CM11" s="9">
        <v>26</v>
      </c>
      <c r="CN11" s="9">
        <v>27</v>
      </c>
      <c r="CO11" s="9">
        <v>28</v>
      </c>
      <c r="CP11" s="9">
        <v>29</v>
      </c>
      <c r="CQ11" s="9">
        <v>30</v>
      </c>
      <c r="CR11" s="9">
        <v>31</v>
      </c>
    </row>
    <row r="12" spans="1:96" x14ac:dyDescent="0.15">
      <c r="A12" t="s">
        <v>6</v>
      </c>
      <c r="B12" t="s">
        <v>51</v>
      </c>
      <c r="C12" t="s">
        <v>17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6" x14ac:dyDescent="0.15">
      <c r="B13" t="s">
        <v>18</v>
      </c>
      <c r="C13" t="s">
        <v>19</v>
      </c>
      <c r="AI13" s="6"/>
      <c r="BN13" s="6"/>
    </row>
    <row r="14" spans="1:96" x14ac:dyDescent="0.15">
      <c r="D14" s="3">
        <v>2007</v>
      </c>
      <c r="AI14" s="6"/>
      <c r="BN14" s="6"/>
    </row>
    <row r="15" spans="1:96" s="3" customFormat="1" x14ac:dyDescent="0.15">
      <c r="D15" s="3" t="s">
        <v>7</v>
      </c>
      <c r="AI15" s="5" t="s">
        <v>8</v>
      </c>
      <c r="BN15" s="5" t="s">
        <v>9</v>
      </c>
    </row>
    <row r="16" spans="1:96" x14ac:dyDescent="0.15">
      <c r="D16" s="9">
        <v>1</v>
      </c>
      <c r="E16" s="9">
        <v>2</v>
      </c>
      <c r="F16" s="9">
        <v>3</v>
      </c>
      <c r="G16" s="9">
        <v>4</v>
      </c>
      <c r="H16" s="9">
        <v>5</v>
      </c>
      <c r="I16" s="9">
        <v>6</v>
      </c>
      <c r="J16" s="9">
        <v>7</v>
      </c>
      <c r="K16" s="9">
        <v>8</v>
      </c>
      <c r="L16" s="9">
        <v>9</v>
      </c>
      <c r="M16" s="9">
        <v>10</v>
      </c>
      <c r="N16" s="9">
        <v>11</v>
      </c>
      <c r="O16" s="9">
        <v>12</v>
      </c>
      <c r="P16" s="9">
        <v>13</v>
      </c>
      <c r="Q16" s="9">
        <v>14</v>
      </c>
      <c r="R16" s="9">
        <v>15</v>
      </c>
      <c r="S16" s="9">
        <v>16</v>
      </c>
      <c r="T16" s="9">
        <v>17</v>
      </c>
      <c r="U16" s="9">
        <v>18</v>
      </c>
      <c r="V16" s="9">
        <v>19</v>
      </c>
      <c r="W16" s="9">
        <v>20</v>
      </c>
      <c r="X16" s="9">
        <v>21</v>
      </c>
      <c r="Y16" s="9">
        <v>22</v>
      </c>
      <c r="Z16" s="9">
        <v>23</v>
      </c>
      <c r="AA16" s="9">
        <v>24</v>
      </c>
      <c r="AB16" s="9">
        <v>25</v>
      </c>
      <c r="AC16" s="9">
        <v>26</v>
      </c>
      <c r="AD16" s="9">
        <v>27</v>
      </c>
      <c r="AE16" s="9">
        <v>28</v>
      </c>
      <c r="AF16" s="9">
        <v>29</v>
      </c>
      <c r="AG16" s="9">
        <v>30</v>
      </c>
      <c r="AH16" s="9"/>
      <c r="AI16" s="10">
        <v>1</v>
      </c>
      <c r="AJ16" s="9">
        <v>2</v>
      </c>
      <c r="AK16" s="9">
        <v>3</v>
      </c>
      <c r="AL16" s="9">
        <v>4</v>
      </c>
      <c r="AM16" s="9">
        <v>5</v>
      </c>
      <c r="AN16" s="9">
        <v>6</v>
      </c>
      <c r="AO16" s="9">
        <v>7</v>
      </c>
      <c r="AP16" s="9">
        <v>8</v>
      </c>
      <c r="AQ16" s="9">
        <v>9</v>
      </c>
      <c r="AR16" s="9">
        <v>10</v>
      </c>
      <c r="AS16" s="9">
        <v>11</v>
      </c>
      <c r="AT16" s="9">
        <v>12</v>
      </c>
      <c r="AU16" s="9">
        <v>13</v>
      </c>
      <c r="AV16" s="9">
        <v>14</v>
      </c>
      <c r="AW16" s="9">
        <v>15</v>
      </c>
      <c r="AX16" s="9">
        <v>16</v>
      </c>
      <c r="AY16" s="9">
        <v>17</v>
      </c>
      <c r="AZ16" s="9">
        <v>18</v>
      </c>
      <c r="BA16" s="9">
        <v>19</v>
      </c>
      <c r="BB16" s="9">
        <v>20</v>
      </c>
      <c r="BC16" s="9">
        <v>21</v>
      </c>
      <c r="BD16" s="9">
        <v>22</v>
      </c>
      <c r="BE16" s="9">
        <v>23</v>
      </c>
      <c r="BF16" s="9">
        <v>24</v>
      </c>
      <c r="BG16" s="9">
        <v>25</v>
      </c>
      <c r="BH16" s="9">
        <v>26</v>
      </c>
      <c r="BI16" s="9">
        <v>27</v>
      </c>
      <c r="BJ16" s="9">
        <v>28</v>
      </c>
      <c r="BK16" s="9">
        <v>29</v>
      </c>
      <c r="BL16" s="9">
        <v>30</v>
      </c>
      <c r="BM16" s="9">
        <v>31</v>
      </c>
      <c r="BN16" s="10">
        <v>1</v>
      </c>
      <c r="BO16" s="9">
        <v>2</v>
      </c>
      <c r="BP16" s="9">
        <v>3</v>
      </c>
      <c r="BQ16" s="9">
        <v>4</v>
      </c>
      <c r="BR16" s="9">
        <v>5</v>
      </c>
      <c r="BS16" s="9">
        <v>6</v>
      </c>
      <c r="BT16" s="9">
        <v>7</v>
      </c>
      <c r="BU16" s="9">
        <v>8</v>
      </c>
      <c r="BV16" s="9">
        <v>9</v>
      </c>
      <c r="BW16" s="9">
        <v>10</v>
      </c>
      <c r="BX16" s="9">
        <v>11</v>
      </c>
      <c r="BY16" s="9">
        <v>12</v>
      </c>
      <c r="BZ16" s="9">
        <v>13</v>
      </c>
      <c r="CA16" s="9">
        <v>14</v>
      </c>
      <c r="CB16" s="9">
        <v>15</v>
      </c>
      <c r="CC16" s="9">
        <v>16</v>
      </c>
      <c r="CD16" s="9">
        <v>17</v>
      </c>
      <c r="CE16" s="9">
        <v>18</v>
      </c>
      <c r="CF16" s="9">
        <v>19</v>
      </c>
      <c r="CG16" s="9">
        <v>20</v>
      </c>
      <c r="CH16" s="9">
        <v>21</v>
      </c>
      <c r="CI16" s="9">
        <v>22</v>
      </c>
      <c r="CJ16" s="9">
        <v>23</v>
      </c>
      <c r="CK16" s="9">
        <v>24</v>
      </c>
      <c r="CL16" s="9">
        <v>25</v>
      </c>
      <c r="CM16" s="9">
        <v>26</v>
      </c>
      <c r="CN16" s="9">
        <v>27</v>
      </c>
      <c r="CO16" s="9">
        <v>28</v>
      </c>
      <c r="CP16" s="9">
        <v>29</v>
      </c>
      <c r="CQ16" s="9">
        <v>30</v>
      </c>
    </row>
    <row r="17" spans="1:96" x14ac:dyDescent="0.15">
      <c r="A17" t="s">
        <v>6</v>
      </c>
      <c r="B17" t="s">
        <v>51</v>
      </c>
      <c r="C17" t="s">
        <v>17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</row>
    <row r="18" spans="1:96" x14ac:dyDescent="0.15">
      <c r="B18" t="s">
        <v>18</v>
      </c>
      <c r="C18" t="s">
        <v>19</v>
      </c>
      <c r="AI18" s="6"/>
      <c r="BN18" s="6"/>
    </row>
    <row r="19" spans="1:96" x14ac:dyDescent="0.15">
      <c r="B19" t="s">
        <v>53</v>
      </c>
      <c r="C19" t="s">
        <v>20</v>
      </c>
      <c r="AI19" s="6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</row>
    <row r="20" spans="1:96" x14ac:dyDescent="0.15">
      <c r="B20" t="s">
        <v>52</v>
      </c>
      <c r="C20" t="s">
        <v>21</v>
      </c>
      <c r="AI20" s="6"/>
      <c r="BN20" s="6"/>
    </row>
    <row r="21" spans="1:96" x14ac:dyDescent="0.15">
      <c r="C21" t="s">
        <v>25</v>
      </c>
      <c r="AI21" s="6"/>
      <c r="BN21" s="6"/>
    </row>
    <row r="22" spans="1:96" x14ac:dyDescent="0.15">
      <c r="D22" s="3">
        <v>2007</v>
      </c>
      <c r="AI22" s="6"/>
      <c r="BN22" s="6"/>
    </row>
    <row r="23" spans="1:96" s="3" customFormat="1" x14ac:dyDescent="0.15">
      <c r="D23" s="3" t="s">
        <v>10</v>
      </c>
      <c r="AI23" s="5" t="s">
        <v>11</v>
      </c>
      <c r="BN23" s="5" t="s">
        <v>12</v>
      </c>
    </row>
    <row r="24" spans="1:96" x14ac:dyDescent="0.15">
      <c r="D24" s="9">
        <v>1</v>
      </c>
      <c r="E24" s="9">
        <v>2</v>
      </c>
      <c r="F24" s="9">
        <v>3</v>
      </c>
      <c r="G24" s="9">
        <v>4</v>
      </c>
      <c r="H24" s="9">
        <v>5</v>
      </c>
      <c r="I24" s="9">
        <v>6</v>
      </c>
      <c r="J24" s="9">
        <v>7</v>
      </c>
      <c r="K24" s="9">
        <v>8</v>
      </c>
      <c r="L24" s="9">
        <v>9</v>
      </c>
      <c r="M24" s="9">
        <v>10</v>
      </c>
      <c r="N24" s="9">
        <v>11</v>
      </c>
      <c r="O24" s="9">
        <v>12</v>
      </c>
      <c r="P24" s="9">
        <v>13</v>
      </c>
      <c r="Q24" s="9">
        <v>14</v>
      </c>
      <c r="R24" s="9">
        <v>15</v>
      </c>
      <c r="S24" s="9">
        <v>16</v>
      </c>
      <c r="T24" s="9">
        <v>17</v>
      </c>
      <c r="U24" s="9">
        <v>18</v>
      </c>
      <c r="V24" s="9">
        <v>19</v>
      </c>
      <c r="W24" s="9">
        <v>20</v>
      </c>
      <c r="X24" s="9">
        <v>21</v>
      </c>
      <c r="Y24" s="9">
        <v>22</v>
      </c>
      <c r="Z24" s="9">
        <v>23</v>
      </c>
      <c r="AA24" s="9">
        <v>24</v>
      </c>
      <c r="AB24" s="9">
        <v>25</v>
      </c>
      <c r="AC24" s="9">
        <v>26</v>
      </c>
      <c r="AD24" s="9">
        <v>27</v>
      </c>
      <c r="AE24" s="9">
        <v>28</v>
      </c>
      <c r="AF24" s="9">
        <v>29</v>
      </c>
      <c r="AG24" s="9">
        <v>30</v>
      </c>
      <c r="AH24" s="9">
        <v>31</v>
      </c>
      <c r="AI24" s="10">
        <v>1</v>
      </c>
      <c r="AJ24" s="9">
        <v>2</v>
      </c>
      <c r="AK24" s="9">
        <v>3</v>
      </c>
      <c r="AL24" s="9">
        <v>4</v>
      </c>
      <c r="AM24" s="9">
        <v>5</v>
      </c>
      <c r="AN24" s="9">
        <v>6</v>
      </c>
      <c r="AO24" s="9">
        <v>7</v>
      </c>
      <c r="AP24" s="9">
        <v>8</v>
      </c>
      <c r="AQ24" s="9">
        <v>9</v>
      </c>
      <c r="AR24" s="9">
        <v>10</v>
      </c>
      <c r="AS24" s="9">
        <v>11</v>
      </c>
      <c r="AT24" s="9">
        <v>12</v>
      </c>
      <c r="AU24" s="9">
        <v>13</v>
      </c>
      <c r="AV24" s="9">
        <v>14</v>
      </c>
      <c r="AW24" s="9">
        <v>15</v>
      </c>
      <c r="AX24" s="9">
        <v>16</v>
      </c>
      <c r="AY24" s="9">
        <v>17</v>
      </c>
      <c r="AZ24" s="9">
        <v>18</v>
      </c>
      <c r="BA24" s="9">
        <v>19</v>
      </c>
      <c r="BB24" s="9">
        <v>20</v>
      </c>
      <c r="BC24" s="9">
        <v>21</v>
      </c>
      <c r="BD24" s="9">
        <v>22</v>
      </c>
      <c r="BE24" s="9">
        <v>23</v>
      </c>
      <c r="BF24" s="9">
        <v>24</v>
      </c>
      <c r="BG24" s="9">
        <v>25</v>
      </c>
      <c r="BH24" s="9">
        <v>26</v>
      </c>
      <c r="BI24" s="9">
        <v>27</v>
      </c>
      <c r="BJ24" s="9">
        <v>28</v>
      </c>
      <c r="BK24" s="9">
        <v>29</v>
      </c>
      <c r="BL24" s="9">
        <v>30</v>
      </c>
      <c r="BM24" s="9">
        <v>31</v>
      </c>
      <c r="BN24" s="10">
        <v>1</v>
      </c>
      <c r="BO24" s="9">
        <v>2</v>
      </c>
      <c r="BP24" s="9">
        <v>3</v>
      </c>
      <c r="BQ24" s="9">
        <v>4</v>
      </c>
      <c r="BR24" s="9">
        <v>5</v>
      </c>
      <c r="BS24" s="9">
        <v>6</v>
      </c>
      <c r="BT24" s="9">
        <v>7</v>
      </c>
      <c r="BU24" s="9">
        <v>8</v>
      </c>
      <c r="BV24" s="9">
        <v>9</v>
      </c>
      <c r="BW24" s="9">
        <v>10</v>
      </c>
      <c r="BX24" s="9">
        <v>11</v>
      </c>
      <c r="BY24" s="9">
        <v>12</v>
      </c>
      <c r="BZ24" s="9">
        <v>13</v>
      </c>
      <c r="CA24" s="9">
        <v>14</v>
      </c>
      <c r="CB24" s="9">
        <v>15</v>
      </c>
      <c r="CC24" s="9">
        <v>16</v>
      </c>
      <c r="CD24" s="9">
        <v>17</v>
      </c>
      <c r="CE24" s="9">
        <v>18</v>
      </c>
      <c r="CF24" s="9">
        <v>19</v>
      </c>
      <c r="CG24" s="9">
        <v>20</v>
      </c>
      <c r="CH24" s="9">
        <v>21</v>
      </c>
      <c r="CI24" s="9">
        <v>22</v>
      </c>
      <c r="CJ24" s="9">
        <v>23</v>
      </c>
      <c r="CK24" s="9">
        <v>24</v>
      </c>
      <c r="CL24" s="9">
        <v>25</v>
      </c>
      <c r="CM24" s="9">
        <v>26</v>
      </c>
      <c r="CN24" s="9">
        <v>27</v>
      </c>
      <c r="CO24" s="9">
        <v>28</v>
      </c>
      <c r="CP24" s="9">
        <v>29</v>
      </c>
      <c r="CQ24" s="9">
        <v>30</v>
      </c>
      <c r="CR24" s="9"/>
    </row>
    <row r="25" spans="1:96" x14ac:dyDescent="0.15">
      <c r="A25" t="s">
        <v>6</v>
      </c>
      <c r="B25" t="s">
        <v>51</v>
      </c>
      <c r="C25" t="s">
        <v>17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</row>
    <row r="26" spans="1:96" x14ac:dyDescent="0.15">
      <c r="B26" t="s">
        <v>53</v>
      </c>
      <c r="C26" t="s">
        <v>20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</row>
    <row r="27" spans="1:96" x14ac:dyDescent="0.15">
      <c r="B27" t="s">
        <v>52</v>
      </c>
      <c r="C27" t="s">
        <v>21</v>
      </c>
      <c r="AI27" s="6"/>
      <c r="BN27" s="6"/>
    </row>
    <row r="28" spans="1:96" x14ac:dyDescent="0.15">
      <c r="D28" s="3">
        <v>2007</v>
      </c>
      <c r="AI28" s="6"/>
      <c r="BN28" s="6"/>
    </row>
    <row r="29" spans="1:96" s="3" customFormat="1" x14ac:dyDescent="0.15">
      <c r="D29" s="3" t="s">
        <v>13</v>
      </c>
      <c r="AI29" s="5" t="s">
        <v>14</v>
      </c>
      <c r="BN29" s="5" t="s">
        <v>15</v>
      </c>
    </row>
    <row r="30" spans="1:96" x14ac:dyDescent="0.15">
      <c r="D30" s="9">
        <v>1</v>
      </c>
      <c r="E30" s="9">
        <v>2</v>
      </c>
      <c r="F30" s="9">
        <v>3</v>
      </c>
      <c r="G30" s="9">
        <v>4</v>
      </c>
      <c r="H30" s="9">
        <v>5</v>
      </c>
      <c r="I30" s="9">
        <v>6</v>
      </c>
      <c r="J30" s="9">
        <v>7</v>
      </c>
      <c r="K30" s="9">
        <v>8</v>
      </c>
      <c r="L30" s="9">
        <v>9</v>
      </c>
      <c r="M30" s="9">
        <v>10</v>
      </c>
      <c r="N30" s="9">
        <v>11</v>
      </c>
      <c r="O30" s="9">
        <v>12</v>
      </c>
      <c r="P30" s="9">
        <v>13</v>
      </c>
      <c r="Q30" s="9">
        <v>14</v>
      </c>
      <c r="R30" s="9">
        <v>15</v>
      </c>
      <c r="S30" s="9">
        <v>16</v>
      </c>
      <c r="T30" s="9">
        <v>17</v>
      </c>
      <c r="U30" s="9">
        <v>18</v>
      </c>
      <c r="V30" s="9">
        <v>19</v>
      </c>
      <c r="W30" s="9">
        <v>20</v>
      </c>
      <c r="X30" s="9">
        <v>21</v>
      </c>
      <c r="Y30" s="9">
        <v>22</v>
      </c>
      <c r="Z30" s="9">
        <v>23</v>
      </c>
      <c r="AA30" s="9">
        <v>24</v>
      </c>
      <c r="AB30" s="9">
        <v>25</v>
      </c>
      <c r="AC30" s="9">
        <v>26</v>
      </c>
      <c r="AD30" s="9">
        <v>27</v>
      </c>
      <c r="AE30" s="9">
        <v>28</v>
      </c>
      <c r="AF30" s="9">
        <v>29</v>
      </c>
      <c r="AG30" s="9">
        <v>30</v>
      </c>
      <c r="AH30" s="9">
        <v>31</v>
      </c>
      <c r="AI30" s="10">
        <v>1</v>
      </c>
      <c r="AJ30" s="9">
        <v>2</v>
      </c>
      <c r="AK30" s="9">
        <v>3</v>
      </c>
      <c r="AL30" s="9">
        <v>4</v>
      </c>
      <c r="AM30" s="9">
        <v>5</v>
      </c>
      <c r="AN30" s="9">
        <v>6</v>
      </c>
      <c r="AO30" s="9">
        <v>7</v>
      </c>
      <c r="AP30" s="9">
        <v>8</v>
      </c>
      <c r="AQ30" s="9">
        <v>9</v>
      </c>
      <c r="AR30" s="9">
        <v>10</v>
      </c>
      <c r="AS30" s="9">
        <v>11</v>
      </c>
      <c r="AT30" s="9">
        <v>12</v>
      </c>
      <c r="AU30" s="9">
        <v>13</v>
      </c>
      <c r="AV30" s="9">
        <v>14</v>
      </c>
      <c r="AW30" s="9">
        <v>15</v>
      </c>
      <c r="AX30" s="9">
        <v>16</v>
      </c>
      <c r="AY30" s="9">
        <v>17</v>
      </c>
      <c r="AZ30" s="9">
        <v>18</v>
      </c>
      <c r="BA30" s="9">
        <v>19</v>
      </c>
      <c r="BB30" s="9">
        <v>20</v>
      </c>
      <c r="BC30" s="9">
        <v>21</v>
      </c>
      <c r="BD30" s="9">
        <v>22</v>
      </c>
      <c r="BE30" s="9">
        <v>23</v>
      </c>
      <c r="BF30" s="9">
        <v>24</v>
      </c>
      <c r="BG30" s="9">
        <v>25</v>
      </c>
      <c r="BH30" s="9">
        <v>26</v>
      </c>
      <c r="BI30" s="9">
        <v>27</v>
      </c>
      <c r="BJ30" s="9">
        <v>28</v>
      </c>
      <c r="BK30" s="9">
        <v>29</v>
      </c>
      <c r="BL30" s="9">
        <v>30</v>
      </c>
      <c r="BM30" s="9"/>
      <c r="BN30" s="10">
        <v>1</v>
      </c>
      <c r="BO30" s="9">
        <v>2</v>
      </c>
      <c r="BP30" s="9">
        <v>3</v>
      </c>
      <c r="BQ30" s="9">
        <v>4</v>
      </c>
      <c r="BR30" s="9">
        <v>5</v>
      </c>
      <c r="BS30" s="9">
        <v>6</v>
      </c>
      <c r="BT30" s="9">
        <v>7</v>
      </c>
      <c r="BU30" s="9">
        <v>8</v>
      </c>
      <c r="BV30" s="9">
        <v>9</v>
      </c>
      <c r="BW30" s="9">
        <v>10</v>
      </c>
      <c r="BX30" s="9">
        <v>11</v>
      </c>
      <c r="BY30" s="9">
        <v>12</v>
      </c>
      <c r="BZ30" s="9">
        <v>13</v>
      </c>
      <c r="CA30" s="9">
        <v>14</v>
      </c>
      <c r="CB30" s="9">
        <v>15</v>
      </c>
      <c r="CC30" s="9">
        <v>16</v>
      </c>
      <c r="CD30" s="9">
        <v>17</v>
      </c>
      <c r="CE30" s="9">
        <v>18</v>
      </c>
      <c r="CF30" s="9">
        <v>19</v>
      </c>
      <c r="CG30" s="9">
        <v>20</v>
      </c>
      <c r="CH30" s="9">
        <v>21</v>
      </c>
      <c r="CI30" s="9">
        <v>22</v>
      </c>
      <c r="CJ30" s="9">
        <v>23</v>
      </c>
      <c r="CK30" s="9">
        <v>24</v>
      </c>
      <c r="CL30" s="9">
        <v>25</v>
      </c>
      <c r="CM30" s="9">
        <v>26</v>
      </c>
      <c r="CN30" s="9">
        <v>27</v>
      </c>
      <c r="CO30" s="9">
        <v>28</v>
      </c>
      <c r="CP30" s="9">
        <v>29</v>
      </c>
      <c r="CQ30" s="9">
        <v>30</v>
      </c>
      <c r="CR30" s="9">
        <v>31</v>
      </c>
    </row>
    <row r="31" spans="1:96" x14ac:dyDescent="0.15">
      <c r="A31" t="s">
        <v>6</v>
      </c>
      <c r="B31" t="s">
        <v>51</v>
      </c>
      <c r="C31" t="s">
        <v>17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</row>
    <row r="32" spans="1:96" x14ac:dyDescent="0.15">
      <c r="B32" t="s">
        <v>53</v>
      </c>
      <c r="C32" t="s">
        <v>20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</row>
    <row r="33" spans="1:97" x14ac:dyDescent="0.15">
      <c r="B33" t="s">
        <v>52</v>
      </c>
      <c r="C33" t="s">
        <v>21</v>
      </c>
      <c r="AI33" s="6"/>
      <c r="BN33" s="6"/>
    </row>
    <row r="34" spans="1:97" ht="13.5" customHeight="1" x14ac:dyDescent="0.15">
      <c r="D34" s="3">
        <v>2008</v>
      </c>
      <c r="AI34" s="6"/>
      <c r="BN34" s="6"/>
    </row>
    <row r="35" spans="1:97" s="3" customFormat="1" x14ac:dyDescent="0.15">
      <c r="C35" s="3" t="s">
        <v>1</v>
      </c>
      <c r="D35" s="3" t="s">
        <v>3</v>
      </c>
      <c r="AI35" s="5" t="s">
        <v>4</v>
      </c>
      <c r="BN35" s="5" t="s">
        <v>5</v>
      </c>
    </row>
    <row r="36" spans="1:97" x14ac:dyDescent="0.15">
      <c r="B36" t="s">
        <v>16</v>
      </c>
      <c r="D36" s="9">
        <v>1</v>
      </c>
      <c r="E36" s="9">
        <v>2</v>
      </c>
      <c r="F36" s="9">
        <v>3</v>
      </c>
      <c r="G36" s="9">
        <v>4</v>
      </c>
      <c r="H36" s="9">
        <v>5</v>
      </c>
      <c r="I36" s="9">
        <v>6</v>
      </c>
      <c r="J36" s="9">
        <v>7</v>
      </c>
      <c r="K36" s="9">
        <v>8</v>
      </c>
      <c r="L36" s="9">
        <v>9</v>
      </c>
      <c r="M36" s="9">
        <v>10</v>
      </c>
      <c r="N36" s="9">
        <v>11</v>
      </c>
      <c r="O36" s="9">
        <v>12</v>
      </c>
      <c r="P36" s="9">
        <v>13</v>
      </c>
      <c r="Q36" s="9">
        <v>14</v>
      </c>
      <c r="R36" s="9">
        <v>15</v>
      </c>
      <c r="S36" s="9">
        <v>16</v>
      </c>
      <c r="T36" s="9">
        <v>17</v>
      </c>
      <c r="U36" s="9">
        <v>18</v>
      </c>
      <c r="V36" s="9">
        <v>19</v>
      </c>
      <c r="W36" s="9">
        <v>20</v>
      </c>
      <c r="X36" s="9">
        <v>21</v>
      </c>
      <c r="Y36" s="9">
        <v>22</v>
      </c>
      <c r="Z36" s="9">
        <v>23</v>
      </c>
      <c r="AA36" s="9">
        <v>24</v>
      </c>
      <c r="AB36" s="9">
        <v>25</v>
      </c>
      <c r="AC36" s="9">
        <v>26</v>
      </c>
      <c r="AD36" s="9">
        <v>27</v>
      </c>
      <c r="AE36" s="9">
        <v>28</v>
      </c>
      <c r="AF36" s="9">
        <v>29</v>
      </c>
      <c r="AG36" s="9">
        <v>30</v>
      </c>
      <c r="AH36" s="9">
        <v>31</v>
      </c>
      <c r="AI36" s="10">
        <v>1</v>
      </c>
      <c r="AJ36" s="9">
        <v>2</v>
      </c>
      <c r="AK36" s="9">
        <v>3</v>
      </c>
      <c r="AL36" s="9">
        <v>4</v>
      </c>
      <c r="AM36" s="9">
        <v>5</v>
      </c>
      <c r="AN36" s="9">
        <v>6</v>
      </c>
      <c r="AO36" s="9">
        <v>7</v>
      </c>
      <c r="AP36" s="9">
        <v>8</v>
      </c>
      <c r="AQ36" s="9">
        <v>9</v>
      </c>
      <c r="AR36" s="9">
        <v>10</v>
      </c>
      <c r="AS36" s="9">
        <v>11</v>
      </c>
      <c r="AT36" s="9">
        <v>12</v>
      </c>
      <c r="AU36" s="9">
        <v>13</v>
      </c>
      <c r="AV36" s="9">
        <v>14</v>
      </c>
      <c r="AW36" s="9">
        <v>15</v>
      </c>
      <c r="AX36" s="9">
        <v>16</v>
      </c>
      <c r="AY36" s="9">
        <v>17</v>
      </c>
      <c r="AZ36" s="9">
        <v>18</v>
      </c>
      <c r="BA36" s="9">
        <v>19</v>
      </c>
      <c r="BB36" s="9">
        <v>20</v>
      </c>
      <c r="BC36" s="9">
        <v>21</v>
      </c>
      <c r="BD36" s="9">
        <v>22</v>
      </c>
      <c r="BE36" s="9">
        <v>23</v>
      </c>
      <c r="BF36" s="9">
        <v>24</v>
      </c>
      <c r="BG36" s="9">
        <v>25</v>
      </c>
      <c r="BH36" s="9">
        <v>26</v>
      </c>
      <c r="BI36" s="9">
        <v>27</v>
      </c>
      <c r="BJ36" s="9">
        <v>28</v>
      </c>
      <c r="BK36" s="9"/>
      <c r="BL36" s="9"/>
      <c r="BM36" s="9"/>
      <c r="BN36" s="10">
        <v>1</v>
      </c>
      <c r="BO36" s="9">
        <v>2</v>
      </c>
      <c r="BP36" s="9">
        <v>3</v>
      </c>
      <c r="BQ36" s="9">
        <v>4</v>
      </c>
      <c r="BR36" s="9">
        <v>5</v>
      </c>
      <c r="BS36" s="9">
        <v>6</v>
      </c>
      <c r="BT36" s="9">
        <v>7</v>
      </c>
      <c r="BU36" s="9">
        <v>8</v>
      </c>
      <c r="BV36" s="9">
        <v>9</v>
      </c>
      <c r="BW36" s="9">
        <v>10</v>
      </c>
      <c r="BX36" s="9">
        <v>11</v>
      </c>
      <c r="BY36" s="9">
        <v>12</v>
      </c>
      <c r="BZ36" s="9">
        <v>13</v>
      </c>
      <c r="CA36" s="9">
        <v>14</v>
      </c>
      <c r="CB36" s="9">
        <v>15</v>
      </c>
      <c r="CC36" s="9">
        <v>16</v>
      </c>
      <c r="CD36" s="9">
        <v>17</v>
      </c>
      <c r="CE36" s="9">
        <v>18</v>
      </c>
      <c r="CF36" s="9">
        <v>19</v>
      </c>
      <c r="CG36" s="9">
        <v>20</v>
      </c>
      <c r="CH36" s="9">
        <v>21</v>
      </c>
      <c r="CI36" s="9">
        <v>22</v>
      </c>
      <c r="CJ36" s="9">
        <v>23</v>
      </c>
      <c r="CK36" s="9">
        <v>24</v>
      </c>
      <c r="CL36" s="9">
        <v>25</v>
      </c>
      <c r="CM36" s="9">
        <v>26</v>
      </c>
      <c r="CN36" s="9">
        <v>27</v>
      </c>
      <c r="CO36" s="9">
        <v>28</v>
      </c>
      <c r="CP36" s="9">
        <v>29</v>
      </c>
      <c r="CQ36" s="9">
        <v>30</v>
      </c>
      <c r="CR36" s="9">
        <v>31</v>
      </c>
    </row>
    <row r="37" spans="1:97" x14ac:dyDescent="0.15">
      <c r="A37" t="s">
        <v>6</v>
      </c>
      <c r="B37" t="s">
        <v>51</v>
      </c>
      <c r="C37" t="s">
        <v>17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</row>
    <row r="38" spans="1:97" x14ac:dyDescent="0.15">
      <c r="B38" t="s">
        <v>53</v>
      </c>
      <c r="C38" t="s">
        <v>20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t="s">
        <v>23</v>
      </c>
    </row>
    <row r="39" spans="1:97" x14ac:dyDescent="0.15">
      <c r="B39" t="s">
        <v>52</v>
      </c>
      <c r="C39" t="s">
        <v>21</v>
      </c>
      <c r="AI39" s="6"/>
      <c r="BN39" s="6"/>
    </row>
    <row r="40" spans="1:97" x14ac:dyDescent="0.15">
      <c r="D40">
        <v>2008</v>
      </c>
      <c r="AI40" s="6"/>
      <c r="BN40" s="14"/>
    </row>
    <row r="41" spans="1:97" s="3" customFormat="1" x14ac:dyDescent="0.15">
      <c r="D41" s="3" t="s">
        <v>7</v>
      </c>
      <c r="AI41" s="5" t="s">
        <v>8</v>
      </c>
      <c r="BO41" s="5" t="s">
        <v>9</v>
      </c>
    </row>
    <row r="42" spans="1:97" x14ac:dyDescent="0.15">
      <c r="D42" s="9">
        <v>1</v>
      </c>
      <c r="E42" s="9">
        <v>2</v>
      </c>
      <c r="F42" s="9">
        <v>3</v>
      </c>
      <c r="G42" s="9">
        <v>4</v>
      </c>
      <c r="H42" s="9">
        <v>5</v>
      </c>
      <c r="I42" s="9">
        <v>6</v>
      </c>
      <c r="J42" s="9">
        <v>7</v>
      </c>
      <c r="K42" s="9">
        <v>8</v>
      </c>
      <c r="L42" s="9">
        <v>9</v>
      </c>
      <c r="M42" s="9">
        <v>10</v>
      </c>
      <c r="N42" s="9">
        <v>11</v>
      </c>
      <c r="O42" s="9">
        <v>12</v>
      </c>
      <c r="P42" s="9">
        <v>13</v>
      </c>
      <c r="Q42" s="9">
        <v>14</v>
      </c>
      <c r="R42" s="9">
        <v>15</v>
      </c>
      <c r="S42" s="9">
        <v>16</v>
      </c>
      <c r="T42" s="9">
        <v>17</v>
      </c>
      <c r="U42" s="9">
        <v>18</v>
      </c>
      <c r="V42" s="9">
        <v>19</v>
      </c>
      <c r="W42" s="9">
        <v>20</v>
      </c>
      <c r="X42" s="9">
        <v>21</v>
      </c>
      <c r="Y42" s="9">
        <v>22</v>
      </c>
      <c r="Z42" s="9">
        <v>23</v>
      </c>
      <c r="AA42" s="9">
        <v>24</v>
      </c>
      <c r="AB42" s="9">
        <v>25</v>
      </c>
      <c r="AC42" s="9">
        <v>26</v>
      </c>
      <c r="AD42" s="9">
        <v>27</v>
      </c>
      <c r="AE42" s="9">
        <v>28</v>
      </c>
      <c r="AF42" s="9">
        <v>29</v>
      </c>
      <c r="AG42" s="9">
        <v>30</v>
      </c>
      <c r="AH42" s="9"/>
      <c r="AI42" s="10">
        <v>1</v>
      </c>
      <c r="AJ42" s="9">
        <v>2</v>
      </c>
      <c r="AK42" s="9">
        <v>3</v>
      </c>
      <c r="AL42" s="9">
        <v>4</v>
      </c>
      <c r="AM42" s="9">
        <v>5</v>
      </c>
      <c r="AN42" s="9">
        <v>6</v>
      </c>
      <c r="AO42" s="9">
        <v>7</v>
      </c>
      <c r="AP42" s="9">
        <v>8</v>
      </c>
      <c r="AQ42" s="9">
        <v>9</v>
      </c>
      <c r="AR42" s="9">
        <v>10</v>
      </c>
      <c r="AS42" s="9">
        <v>11</v>
      </c>
      <c r="AT42" s="9">
        <v>12</v>
      </c>
      <c r="AU42" s="9">
        <v>13</v>
      </c>
      <c r="AV42" s="9">
        <v>14</v>
      </c>
      <c r="AW42" s="9">
        <v>15</v>
      </c>
      <c r="AX42" s="9">
        <v>16</v>
      </c>
      <c r="AY42" s="9">
        <v>17</v>
      </c>
      <c r="AZ42" s="9">
        <v>18</v>
      </c>
      <c r="BA42" s="9">
        <v>19</v>
      </c>
      <c r="BB42" s="9">
        <v>20</v>
      </c>
      <c r="BC42" s="9">
        <v>21</v>
      </c>
      <c r="BD42" s="9">
        <v>22</v>
      </c>
      <c r="BE42" s="9">
        <v>23</v>
      </c>
      <c r="BF42" s="9">
        <v>24</v>
      </c>
      <c r="BG42" s="9">
        <v>25</v>
      </c>
      <c r="BH42" s="9">
        <v>26</v>
      </c>
      <c r="BI42" s="9">
        <v>27</v>
      </c>
      <c r="BJ42" s="9">
        <v>28</v>
      </c>
      <c r="BK42" s="9">
        <v>29</v>
      </c>
      <c r="BL42" s="9">
        <v>30</v>
      </c>
      <c r="BM42" s="9">
        <v>31</v>
      </c>
      <c r="BN42" s="9"/>
      <c r="BO42" s="10">
        <v>1</v>
      </c>
      <c r="BP42" s="9">
        <v>2</v>
      </c>
      <c r="BQ42" s="9">
        <v>3</v>
      </c>
      <c r="BR42" s="9">
        <v>4</v>
      </c>
      <c r="BS42" s="9">
        <v>5</v>
      </c>
      <c r="BT42" s="9">
        <v>6</v>
      </c>
      <c r="BU42" s="9">
        <v>7</v>
      </c>
      <c r="BV42" s="9">
        <v>8</v>
      </c>
      <c r="BW42" s="9">
        <v>9</v>
      </c>
      <c r="BX42" s="9">
        <v>10</v>
      </c>
      <c r="BY42" s="9">
        <v>11</v>
      </c>
      <c r="BZ42" s="9">
        <v>12</v>
      </c>
      <c r="CA42" s="9">
        <v>13</v>
      </c>
      <c r="CB42" s="9">
        <v>14</v>
      </c>
      <c r="CC42" s="9">
        <v>15</v>
      </c>
      <c r="CD42" s="9">
        <v>16</v>
      </c>
      <c r="CE42" s="9">
        <v>17</v>
      </c>
      <c r="CF42" s="9">
        <v>18</v>
      </c>
      <c r="CG42" s="9">
        <v>19</v>
      </c>
      <c r="CH42" s="9">
        <v>20</v>
      </c>
      <c r="CI42" s="9">
        <v>21</v>
      </c>
      <c r="CJ42" s="9">
        <v>22</v>
      </c>
      <c r="CK42" s="9">
        <v>23</v>
      </c>
      <c r="CL42" s="9">
        <v>24</v>
      </c>
      <c r="CM42" s="9">
        <v>25</v>
      </c>
      <c r="CN42" s="9">
        <v>26</v>
      </c>
      <c r="CO42" s="9">
        <v>27</v>
      </c>
      <c r="CP42" s="9">
        <v>28</v>
      </c>
      <c r="CQ42" s="9">
        <v>29</v>
      </c>
      <c r="CR42" s="9">
        <v>30</v>
      </c>
    </row>
    <row r="43" spans="1:97" x14ac:dyDescent="0.15">
      <c r="A43" t="s">
        <v>6</v>
      </c>
      <c r="B43" t="s">
        <v>51</v>
      </c>
      <c r="C43" t="s">
        <v>17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</row>
    <row r="44" spans="1:97" x14ac:dyDescent="0.15">
      <c r="B44" t="s">
        <v>53</v>
      </c>
      <c r="C44" t="s">
        <v>20</v>
      </c>
      <c r="AI44" s="6"/>
      <c r="BO44" s="6"/>
    </row>
    <row r="45" spans="1:97" x14ac:dyDescent="0.15">
      <c r="B45" t="s">
        <v>52</v>
      </c>
      <c r="C45" t="s">
        <v>21</v>
      </c>
      <c r="AI45" s="6"/>
      <c r="BO45" s="6"/>
    </row>
    <row r="46" spans="1:97" x14ac:dyDescent="0.15">
      <c r="D46">
        <v>2008</v>
      </c>
      <c r="AI46" s="6"/>
      <c r="BO46" s="6"/>
    </row>
    <row r="47" spans="1:97" s="3" customFormat="1" x14ac:dyDescent="0.15">
      <c r="D47" s="3" t="s">
        <v>10</v>
      </c>
      <c r="AI47" s="5" t="s">
        <v>11</v>
      </c>
      <c r="BN47" s="5" t="s">
        <v>12</v>
      </c>
    </row>
    <row r="48" spans="1:97" x14ac:dyDescent="0.15">
      <c r="D48" s="9">
        <v>1</v>
      </c>
      <c r="E48" s="9">
        <v>2</v>
      </c>
      <c r="F48" s="9">
        <v>3</v>
      </c>
      <c r="G48" s="9">
        <v>4</v>
      </c>
      <c r="H48" s="9">
        <v>5</v>
      </c>
      <c r="I48" s="9">
        <v>6</v>
      </c>
      <c r="J48" s="9">
        <v>7</v>
      </c>
      <c r="K48" s="9">
        <v>8</v>
      </c>
      <c r="L48" s="9">
        <v>9</v>
      </c>
      <c r="M48" s="9">
        <v>10</v>
      </c>
      <c r="N48" s="9">
        <v>11</v>
      </c>
      <c r="O48" s="9">
        <v>12</v>
      </c>
      <c r="P48" s="9">
        <v>13</v>
      </c>
      <c r="Q48" s="9">
        <v>14</v>
      </c>
      <c r="R48" s="9">
        <v>15</v>
      </c>
      <c r="S48" s="9">
        <v>16</v>
      </c>
      <c r="T48" s="9">
        <v>17</v>
      </c>
      <c r="U48" s="9">
        <v>18</v>
      </c>
      <c r="V48" s="9">
        <v>19</v>
      </c>
      <c r="W48" s="9">
        <v>20</v>
      </c>
      <c r="X48" s="9">
        <v>21</v>
      </c>
      <c r="Y48" s="9">
        <v>22</v>
      </c>
      <c r="Z48" s="9">
        <v>23</v>
      </c>
      <c r="AA48" s="9">
        <v>24</v>
      </c>
      <c r="AB48" s="9">
        <v>25</v>
      </c>
      <c r="AC48" s="9">
        <v>26</v>
      </c>
      <c r="AD48" s="9">
        <v>27</v>
      </c>
      <c r="AE48" s="9">
        <v>28</v>
      </c>
      <c r="AF48" s="9">
        <v>29</v>
      </c>
      <c r="AG48" s="9">
        <v>30</v>
      </c>
      <c r="AH48" s="9">
        <v>31</v>
      </c>
      <c r="AI48" s="10">
        <v>1</v>
      </c>
      <c r="AJ48" s="9">
        <v>2</v>
      </c>
      <c r="AK48" s="9">
        <v>3</v>
      </c>
      <c r="AL48" s="9">
        <v>4</v>
      </c>
      <c r="AM48" s="9">
        <v>5</v>
      </c>
      <c r="AN48" s="9">
        <v>6</v>
      </c>
      <c r="AO48" s="9">
        <v>7</v>
      </c>
      <c r="AP48" s="9">
        <v>8</v>
      </c>
      <c r="AQ48" s="9">
        <v>9</v>
      </c>
      <c r="AR48" s="9">
        <v>10</v>
      </c>
      <c r="AS48" s="9">
        <v>11</v>
      </c>
      <c r="AT48" s="9">
        <v>12</v>
      </c>
      <c r="AU48" s="9">
        <v>13</v>
      </c>
      <c r="AV48" s="9">
        <v>14</v>
      </c>
      <c r="AW48" s="9">
        <v>15</v>
      </c>
      <c r="AX48" s="9">
        <v>16</v>
      </c>
      <c r="AY48" s="9">
        <v>17</v>
      </c>
      <c r="AZ48" s="9">
        <v>18</v>
      </c>
      <c r="BA48" s="9">
        <v>19</v>
      </c>
      <c r="BB48" s="9">
        <v>20</v>
      </c>
      <c r="BC48" s="9">
        <v>21</v>
      </c>
      <c r="BD48" s="9">
        <v>22</v>
      </c>
      <c r="BE48" s="9">
        <v>23</v>
      </c>
      <c r="BF48" s="9">
        <v>24</v>
      </c>
      <c r="BG48" s="9">
        <v>25</v>
      </c>
      <c r="BH48" s="9">
        <v>26</v>
      </c>
      <c r="BI48" s="9">
        <v>27</v>
      </c>
      <c r="BJ48" s="9">
        <v>28</v>
      </c>
      <c r="BK48" s="9">
        <v>29</v>
      </c>
      <c r="BL48" s="9">
        <v>30</v>
      </c>
      <c r="BM48" s="9">
        <v>31</v>
      </c>
      <c r="BN48" s="10">
        <v>1</v>
      </c>
      <c r="BO48" s="9">
        <v>2</v>
      </c>
      <c r="BP48" s="9">
        <v>3</v>
      </c>
      <c r="BQ48" s="9">
        <v>4</v>
      </c>
      <c r="BR48" s="9">
        <v>5</v>
      </c>
      <c r="BS48" s="9">
        <v>6</v>
      </c>
      <c r="BT48" s="9">
        <v>7</v>
      </c>
      <c r="BU48" s="9">
        <v>8</v>
      </c>
      <c r="BV48" s="9">
        <v>9</v>
      </c>
      <c r="BW48" s="9">
        <v>10</v>
      </c>
      <c r="BX48" s="9">
        <v>11</v>
      </c>
      <c r="BY48" s="9">
        <v>12</v>
      </c>
      <c r="BZ48" s="9">
        <v>13</v>
      </c>
      <c r="CA48" s="9">
        <v>14</v>
      </c>
      <c r="CB48" s="9">
        <v>15</v>
      </c>
      <c r="CC48" s="9">
        <v>16</v>
      </c>
      <c r="CD48" s="9">
        <v>17</v>
      </c>
      <c r="CE48" s="9">
        <v>18</v>
      </c>
      <c r="CF48" s="9">
        <v>19</v>
      </c>
      <c r="CG48" s="9">
        <v>20</v>
      </c>
      <c r="CH48" s="9">
        <v>21</v>
      </c>
      <c r="CI48" s="9">
        <v>22</v>
      </c>
      <c r="CJ48" s="9">
        <v>23</v>
      </c>
      <c r="CK48" s="9">
        <v>24</v>
      </c>
      <c r="CL48" s="9">
        <v>25</v>
      </c>
      <c r="CM48" s="9">
        <v>26</v>
      </c>
      <c r="CN48" s="9">
        <v>27</v>
      </c>
      <c r="CO48" s="9">
        <v>28</v>
      </c>
      <c r="CP48" s="9">
        <v>29</v>
      </c>
      <c r="CQ48" s="9">
        <v>30</v>
      </c>
      <c r="CR48" s="9"/>
    </row>
    <row r="49" spans="1:120" x14ac:dyDescent="0.15">
      <c r="A49" t="s">
        <v>6</v>
      </c>
      <c r="B49" t="s">
        <v>51</v>
      </c>
      <c r="C49" t="s">
        <v>17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</row>
    <row r="50" spans="1:120" x14ac:dyDescent="0.15">
      <c r="B50" t="s">
        <v>53</v>
      </c>
      <c r="C50" t="s">
        <v>20</v>
      </c>
      <c r="AI50" s="6"/>
      <c r="BN50" s="6"/>
    </row>
    <row r="51" spans="1:120" x14ac:dyDescent="0.15">
      <c r="B51" t="s">
        <v>52</v>
      </c>
      <c r="C51" t="s">
        <v>21</v>
      </c>
      <c r="AI51" s="6"/>
      <c r="BN51" s="6"/>
    </row>
    <row r="52" spans="1:120" x14ac:dyDescent="0.15">
      <c r="D52">
        <v>2008</v>
      </c>
      <c r="AI52" s="6"/>
      <c r="BN52" s="6"/>
    </row>
    <row r="53" spans="1:120" s="3" customFormat="1" x14ac:dyDescent="0.15">
      <c r="D53" s="3" t="s">
        <v>13</v>
      </c>
      <c r="AI53" s="5" t="s">
        <v>14</v>
      </c>
      <c r="BN53" s="5" t="s">
        <v>15</v>
      </c>
    </row>
    <row r="54" spans="1:120" x14ac:dyDescent="0.15">
      <c r="D54" s="9">
        <v>1</v>
      </c>
      <c r="E54" s="9">
        <v>2</v>
      </c>
      <c r="F54" s="9">
        <v>3</v>
      </c>
      <c r="G54" s="9">
        <v>4</v>
      </c>
      <c r="H54" s="9">
        <v>5</v>
      </c>
      <c r="I54" s="9">
        <v>6</v>
      </c>
      <c r="J54" s="9">
        <v>7</v>
      </c>
      <c r="K54" s="9">
        <v>8</v>
      </c>
      <c r="L54" s="9">
        <v>9</v>
      </c>
      <c r="M54" s="9">
        <v>10</v>
      </c>
      <c r="N54" s="9">
        <v>11</v>
      </c>
      <c r="O54" s="9">
        <v>12</v>
      </c>
      <c r="P54" s="9">
        <v>13</v>
      </c>
      <c r="Q54" s="9">
        <v>14</v>
      </c>
      <c r="R54" s="9">
        <v>15</v>
      </c>
      <c r="S54" s="9">
        <v>16</v>
      </c>
      <c r="T54" s="9">
        <v>17</v>
      </c>
      <c r="U54" s="9">
        <v>18</v>
      </c>
      <c r="V54" s="9">
        <v>19</v>
      </c>
      <c r="W54" s="9">
        <v>20</v>
      </c>
      <c r="X54" s="9">
        <v>21</v>
      </c>
      <c r="Y54" s="9">
        <v>22</v>
      </c>
      <c r="Z54" s="9">
        <v>23</v>
      </c>
      <c r="AA54" s="9">
        <v>24</v>
      </c>
      <c r="AB54" s="9">
        <v>25</v>
      </c>
      <c r="AC54" s="9">
        <v>26</v>
      </c>
      <c r="AD54" s="9">
        <v>27</v>
      </c>
      <c r="AE54" s="9">
        <v>28</v>
      </c>
      <c r="AF54" s="9">
        <v>29</v>
      </c>
      <c r="AG54" s="9">
        <v>30</v>
      </c>
      <c r="AH54" s="9">
        <v>31</v>
      </c>
      <c r="AI54" s="10">
        <v>1</v>
      </c>
      <c r="AJ54" s="9">
        <v>2</v>
      </c>
      <c r="AK54" s="9">
        <v>3</v>
      </c>
      <c r="AL54" s="9">
        <v>4</v>
      </c>
      <c r="AM54" s="9">
        <v>5</v>
      </c>
      <c r="AN54" s="9">
        <v>6</v>
      </c>
      <c r="AO54" s="9">
        <v>7</v>
      </c>
      <c r="AP54" s="9">
        <v>8</v>
      </c>
      <c r="AQ54" s="9">
        <v>9</v>
      </c>
      <c r="AR54" s="9">
        <v>10</v>
      </c>
      <c r="AS54" s="9">
        <v>11</v>
      </c>
      <c r="AT54" s="9">
        <v>12</v>
      </c>
      <c r="AU54" s="9">
        <v>13</v>
      </c>
      <c r="AV54" s="9">
        <v>14</v>
      </c>
      <c r="AW54" s="9">
        <v>15</v>
      </c>
      <c r="AX54" s="9">
        <v>16</v>
      </c>
      <c r="AY54" s="9">
        <v>17</v>
      </c>
      <c r="AZ54" s="9">
        <v>18</v>
      </c>
      <c r="BA54" s="9">
        <v>19</v>
      </c>
      <c r="BB54" s="9">
        <v>20</v>
      </c>
      <c r="BC54" s="9">
        <v>21</v>
      </c>
      <c r="BD54" s="9">
        <v>22</v>
      </c>
      <c r="BE54" s="9">
        <v>23</v>
      </c>
      <c r="BF54" s="9">
        <v>24</v>
      </c>
      <c r="BG54" s="9">
        <v>25</v>
      </c>
      <c r="BH54" s="9">
        <v>26</v>
      </c>
      <c r="BI54" s="9">
        <v>27</v>
      </c>
      <c r="BJ54" s="9">
        <v>28</v>
      </c>
      <c r="BK54" s="9">
        <v>29</v>
      </c>
      <c r="BL54" s="9">
        <v>30</v>
      </c>
      <c r="BM54" s="9"/>
      <c r="BN54" s="10">
        <v>1</v>
      </c>
      <c r="BO54" s="9">
        <v>2</v>
      </c>
      <c r="BP54" s="9">
        <v>3</v>
      </c>
      <c r="BQ54" s="9">
        <v>4</v>
      </c>
      <c r="BR54" s="9">
        <v>5</v>
      </c>
      <c r="BS54" s="9">
        <v>6</v>
      </c>
      <c r="BT54" s="9">
        <v>7</v>
      </c>
      <c r="BU54" s="9">
        <v>8</v>
      </c>
      <c r="BV54" s="9">
        <v>9</v>
      </c>
      <c r="BW54" s="9">
        <v>10</v>
      </c>
      <c r="BX54" s="9">
        <v>11</v>
      </c>
      <c r="BY54" s="9">
        <v>12</v>
      </c>
      <c r="BZ54" s="9">
        <v>13</v>
      </c>
      <c r="CA54" s="9">
        <v>14</v>
      </c>
      <c r="CB54" s="9">
        <v>15</v>
      </c>
      <c r="CC54" s="9">
        <v>16</v>
      </c>
      <c r="CD54" s="9">
        <v>17</v>
      </c>
      <c r="CE54" s="9">
        <v>18</v>
      </c>
      <c r="CF54" s="9">
        <v>19</v>
      </c>
      <c r="CG54" s="9">
        <v>20</v>
      </c>
      <c r="CH54" s="9">
        <v>21</v>
      </c>
      <c r="CI54" s="9">
        <v>22</v>
      </c>
      <c r="CJ54" s="9">
        <v>23</v>
      </c>
      <c r="CK54" s="9">
        <v>24</v>
      </c>
      <c r="CL54" s="9">
        <v>25</v>
      </c>
      <c r="CM54" s="9">
        <v>26</v>
      </c>
      <c r="CN54" s="9">
        <v>27</v>
      </c>
      <c r="CO54" s="9">
        <v>28</v>
      </c>
      <c r="CP54" s="9">
        <v>29</v>
      </c>
      <c r="CQ54" s="9">
        <v>30</v>
      </c>
      <c r="CR54" s="9">
        <v>31</v>
      </c>
    </row>
    <row r="55" spans="1:120" x14ac:dyDescent="0.15">
      <c r="A55" t="s">
        <v>6</v>
      </c>
      <c r="B55" t="s">
        <v>51</v>
      </c>
      <c r="C55" t="s">
        <v>17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</row>
    <row r="56" spans="1:120" x14ac:dyDescent="0.15">
      <c r="B56" t="s">
        <v>53</v>
      </c>
      <c r="C56" t="s">
        <v>20</v>
      </c>
      <c r="AI56" s="6"/>
      <c r="BN56" s="6"/>
    </row>
    <row r="57" spans="1:120" x14ac:dyDescent="0.15">
      <c r="B57" t="s">
        <v>52</v>
      </c>
      <c r="C57" t="s">
        <v>21</v>
      </c>
      <c r="AI57" s="6"/>
      <c r="BN57" s="6"/>
    </row>
    <row r="58" spans="1:120" x14ac:dyDescent="0.15">
      <c r="D58" s="3">
        <v>2009</v>
      </c>
      <c r="AI58" s="6"/>
      <c r="BN58" s="6"/>
    </row>
    <row r="59" spans="1:120" s="3" customFormat="1" x14ac:dyDescent="0.15">
      <c r="C59" s="3" t="s">
        <v>1</v>
      </c>
      <c r="D59" s="3" t="s">
        <v>3</v>
      </c>
      <c r="AI59" s="5" t="s">
        <v>4</v>
      </c>
      <c r="BN59" s="5" t="s">
        <v>5</v>
      </c>
    </row>
    <row r="60" spans="1:120" x14ac:dyDescent="0.15">
      <c r="B60" t="s">
        <v>16</v>
      </c>
      <c r="D60" s="9">
        <v>1</v>
      </c>
      <c r="E60" s="9">
        <v>2</v>
      </c>
      <c r="F60" s="9">
        <v>3</v>
      </c>
      <c r="G60" s="9">
        <v>4</v>
      </c>
      <c r="H60" s="9">
        <v>5</v>
      </c>
      <c r="I60" s="9">
        <v>6</v>
      </c>
      <c r="J60" s="9">
        <v>7</v>
      </c>
      <c r="K60" s="9">
        <v>8</v>
      </c>
      <c r="L60" s="9">
        <v>9</v>
      </c>
      <c r="M60" s="9">
        <v>10</v>
      </c>
      <c r="N60" s="9">
        <v>11</v>
      </c>
      <c r="O60" s="9">
        <v>12</v>
      </c>
      <c r="P60" s="9">
        <v>13</v>
      </c>
      <c r="Q60" s="9">
        <v>14</v>
      </c>
      <c r="R60" s="9">
        <v>15</v>
      </c>
      <c r="S60" s="9">
        <v>16</v>
      </c>
      <c r="T60" s="9">
        <v>17</v>
      </c>
      <c r="U60" s="9">
        <v>18</v>
      </c>
      <c r="V60" s="9">
        <v>19</v>
      </c>
      <c r="W60" s="9">
        <v>20</v>
      </c>
      <c r="X60" s="9">
        <v>21</v>
      </c>
      <c r="Y60" s="9">
        <v>22</v>
      </c>
      <c r="Z60" s="9">
        <v>23</v>
      </c>
      <c r="AA60" s="9">
        <v>24</v>
      </c>
      <c r="AB60" s="9">
        <v>25</v>
      </c>
      <c r="AC60" s="9">
        <v>26</v>
      </c>
      <c r="AD60" s="9">
        <v>27</v>
      </c>
      <c r="AE60" s="9">
        <v>28</v>
      </c>
      <c r="AF60" s="9">
        <v>29</v>
      </c>
      <c r="AG60" s="9">
        <v>30</v>
      </c>
      <c r="AH60" s="9">
        <v>31</v>
      </c>
      <c r="AI60" s="10">
        <v>1</v>
      </c>
      <c r="AJ60" s="9">
        <v>2</v>
      </c>
      <c r="AK60" s="9">
        <v>3</v>
      </c>
      <c r="AL60" s="9">
        <v>4</v>
      </c>
      <c r="AM60" s="9">
        <v>5</v>
      </c>
      <c r="AN60" s="9">
        <v>6</v>
      </c>
      <c r="AO60" s="9">
        <v>7</v>
      </c>
      <c r="AP60" s="9">
        <v>8</v>
      </c>
      <c r="AQ60" s="9">
        <v>9</v>
      </c>
      <c r="AR60" s="9">
        <v>10</v>
      </c>
      <c r="AS60" s="9">
        <v>11</v>
      </c>
      <c r="AT60" s="9">
        <v>12</v>
      </c>
      <c r="AU60" s="9">
        <v>13</v>
      </c>
      <c r="AV60" s="9">
        <v>14</v>
      </c>
      <c r="AW60" s="9">
        <v>15</v>
      </c>
      <c r="AX60" s="9">
        <v>16</v>
      </c>
      <c r="AY60" s="9">
        <v>17</v>
      </c>
      <c r="AZ60" s="9">
        <v>18</v>
      </c>
      <c r="BA60" s="9">
        <v>19</v>
      </c>
      <c r="BB60" s="9">
        <v>20</v>
      </c>
      <c r="BC60" s="9">
        <v>21</v>
      </c>
      <c r="BD60" s="9">
        <v>22</v>
      </c>
      <c r="BE60" s="9">
        <v>23</v>
      </c>
      <c r="BF60" s="9">
        <v>24</v>
      </c>
      <c r="BG60" s="9">
        <v>25</v>
      </c>
      <c r="BH60" s="9">
        <v>26</v>
      </c>
      <c r="BI60" s="9">
        <v>27</v>
      </c>
      <c r="BJ60" s="9">
        <v>28</v>
      </c>
      <c r="BK60" s="9"/>
      <c r="BL60" s="9"/>
      <c r="BM60" s="9"/>
      <c r="BN60" s="10">
        <v>1</v>
      </c>
      <c r="BO60" s="9">
        <v>2</v>
      </c>
      <c r="BP60" s="9">
        <v>3</v>
      </c>
      <c r="BQ60" s="9">
        <v>4</v>
      </c>
      <c r="BR60" s="9">
        <v>5</v>
      </c>
      <c r="BS60" s="9">
        <v>6</v>
      </c>
      <c r="BT60" s="9">
        <v>7</v>
      </c>
      <c r="BU60" s="9">
        <v>8</v>
      </c>
      <c r="BV60" s="9">
        <v>9</v>
      </c>
      <c r="BW60" s="9">
        <v>10</v>
      </c>
      <c r="BX60" s="9">
        <v>11</v>
      </c>
      <c r="BY60" s="9">
        <v>12</v>
      </c>
      <c r="BZ60" s="9">
        <v>13</v>
      </c>
      <c r="CA60" s="9">
        <v>14</v>
      </c>
      <c r="CB60" s="9">
        <v>15</v>
      </c>
      <c r="CC60" s="9">
        <v>16</v>
      </c>
      <c r="CD60" s="9">
        <v>17</v>
      </c>
      <c r="CE60" s="9">
        <v>18</v>
      </c>
      <c r="CF60" s="9">
        <v>19</v>
      </c>
      <c r="CG60" s="9">
        <v>20</v>
      </c>
      <c r="CH60" s="9">
        <v>21</v>
      </c>
      <c r="CI60" s="9">
        <v>22</v>
      </c>
      <c r="CJ60" s="9">
        <v>23</v>
      </c>
      <c r="CK60" s="9">
        <v>24</v>
      </c>
      <c r="CL60" s="9">
        <v>25</v>
      </c>
      <c r="CM60" s="9">
        <v>26</v>
      </c>
      <c r="CN60" s="9">
        <v>27</v>
      </c>
      <c r="CO60" s="9">
        <v>28</v>
      </c>
      <c r="CP60" s="9">
        <v>29</v>
      </c>
      <c r="CQ60" s="9">
        <v>30</v>
      </c>
      <c r="CR60" s="9">
        <v>31</v>
      </c>
    </row>
    <row r="61" spans="1:120" x14ac:dyDescent="0.15">
      <c r="A61" t="s">
        <v>6</v>
      </c>
      <c r="B61" t="s">
        <v>51</v>
      </c>
      <c r="C61" t="s">
        <v>17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12" t="s">
        <v>22</v>
      </c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spans="1:120" x14ac:dyDescent="0.15">
      <c r="B62" t="s">
        <v>53</v>
      </c>
      <c r="C62" t="s">
        <v>20</v>
      </c>
      <c r="AI62" s="6"/>
      <c r="BN62" s="6"/>
    </row>
    <row r="63" spans="1:120" x14ac:dyDescent="0.15">
      <c r="B63" t="s">
        <v>52</v>
      </c>
      <c r="C63" t="s">
        <v>21</v>
      </c>
      <c r="AI63" s="6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</row>
    <row r="64" spans="1:120" x14ac:dyDescent="0.15">
      <c r="C64" t="s">
        <v>24</v>
      </c>
      <c r="AI64" s="6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</row>
    <row r="65" spans="1:114" x14ac:dyDescent="0.15">
      <c r="D65">
        <v>2009</v>
      </c>
      <c r="AI65" s="6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</row>
    <row r="66" spans="1:114" s="3" customFormat="1" x14ac:dyDescent="0.15">
      <c r="D66" s="3" t="s">
        <v>7</v>
      </c>
      <c r="AI66" s="5" t="s">
        <v>8</v>
      </c>
      <c r="BN66" s="5" t="s">
        <v>9</v>
      </c>
    </row>
    <row r="67" spans="1:114" x14ac:dyDescent="0.15">
      <c r="D67" s="9">
        <v>1</v>
      </c>
      <c r="E67" s="9">
        <v>2</v>
      </c>
      <c r="F67" s="9">
        <v>3</v>
      </c>
      <c r="G67" s="9">
        <v>4</v>
      </c>
      <c r="H67" s="9">
        <v>5</v>
      </c>
      <c r="I67" s="9">
        <v>6</v>
      </c>
      <c r="J67" s="9">
        <v>7</v>
      </c>
      <c r="K67" s="9">
        <v>8</v>
      </c>
      <c r="L67" s="9">
        <v>9</v>
      </c>
      <c r="M67" s="9">
        <v>10</v>
      </c>
      <c r="N67" s="9">
        <v>11</v>
      </c>
      <c r="O67" s="9">
        <v>12</v>
      </c>
      <c r="P67" s="9">
        <v>13</v>
      </c>
      <c r="Q67" s="9">
        <v>14</v>
      </c>
      <c r="R67" s="9">
        <v>15</v>
      </c>
      <c r="S67" s="9">
        <v>16</v>
      </c>
      <c r="T67" s="9">
        <v>17</v>
      </c>
      <c r="U67" s="9">
        <v>18</v>
      </c>
      <c r="V67" s="9">
        <v>19</v>
      </c>
      <c r="W67" s="9">
        <v>20</v>
      </c>
      <c r="X67" s="9">
        <v>21</v>
      </c>
      <c r="Y67" s="9">
        <v>22</v>
      </c>
      <c r="Z67" s="9">
        <v>23</v>
      </c>
      <c r="AA67" s="9">
        <v>24</v>
      </c>
      <c r="AB67" s="9">
        <v>25</v>
      </c>
      <c r="AC67" s="9">
        <v>26</v>
      </c>
      <c r="AD67" s="9">
        <v>27</v>
      </c>
      <c r="AE67" s="9">
        <v>28</v>
      </c>
      <c r="AF67" s="9">
        <v>29</v>
      </c>
      <c r="AG67" s="9">
        <v>30</v>
      </c>
      <c r="AH67" s="9"/>
      <c r="AI67" s="10">
        <v>1</v>
      </c>
      <c r="AJ67" s="9">
        <v>2</v>
      </c>
      <c r="AK67" s="9">
        <v>3</v>
      </c>
      <c r="AL67" s="9">
        <v>4</v>
      </c>
      <c r="AM67" s="9">
        <v>5</v>
      </c>
      <c r="AN67" s="9">
        <v>6</v>
      </c>
      <c r="AO67" s="9">
        <v>7</v>
      </c>
      <c r="AP67" s="9">
        <v>8</v>
      </c>
      <c r="AQ67" s="9">
        <v>9</v>
      </c>
      <c r="AR67" s="9">
        <v>10</v>
      </c>
      <c r="AS67" s="9">
        <v>11</v>
      </c>
      <c r="AT67" s="9">
        <v>12</v>
      </c>
      <c r="AU67" s="9">
        <v>13</v>
      </c>
      <c r="AV67" s="9">
        <v>14</v>
      </c>
      <c r="AW67" s="9">
        <v>15</v>
      </c>
      <c r="AX67" s="9">
        <v>16</v>
      </c>
      <c r="AY67" s="9">
        <v>17</v>
      </c>
      <c r="AZ67" s="9">
        <v>18</v>
      </c>
      <c r="BA67" s="9">
        <v>19</v>
      </c>
      <c r="BB67" s="9">
        <v>20</v>
      </c>
      <c r="BC67" s="9">
        <v>21</v>
      </c>
      <c r="BD67" s="9">
        <v>22</v>
      </c>
      <c r="BE67" s="9">
        <v>23</v>
      </c>
      <c r="BF67" s="9">
        <v>24</v>
      </c>
      <c r="BG67" s="9">
        <v>25</v>
      </c>
      <c r="BH67" s="9">
        <v>26</v>
      </c>
      <c r="BI67" s="9">
        <v>27</v>
      </c>
      <c r="BJ67" s="9">
        <v>28</v>
      </c>
      <c r="BK67" s="9">
        <v>29</v>
      </c>
      <c r="BL67" s="9">
        <v>30</v>
      </c>
      <c r="BM67" s="9">
        <v>31</v>
      </c>
      <c r="BN67" s="10">
        <v>1</v>
      </c>
      <c r="BO67" s="9">
        <v>2</v>
      </c>
      <c r="BP67" s="9">
        <v>3</v>
      </c>
      <c r="BQ67" s="9">
        <v>4</v>
      </c>
      <c r="BR67" s="9">
        <v>5</v>
      </c>
      <c r="BS67" s="9">
        <v>6</v>
      </c>
      <c r="BT67" s="9">
        <v>7</v>
      </c>
      <c r="BU67" s="9">
        <v>8</v>
      </c>
      <c r="BV67" s="9">
        <v>9</v>
      </c>
      <c r="BW67" s="9">
        <v>10</v>
      </c>
      <c r="BX67" s="9">
        <v>11</v>
      </c>
      <c r="BY67" s="9">
        <v>12</v>
      </c>
      <c r="BZ67" s="9">
        <v>13</v>
      </c>
      <c r="CA67" s="9">
        <v>14</v>
      </c>
      <c r="CB67" s="9">
        <v>15</v>
      </c>
      <c r="CC67" s="9">
        <v>16</v>
      </c>
      <c r="CD67" s="9">
        <v>17</v>
      </c>
      <c r="CE67" s="9">
        <v>18</v>
      </c>
      <c r="CF67" s="9">
        <v>19</v>
      </c>
      <c r="CG67" s="9">
        <v>20</v>
      </c>
      <c r="CH67" s="9">
        <v>21</v>
      </c>
      <c r="CI67" s="9">
        <v>22</v>
      </c>
      <c r="CJ67" s="9">
        <v>23</v>
      </c>
      <c r="CK67" s="9">
        <v>24</v>
      </c>
      <c r="CL67" s="9">
        <v>25</v>
      </c>
      <c r="CM67" s="9">
        <v>26</v>
      </c>
      <c r="CN67" s="9">
        <v>27</v>
      </c>
      <c r="CO67" s="9">
        <v>28</v>
      </c>
      <c r="CP67" s="9">
        <v>29</v>
      </c>
      <c r="CQ67" s="9">
        <v>30</v>
      </c>
      <c r="CR67" s="9"/>
    </row>
    <row r="68" spans="1:114" x14ac:dyDescent="0.15">
      <c r="A68" t="s">
        <v>6</v>
      </c>
      <c r="B68" t="s">
        <v>51</v>
      </c>
      <c r="C68" t="s">
        <v>17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12"/>
      <c r="CS68" s="12"/>
    </row>
    <row r="69" spans="1:114" x14ac:dyDescent="0.15">
      <c r="B69" t="s">
        <v>53</v>
      </c>
      <c r="C69" t="s">
        <v>20</v>
      </c>
      <c r="AI69" s="6"/>
      <c r="BN69" s="6"/>
    </row>
    <row r="70" spans="1:114" x14ac:dyDescent="0.15">
      <c r="B70" t="s">
        <v>52</v>
      </c>
      <c r="C70" t="s">
        <v>21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</row>
    <row r="71" spans="1:114" x14ac:dyDescent="0.15">
      <c r="C71" t="s">
        <v>24</v>
      </c>
      <c r="AI71" s="6"/>
      <c r="AV71" s="12"/>
      <c r="AW71" s="12"/>
      <c r="AX71" s="12"/>
      <c r="AY71" s="16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</row>
    <row r="72" spans="1:114" x14ac:dyDescent="0.15">
      <c r="D72">
        <v>2009</v>
      </c>
      <c r="AI72" s="6"/>
      <c r="BN72" s="6"/>
    </row>
    <row r="73" spans="1:114" s="3" customFormat="1" x14ac:dyDescent="0.15">
      <c r="D73" s="3" t="s">
        <v>10</v>
      </c>
      <c r="AI73" s="5" t="s">
        <v>11</v>
      </c>
      <c r="BN73" s="5" t="s">
        <v>12</v>
      </c>
    </row>
    <row r="74" spans="1:114" x14ac:dyDescent="0.15">
      <c r="D74" s="9">
        <v>1</v>
      </c>
      <c r="E74" s="9">
        <v>2</v>
      </c>
      <c r="F74" s="9">
        <v>3</v>
      </c>
      <c r="G74" s="9">
        <v>4</v>
      </c>
      <c r="H74" s="9">
        <v>5</v>
      </c>
      <c r="I74" s="9">
        <v>6</v>
      </c>
      <c r="J74" s="9">
        <v>7</v>
      </c>
      <c r="K74" s="9">
        <v>8</v>
      </c>
      <c r="L74" s="9">
        <v>9</v>
      </c>
      <c r="M74" s="9">
        <v>10</v>
      </c>
      <c r="N74" s="9">
        <v>11</v>
      </c>
      <c r="O74" s="9">
        <v>12</v>
      </c>
      <c r="P74" s="9">
        <v>13</v>
      </c>
      <c r="Q74" s="9">
        <v>14</v>
      </c>
      <c r="R74" s="9">
        <v>15</v>
      </c>
      <c r="S74" s="9">
        <v>16</v>
      </c>
      <c r="T74" s="9">
        <v>17</v>
      </c>
      <c r="U74" s="9">
        <v>18</v>
      </c>
      <c r="V74" s="9">
        <v>19</v>
      </c>
      <c r="W74" s="9">
        <v>20</v>
      </c>
      <c r="X74" s="9">
        <v>21</v>
      </c>
      <c r="Y74" s="9">
        <v>22</v>
      </c>
      <c r="Z74" s="9">
        <v>23</v>
      </c>
      <c r="AA74" s="9">
        <v>24</v>
      </c>
      <c r="AB74" s="9">
        <v>25</v>
      </c>
      <c r="AC74" s="9">
        <v>26</v>
      </c>
      <c r="AD74" s="9">
        <v>27</v>
      </c>
      <c r="AE74" s="9">
        <v>28</v>
      </c>
      <c r="AF74" s="9">
        <v>29</v>
      </c>
      <c r="AG74" s="9">
        <v>30</v>
      </c>
      <c r="AH74" s="9">
        <v>31</v>
      </c>
      <c r="AI74" s="10">
        <v>1</v>
      </c>
      <c r="AJ74" s="9">
        <v>2</v>
      </c>
      <c r="AK74" s="9">
        <v>3</v>
      </c>
      <c r="AL74" s="9">
        <v>4</v>
      </c>
      <c r="AM74" s="9">
        <v>5</v>
      </c>
      <c r="AN74" s="9">
        <v>6</v>
      </c>
      <c r="AO74" s="9">
        <v>7</v>
      </c>
      <c r="AP74" s="9">
        <v>8</v>
      </c>
      <c r="AQ74" s="9">
        <v>9</v>
      </c>
      <c r="AR74" s="9">
        <v>10</v>
      </c>
      <c r="AS74" s="9">
        <v>11</v>
      </c>
      <c r="AT74" s="9">
        <v>12</v>
      </c>
      <c r="AU74" s="9">
        <v>13</v>
      </c>
      <c r="AV74" s="9">
        <v>14</v>
      </c>
      <c r="AW74" s="9">
        <v>15</v>
      </c>
      <c r="AX74" s="9">
        <v>16</v>
      </c>
      <c r="AY74" s="9">
        <v>17</v>
      </c>
      <c r="AZ74" s="9">
        <v>18</v>
      </c>
      <c r="BA74" s="9">
        <v>19</v>
      </c>
      <c r="BB74" s="9">
        <v>20</v>
      </c>
      <c r="BC74" s="9">
        <v>21</v>
      </c>
      <c r="BD74" s="9">
        <v>22</v>
      </c>
      <c r="BE74" s="9">
        <v>23</v>
      </c>
      <c r="BF74" s="9">
        <v>24</v>
      </c>
      <c r="BG74" s="9">
        <v>25</v>
      </c>
      <c r="BH74" s="9">
        <v>26</v>
      </c>
      <c r="BI74" s="9">
        <v>27</v>
      </c>
      <c r="BJ74" s="9">
        <v>28</v>
      </c>
      <c r="BK74" s="9">
        <v>29</v>
      </c>
      <c r="BL74" s="9">
        <v>30</v>
      </c>
      <c r="BM74" s="9">
        <v>31</v>
      </c>
      <c r="BN74" s="10">
        <v>1</v>
      </c>
      <c r="BO74" s="9">
        <v>2</v>
      </c>
      <c r="BP74" s="9">
        <v>3</v>
      </c>
      <c r="BQ74" s="9">
        <v>4</v>
      </c>
      <c r="BR74" s="9">
        <v>5</v>
      </c>
      <c r="BS74" s="9">
        <v>6</v>
      </c>
      <c r="BT74" s="9">
        <v>7</v>
      </c>
      <c r="BU74" s="9">
        <v>8</v>
      </c>
      <c r="BV74" s="9">
        <v>9</v>
      </c>
      <c r="BW74" s="9">
        <v>10</v>
      </c>
      <c r="BX74" s="9">
        <v>11</v>
      </c>
      <c r="BY74" s="9">
        <v>12</v>
      </c>
      <c r="BZ74" s="9">
        <v>13</v>
      </c>
      <c r="CA74" s="9">
        <v>14</v>
      </c>
      <c r="CB74" s="9">
        <v>15</v>
      </c>
      <c r="CC74" s="9">
        <v>16</v>
      </c>
      <c r="CD74" s="9">
        <v>17</v>
      </c>
      <c r="CE74" s="9">
        <v>18</v>
      </c>
      <c r="CF74" s="9">
        <v>19</v>
      </c>
      <c r="CG74" s="9">
        <v>20</v>
      </c>
      <c r="CH74" s="9">
        <v>21</v>
      </c>
      <c r="CI74" s="9">
        <v>22</v>
      </c>
      <c r="CJ74" s="9">
        <v>23</v>
      </c>
      <c r="CK74" s="9">
        <v>24</v>
      </c>
      <c r="CL74" s="9">
        <v>25</v>
      </c>
      <c r="CM74" s="9">
        <v>26</v>
      </c>
      <c r="CN74" s="9">
        <v>27</v>
      </c>
      <c r="CO74" s="9">
        <v>28</v>
      </c>
      <c r="CP74" s="9">
        <v>29</v>
      </c>
      <c r="CQ74" s="9">
        <v>30</v>
      </c>
      <c r="CR74" s="9"/>
    </row>
    <row r="75" spans="1:114" x14ac:dyDescent="0.15">
      <c r="A75" t="s">
        <v>6</v>
      </c>
      <c r="B75" t="s">
        <v>51</v>
      </c>
      <c r="C75" t="s">
        <v>17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</row>
    <row r="76" spans="1:114" x14ac:dyDescent="0.15">
      <c r="B76" t="s">
        <v>53</v>
      </c>
      <c r="C76" t="s">
        <v>20</v>
      </c>
      <c r="AI76" s="6"/>
      <c r="BN76" s="6"/>
    </row>
    <row r="77" spans="1:114" x14ac:dyDescent="0.15">
      <c r="B77" t="s">
        <v>52</v>
      </c>
      <c r="C77" t="s">
        <v>32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</row>
    <row r="78" spans="1:114" x14ac:dyDescent="0.15">
      <c r="B78" t="s">
        <v>80</v>
      </c>
      <c r="C78" t="s">
        <v>31</v>
      </c>
      <c r="AI78" s="6"/>
      <c r="BN78" s="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</row>
    <row r="79" spans="1:114" x14ac:dyDescent="0.15">
      <c r="D79">
        <v>2009</v>
      </c>
      <c r="AI79" s="6"/>
      <c r="BN79" s="6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</row>
    <row r="80" spans="1:114" s="3" customFormat="1" x14ac:dyDescent="0.15">
      <c r="D80" s="3" t="s">
        <v>13</v>
      </c>
      <c r="AH80" s="22"/>
      <c r="AI80" s="21" t="s">
        <v>14</v>
      </c>
      <c r="BN80" s="5" t="s">
        <v>15</v>
      </c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</row>
    <row r="81" spans="1:96" x14ac:dyDescent="0.15">
      <c r="D81">
        <v>1</v>
      </c>
      <c r="E81">
        <v>2</v>
      </c>
      <c r="F81">
        <v>3</v>
      </c>
      <c r="G81">
        <v>4</v>
      </c>
      <c r="H81">
        <v>5</v>
      </c>
      <c r="I81">
        <v>6</v>
      </c>
      <c r="J81">
        <v>7</v>
      </c>
      <c r="K81">
        <v>8</v>
      </c>
      <c r="L81">
        <v>9</v>
      </c>
      <c r="M81">
        <v>10</v>
      </c>
      <c r="N81">
        <v>11</v>
      </c>
      <c r="O81">
        <v>12</v>
      </c>
      <c r="P81">
        <v>13</v>
      </c>
      <c r="Q81">
        <v>14</v>
      </c>
      <c r="R81">
        <v>15</v>
      </c>
      <c r="S81">
        <v>16</v>
      </c>
      <c r="T81">
        <v>17</v>
      </c>
      <c r="U81">
        <v>18</v>
      </c>
      <c r="V81">
        <v>19</v>
      </c>
      <c r="W81">
        <v>20</v>
      </c>
      <c r="X81">
        <v>21</v>
      </c>
      <c r="Y81">
        <v>22</v>
      </c>
      <c r="Z81">
        <v>23</v>
      </c>
      <c r="AA81">
        <v>24</v>
      </c>
      <c r="AB81">
        <v>25</v>
      </c>
      <c r="AC81">
        <v>26</v>
      </c>
      <c r="AD81">
        <v>27</v>
      </c>
      <c r="AE81">
        <v>28</v>
      </c>
      <c r="AF81">
        <v>29</v>
      </c>
      <c r="AG81">
        <v>30</v>
      </c>
      <c r="AH81" s="23">
        <v>31</v>
      </c>
      <c r="AI81" s="14">
        <v>1</v>
      </c>
      <c r="AJ81">
        <v>2</v>
      </c>
      <c r="AK81">
        <v>3</v>
      </c>
      <c r="AL81">
        <v>4</v>
      </c>
      <c r="AM81">
        <v>5</v>
      </c>
      <c r="AN81">
        <v>6</v>
      </c>
      <c r="AO81">
        <v>7</v>
      </c>
      <c r="AP81">
        <v>8</v>
      </c>
      <c r="AQ81">
        <v>9</v>
      </c>
      <c r="AR81">
        <v>10</v>
      </c>
      <c r="AS81">
        <v>11</v>
      </c>
      <c r="AT81">
        <v>12</v>
      </c>
      <c r="AU81">
        <v>13</v>
      </c>
      <c r="AV81">
        <v>14</v>
      </c>
      <c r="AW81">
        <v>15</v>
      </c>
      <c r="AX81">
        <v>16</v>
      </c>
      <c r="AY81">
        <v>17</v>
      </c>
      <c r="AZ81">
        <v>18</v>
      </c>
      <c r="BA81">
        <v>19</v>
      </c>
      <c r="BB81">
        <v>20</v>
      </c>
      <c r="BC81">
        <v>21</v>
      </c>
      <c r="BD81">
        <v>22</v>
      </c>
      <c r="BE81">
        <v>23</v>
      </c>
      <c r="BF81">
        <v>24</v>
      </c>
      <c r="BG81">
        <v>25</v>
      </c>
      <c r="BH81">
        <v>26</v>
      </c>
      <c r="BI81">
        <v>27</v>
      </c>
      <c r="BJ81">
        <v>28</v>
      </c>
      <c r="BK81">
        <v>29</v>
      </c>
      <c r="BL81">
        <v>30</v>
      </c>
      <c r="BM81" s="12"/>
      <c r="BN81" s="6">
        <v>1</v>
      </c>
      <c r="BO81">
        <v>2</v>
      </c>
      <c r="BP81">
        <v>3</v>
      </c>
      <c r="BQ81">
        <v>4</v>
      </c>
      <c r="BR81">
        <v>5</v>
      </c>
      <c r="BS81">
        <v>6</v>
      </c>
      <c r="BT81">
        <v>7</v>
      </c>
      <c r="BU81">
        <v>8</v>
      </c>
      <c r="BV81">
        <v>9</v>
      </c>
      <c r="BW81">
        <v>10</v>
      </c>
      <c r="BX81">
        <v>11</v>
      </c>
      <c r="BY81">
        <v>12</v>
      </c>
      <c r="BZ81">
        <v>13</v>
      </c>
      <c r="CA81">
        <v>14</v>
      </c>
      <c r="CB81">
        <v>15</v>
      </c>
      <c r="CC81">
        <v>16</v>
      </c>
      <c r="CD81">
        <v>17</v>
      </c>
      <c r="CE81">
        <v>18</v>
      </c>
      <c r="CF81">
        <v>19</v>
      </c>
      <c r="CG81">
        <v>20</v>
      </c>
      <c r="CH81">
        <v>21</v>
      </c>
      <c r="CI81">
        <v>22</v>
      </c>
      <c r="CJ81">
        <v>23</v>
      </c>
      <c r="CK81">
        <v>24</v>
      </c>
      <c r="CL81">
        <v>25</v>
      </c>
      <c r="CM81">
        <v>26</v>
      </c>
      <c r="CN81">
        <v>27</v>
      </c>
      <c r="CO81">
        <v>28</v>
      </c>
      <c r="CP81">
        <v>29</v>
      </c>
      <c r="CQ81">
        <v>30</v>
      </c>
      <c r="CR81">
        <v>31</v>
      </c>
    </row>
    <row r="82" spans="1:96" x14ac:dyDescent="0.15">
      <c r="A82" t="s">
        <v>6</v>
      </c>
      <c r="B82" t="s">
        <v>51</v>
      </c>
      <c r="C82" t="s">
        <v>34</v>
      </c>
      <c r="AH82" s="24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12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</row>
    <row r="83" spans="1:96" x14ac:dyDescent="0.15">
      <c r="B83" t="s">
        <v>53</v>
      </c>
      <c r="C83" t="s">
        <v>43</v>
      </c>
      <c r="AH83" s="23"/>
      <c r="BM83" s="12"/>
    </row>
    <row r="84" spans="1:96" x14ac:dyDescent="0.15">
      <c r="B84" t="s">
        <v>52</v>
      </c>
      <c r="C84" t="s">
        <v>32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25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2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</row>
    <row r="85" spans="1:96" x14ac:dyDescent="0.15">
      <c r="B85" t="s">
        <v>80</v>
      </c>
      <c r="C85" t="s">
        <v>31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2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2"/>
    </row>
    <row r="86" spans="1:96" x14ac:dyDescent="0.15"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27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2"/>
    </row>
    <row r="87" spans="1:96" x14ac:dyDescent="0.15">
      <c r="D87">
        <v>2010</v>
      </c>
    </row>
    <row r="88" spans="1:96" x14ac:dyDescent="0.15">
      <c r="A88" s="3"/>
      <c r="B88" s="3"/>
      <c r="C88" s="3"/>
      <c r="D88" s="3" t="s">
        <v>36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22"/>
      <c r="AI88" s="21" t="s">
        <v>37</v>
      </c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5" t="s">
        <v>38</v>
      </c>
      <c r="BL88" s="3"/>
      <c r="BM88" s="3"/>
      <c r="BN88" s="3"/>
      <c r="BO88" s="3"/>
      <c r="BP88" s="3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3"/>
    </row>
    <row r="89" spans="1:96" x14ac:dyDescent="0.15">
      <c r="D89">
        <v>1</v>
      </c>
      <c r="E89">
        <v>2</v>
      </c>
      <c r="F89">
        <v>3</v>
      </c>
      <c r="G89">
        <v>4</v>
      </c>
      <c r="H89">
        <v>5</v>
      </c>
      <c r="I89">
        <v>6</v>
      </c>
      <c r="J89">
        <v>7</v>
      </c>
      <c r="K89">
        <v>8</v>
      </c>
      <c r="L89">
        <v>9</v>
      </c>
      <c r="M89">
        <v>10</v>
      </c>
      <c r="N89">
        <v>11</v>
      </c>
      <c r="O89">
        <v>12</v>
      </c>
      <c r="P89">
        <v>13</v>
      </c>
      <c r="Q89">
        <v>14</v>
      </c>
      <c r="R89">
        <v>15</v>
      </c>
      <c r="S89">
        <v>16</v>
      </c>
      <c r="T89">
        <v>17</v>
      </c>
      <c r="U89">
        <v>18</v>
      </c>
      <c r="V89">
        <v>19</v>
      </c>
      <c r="W89">
        <v>20</v>
      </c>
      <c r="X89">
        <v>21</v>
      </c>
      <c r="Y89">
        <v>22</v>
      </c>
      <c r="Z89">
        <v>23</v>
      </c>
      <c r="AA89">
        <v>24</v>
      </c>
      <c r="AB89">
        <v>25</v>
      </c>
      <c r="AC89">
        <v>26</v>
      </c>
      <c r="AD89">
        <v>27</v>
      </c>
      <c r="AE89">
        <v>28</v>
      </c>
      <c r="AF89">
        <v>29</v>
      </c>
      <c r="AG89">
        <v>30</v>
      </c>
      <c r="AH89" s="23">
        <v>31</v>
      </c>
      <c r="AI89" s="14">
        <v>1</v>
      </c>
      <c r="AJ89">
        <v>2</v>
      </c>
      <c r="AK89">
        <v>3</v>
      </c>
      <c r="AL89">
        <v>4</v>
      </c>
      <c r="AM89">
        <v>5</v>
      </c>
      <c r="AN89">
        <v>6</v>
      </c>
      <c r="AO89">
        <v>7</v>
      </c>
      <c r="AP89">
        <v>8</v>
      </c>
      <c r="AQ89">
        <v>9</v>
      </c>
      <c r="AR89">
        <v>10</v>
      </c>
      <c r="AS89">
        <v>11</v>
      </c>
      <c r="AT89">
        <v>12</v>
      </c>
      <c r="AU89">
        <v>13</v>
      </c>
      <c r="AV89">
        <v>14</v>
      </c>
      <c r="AW89">
        <v>15</v>
      </c>
      <c r="AX89">
        <v>16</v>
      </c>
      <c r="AY89">
        <v>17</v>
      </c>
      <c r="AZ89">
        <v>18</v>
      </c>
      <c r="BA89">
        <v>19</v>
      </c>
      <c r="BB89">
        <v>20</v>
      </c>
      <c r="BC89">
        <v>21</v>
      </c>
      <c r="BD89">
        <v>22</v>
      </c>
      <c r="BE89">
        <v>23</v>
      </c>
      <c r="BF89">
        <v>24</v>
      </c>
      <c r="BG89">
        <v>25</v>
      </c>
      <c r="BH89">
        <v>26</v>
      </c>
      <c r="BI89">
        <v>27</v>
      </c>
      <c r="BJ89">
        <v>28</v>
      </c>
      <c r="BK89" s="6">
        <v>1</v>
      </c>
      <c r="BL89">
        <v>2</v>
      </c>
      <c r="BM89">
        <v>3</v>
      </c>
      <c r="BN89">
        <v>4</v>
      </c>
      <c r="BO89">
        <v>5</v>
      </c>
      <c r="BP89">
        <v>6</v>
      </c>
      <c r="BQ89">
        <v>7</v>
      </c>
      <c r="BR89">
        <v>8</v>
      </c>
      <c r="BS89">
        <v>9</v>
      </c>
      <c r="BT89">
        <v>10</v>
      </c>
      <c r="BU89">
        <v>11</v>
      </c>
      <c r="BV89">
        <v>12</v>
      </c>
      <c r="BW89">
        <v>13</v>
      </c>
      <c r="BX89">
        <v>14</v>
      </c>
      <c r="BY89">
        <v>15</v>
      </c>
      <c r="BZ89">
        <v>16</v>
      </c>
      <c r="CA89">
        <v>17</v>
      </c>
      <c r="CB89">
        <v>18</v>
      </c>
      <c r="CC89">
        <v>19</v>
      </c>
      <c r="CD89">
        <v>20</v>
      </c>
      <c r="CE89">
        <v>21</v>
      </c>
      <c r="CF89">
        <v>22</v>
      </c>
      <c r="CG89">
        <v>23</v>
      </c>
      <c r="CH89">
        <v>24</v>
      </c>
      <c r="CI89">
        <v>25</v>
      </c>
      <c r="CJ89">
        <v>26</v>
      </c>
      <c r="CK89">
        <v>27</v>
      </c>
      <c r="CL89">
        <v>28</v>
      </c>
      <c r="CM89">
        <v>29</v>
      </c>
      <c r="CN89">
        <v>30</v>
      </c>
      <c r="CO89">
        <v>31</v>
      </c>
    </row>
    <row r="90" spans="1:96" x14ac:dyDescent="0.15">
      <c r="A90" t="s">
        <v>6</v>
      </c>
      <c r="B90" t="s">
        <v>51</v>
      </c>
      <c r="C90" t="s">
        <v>44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</row>
    <row r="91" spans="1:96" x14ac:dyDescent="0.15">
      <c r="B91" t="s">
        <v>53</v>
      </c>
      <c r="C91" t="s">
        <v>42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</row>
    <row r="92" spans="1:96" x14ac:dyDescent="0.15">
      <c r="B92" t="s">
        <v>52</v>
      </c>
      <c r="C92" t="s">
        <v>45</v>
      </c>
      <c r="D92" s="12"/>
    </row>
    <row r="93" spans="1:96" x14ac:dyDescent="0.15">
      <c r="D93" s="19"/>
    </row>
    <row r="95" spans="1:96" x14ac:dyDescent="0.15">
      <c r="A95" s="3"/>
      <c r="B95" s="3"/>
      <c r="C95" s="3"/>
      <c r="D95" s="3" t="s">
        <v>39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21" t="s">
        <v>8</v>
      </c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5" t="s">
        <v>40</v>
      </c>
      <c r="BK95" s="3"/>
      <c r="BL95" s="3"/>
      <c r="BM95" s="3"/>
      <c r="BN95" s="3"/>
      <c r="BO95" s="3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3"/>
    </row>
    <row r="96" spans="1:96" x14ac:dyDescent="0.15">
      <c r="D96">
        <v>1</v>
      </c>
      <c r="E96">
        <v>2</v>
      </c>
      <c r="F96">
        <v>3</v>
      </c>
      <c r="G96">
        <v>4</v>
      </c>
      <c r="H96">
        <v>5</v>
      </c>
      <c r="I96">
        <v>6</v>
      </c>
      <c r="J96">
        <v>7</v>
      </c>
      <c r="K96">
        <v>8</v>
      </c>
      <c r="L96">
        <v>9</v>
      </c>
      <c r="M96">
        <v>10</v>
      </c>
      <c r="N96">
        <v>11</v>
      </c>
      <c r="O96">
        <v>12</v>
      </c>
      <c r="P96">
        <v>13</v>
      </c>
      <c r="Q96">
        <v>14</v>
      </c>
      <c r="R96">
        <v>15</v>
      </c>
      <c r="S96">
        <v>16</v>
      </c>
      <c r="T96">
        <v>17</v>
      </c>
      <c r="U96">
        <v>18</v>
      </c>
      <c r="V96">
        <v>19</v>
      </c>
      <c r="W96">
        <v>20</v>
      </c>
      <c r="X96">
        <v>21</v>
      </c>
      <c r="Y96">
        <v>22</v>
      </c>
      <c r="Z96">
        <v>23</v>
      </c>
      <c r="AA96">
        <v>24</v>
      </c>
      <c r="AB96">
        <v>25</v>
      </c>
      <c r="AC96">
        <v>26</v>
      </c>
      <c r="AD96">
        <v>27</v>
      </c>
      <c r="AE96">
        <v>28</v>
      </c>
      <c r="AF96">
        <v>29</v>
      </c>
      <c r="AG96">
        <v>30</v>
      </c>
      <c r="AH96" s="14">
        <v>1</v>
      </c>
      <c r="AI96">
        <v>2</v>
      </c>
      <c r="AJ96">
        <v>3</v>
      </c>
      <c r="AK96">
        <v>4</v>
      </c>
      <c r="AL96">
        <v>5</v>
      </c>
      <c r="AM96">
        <v>6</v>
      </c>
      <c r="AN96">
        <v>7</v>
      </c>
      <c r="AO96">
        <v>8</v>
      </c>
      <c r="AP96">
        <v>9</v>
      </c>
      <c r="AQ96">
        <v>10</v>
      </c>
      <c r="AR96">
        <v>11</v>
      </c>
      <c r="AS96">
        <v>12</v>
      </c>
      <c r="AT96">
        <v>13</v>
      </c>
      <c r="AU96">
        <v>14</v>
      </c>
      <c r="AV96">
        <v>15</v>
      </c>
      <c r="AW96">
        <v>16</v>
      </c>
      <c r="AX96">
        <v>17</v>
      </c>
      <c r="AY96">
        <v>18</v>
      </c>
      <c r="AZ96">
        <v>19</v>
      </c>
      <c r="BA96">
        <v>20</v>
      </c>
      <c r="BB96">
        <v>21</v>
      </c>
      <c r="BC96">
        <v>22</v>
      </c>
      <c r="BD96">
        <v>23</v>
      </c>
      <c r="BE96">
        <v>24</v>
      </c>
      <c r="BF96">
        <v>25</v>
      </c>
      <c r="BG96">
        <v>26</v>
      </c>
      <c r="BH96">
        <v>27</v>
      </c>
      <c r="BI96">
        <v>28</v>
      </c>
      <c r="BJ96" s="6">
        <v>1</v>
      </c>
      <c r="BK96">
        <v>2</v>
      </c>
      <c r="BL96">
        <v>3</v>
      </c>
      <c r="BM96">
        <v>4</v>
      </c>
      <c r="BN96">
        <v>5</v>
      </c>
      <c r="BO96">
        <v>6</v>
      </c>
      <c r="BP96">
        <v>7</v>
      </c>
      <c r="BQ96">
        <v>8</v>
      </c>
      <c r="BR96">
        <v>9</v>
      </c>
      <c r="BS96">
        <v>10</v>
      </c>
      <c r="BT96">
        <v>11</v>
      </c>
      <c r="BU96">
        <v>12</v>
      </c>
      <c r="BV96">
        <v>13</v>
      </c>
      <c r="BW96">
        <v>14</v>
      </c>
      <c r="BX96">
        <v>15</v>
      </c>
      <c r="BY96">
        <v>16</v>
      </c>
      <c r="BZ96">
        <v>17</v>
      </c>
      <c r="CA96">
        <v>18</v>
      </c>
      <c r="CB96">
        <v>19</v>
      </c>
      <c r="CC96">
        <v>20</v>
      </c>
      <c r="CD96">
        <v>21</v>
      </c>
      <c r="CE96">
        <v>22</v>
      </c>
      <c r="CF96">
        <v>23</v>
      </c>
      <c r="CG96">
        <v>24</v>
      </c>
      <c r="CH96">
        <v>25</v>
      </c>
      <c r="CI96">
        <v>26</v>
      </c>
      <c r="CJ96">
        <v>27</v>
      </c>
      <c r="CK96">
        <v>28</v>
      </c>
      <c r="CL96">
        <v>29</v>
      </c>
      <c r="CM96">
        <v>30</v>
      </c>
      <c r="CN96">
        <v>31</v>
      </c>
    </row>
    <row r="97" spans="1:108" x14ac:dyDescent="0.15">
      <c r="A97" t="s">
        <v>6</v>
      </c>
      <c r="B97" t="s">
        <v>51</v>
      </c>
      <c r="C97" t="s">
        <v>44</v>
      </c>
    </row>
    <row r="98" spans="1:108" x14ac:dyDescent="0.15">
      <c r="B98" t="s">
        <v>53</v>
      </c>
      <c r="C98" t="s">
        <v>41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t="s">
        <v>50</v>
      </c>
      <c r="BK98" t="s">
        <v>50</v>
      </c>
      <c r="BL98" t="s">
        <v>50</v>
      </c>
      <c r="BM98" t="s">
        <v>50</v>
      </c>
      <c r="BN98" t="s">
        <v>50</v>
      </c>
      <c r="BO98" t="s">
        <v>50</v>
      </c>
      <c r="BP98" t="s">
        <v>50</v>
      </c>
      <c r="BQ98" t="s">
        <v>50</v>
      </c>
      <c r="BR98" t="s">
        <v>50</v>
      </c>
      <c r="BS98" t="s">
        <v>50</v>
      </c>
      <c r="BT98" t="s">
        <v>50</v>
      </c>
      <c r="BU98" t="s">
        <v>50</v>
      </c>
      <c r="BV98" t="s">
        <v>50</v>
      </c>
      <c r="BW98" t="s">
        <v>50</v>
      </c>
      <c r="BX98" t="s">
        <v>50</v>
      </c>
      <c r="BY98" t="s">
        <v>50</v>
      </c>
      <c r="BZ98" t="s">
        <v>50</v>
      </c>
      <c r="CA98" t="s">
        <v>50</v>
      </c>
      <c r="CB98" t="s">
        <v>50</v>
      </c>
      <c r="CC98" t="s">
        <v>50</v>
      </c>
      <c r="CD98" t="s">
        <v>50</v>
      </c>
      <c r="CE98" t="s">
        <v>50</v>
      </c>
      <c r="CF98" t="s">
        <v>50</v>
      </c>
      <c r="CG98" t="s">
        <v>50</v>
      </c>
      <c r="CH98" t="s">
        <v>50</v>
      </c>
      <c r="CI98" t="s">
        <v>50</v>
      </c>
      <c r="CJ98" t="s">
        <v>50</v>
      </c>
      <c r="CK98" t="s">
        <v>50</v>
      </c>
      <c r="CL98" t="s">
        <v>50</v>
      </c>
      <c r="CM98" t="s">
        <v>50</v>
      </c>
      <c r="CN98" t="s">
        <v>50</v>
      </c>
    </row>
    <row r="99" spans="1:108" x14ac:dyDescent="0.15">
      <c r="D99" s="12"/>
    </row>
    <row r="100" spans="1:108" x14ac:dyDescent="0.15">
      <c r="D100" s="19"/>
    </row>
    <row r="101" spans="1:108" x14ac:dyDescent="0.15">
      <c r="D101">
        <v>2010</v>
      </c>
    </row>
    <row r="102" spans="1:108" x14ac:dyDescent="0.15">
      <c r="D102" s="3" t="s">
        <v>10</v>
      </c>
      <c r="AI102" s="3" t="s">
        <v>47</v>
      </c>
      <c r="BN102" s="3" t="s">
        <v>48</v>
      </c>
    </row>
    <row r="103" spans="1:108" x14ac:dyDescent="0.15">
      <c r="D103">
        <v>1</v>
      </c>
      <c r="E103">
        <v>2</v>
      </c>
      <c r="F103">
        <v>3</v>
      </c>
      <c r="G103">
        <v>4</v>
      </c>
      <c r="H103">
        <v>5</v>
      </c>
      <c r="I103">
        <v>6</v>
      </c>
      <c r="J103">
        <v>7</v>
      </c>
      <c r="K103">
        <v>8</v>
      </c>
      <c r="L103">
        <v>9</v>
      </c>
      <c r="M103">
        <v>10</v>
      </c>
      <c r="N103">
        <v>11</v>
      </c>
      <c r="O103">
        <v>12</v>
      </c>
      <c r="P103">
        <v>13</v>
      </c>
      <c r="Q103">
        <v>14</v>
      </c>
      <c r="R103">
        <v>15</v>
      </c>
      <c r="S103">
        <v>16</v>
      </c>
      <c r="T103">
        <v>17</v>
      </c>
      <c r="U103">
        <v>18</v>
      </c>
      <c r="V103">
        <v>19</v>
      </c>
      <c r="W103">
        <v>20</v>
      </c>
      <c r="X103">
        <v>21</v>
      </c>
      <c r="Y103">
        <v>22</v>
      </c>
      <c r="Z103">
        <v>23</v>
      </c>
      <c r="AA103">
        <v>24</v>
      </c>
      <c r="AB103">
        <v>25</v>
      </c>
      <c r="AC103">
        <v>26</v>
      </c>
      <c r="AD103">
        <v>27</v>
      </c>
      <c r="AE103">
        <v>28</v>
      </c>
      <c r="AF103">
        <v>29</v>
      </c>
      <c r="AG103">
        <v>30</v>
      </c>
      <c r="AH103">
        <v>31</v>
      </c>
      <c r="AI103" s="14">
        <v>1</v>
      </c>
      <c r="AJ103">
        <v>2</v>
      </c>
      <c r="AK103">
        <v>3</v>
      </c>
      <c r="AL103">
        <v>4</v>
      </c>
      <c r="AM103">
        <v>5</v>
      </c>
      <c r="AN103">
        <v>6</v>
      </c>
      <c r="AO103">
        <v>7</v>
      </c>
      <c r="AP103">
        <v>8</v>
      </c>
      <c r="AQ103">
        <v>9</v>
      </c>
      <c r="AR103">
        <v>10</v>
      </c>
      <c r="AS103">
        <v>11</v>
      </c>
      <c r="AT103">
        <v>12</v>
      </c>
      <c r="AU103">
        <v>13</v>
      </c>
      <c r="AV103">
        <v>14</v>
      </c>
      <c r="AW103">
        <v>15</v>
      </c>
      <c r="AX103">
        <v>16</v>
      </c>
      <c r="AY103">
        <v>17</v>
      </c>
      <c r="AZ103">
        <v>18</v>
      </c>
      <c r="BA103">
        <v>19</v>
      </c>
      <c r="BB103">
        <v>20</v>
      </c>
      <c r="BC103">
        <v>21</v>
      </c>
      <c r="BD103">
        <v>22</v>
      </c>
      <c r="BE103">
        <v>23</v>
      </c>
      <c r="BF103">
        <v>24</v>
      </c>
      <c r="BG103">
        <v>25</v>
      </c>
      <c r="BH103">
        <v>26</v>
      </c>
      <c r="BI103">
        <v>27</v>
      </c>
      <c r="BJ103">
        <v>28</v>
      </c>
      <c r="BK103">
        <v>29</v>
      </c>
      <c r="BL103">
        <v>30</v>
      </c>
      <c r="BM103">
        <v>31</v>
      </c>
      <c r="BN103" s="6">
        <v>1</v>
      </c>
      <c r="BO103">
        <v>2</v>
      </c>
      <c r="BP103">
        <v>3</v>
      </c>
      <c r="BQ103">
        <v>4</v>
      </c>
      <c r="BR103">
        <v>5</v>
      </c>
      <c r="BS103">
        <v>6</v>
      </c>
      <c r="BT103">
        <v>7</v>
      </c>
      <c r="BU103">
        <v>8</v>
      </c>
      <c r="BV103">
        <v>9</v>
      </c>
      <c r="BW103">
        <v>10</v>
      </c>
      <c r="BX103">
        <v>11</v>
      </c>
      <c r="BY103">
        <v>12</v>
      </c>
      <c r="BZ103">
        <v>13</v>
      </c>
      <c r="CA103">
        <v>14</v>
      </c>
      <c r="CB103">
        <v>15</v>
      </c>
      <c r="CC103">
        <v>16</v>
      </c>
      <c r="CD103">
        <v>17</v>
      </c>
      <c r="CE103">
        <v>18</v>
      </c>
      <c r="CF103">
        <v>19</v>
      </c>
      <c r="CG103">
        <v>20</v>
      </c>
      <c r="CH103">
        <v>21</v>
      </c>
      <c r="CI103">
        <v>22</v>
      </c>
      <c r="CJ103">
        <v>23</v>
      </c>
      <c r="CK103">
        <v>24</v>
      </c>
      <c r="CL103">
        <v>25</v>
      </c>
      <c r="CM103">
        <v>26</v>
      </c>
      <c r="CN103">
        <v>27</v>
      </c>
      <c r="CO103">
        <v>28</v>
      </c>
      <c r="CP103">
        <v>29</v>
      </c>
      <c r="CQ103">
        <v>30</v>
      </c>
      <c r="CR103">
        <v>31</v>
      </c>
    </row>
    <row r="104" spans="1:108" x14ac:dyDescent="0.15">
      <c r="A104" t="s">
        <v>6</v>
      </c>
      <c r="B104" t="s">
        <v>53</v>
      </c>
      <c r="C104" t="s">
        <v>56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</row>
    <row r="105" spans="1:108" x14ac:dyDescent="0.15">
      <c r="B105" t="s">
        <v>52</v>
      </c>
      <c r="C105" t="s">
        <v>56</v>
      </c>
      <c r="D105" s="12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</row>
    <row r="107" spans="1:108" x14ac:dyDescent="0.15">
      <c r="D107">
        <v>2010</v>
      </c>
    </row>
    <row r="108" spans="1:108" x14ac:dyDescent="0.15">
      <c r="D108" s="3" t="s">
        <v>13</v>
      </c>
      <c r="AI108" s="3" t="s">
        <v>54</v>
      </c>
      <c r="BN108" s="3" t="s">
        <v>55</v>
      </c>
    </row>
    <row r="109" spans="1:108" x14ac:dyDescent="0.15">
      <c r="D109">
        <v>1</v>
      </c>
      <c r="E109">
        <v>2</v>
      </c>
      <c r="F109">
        <v>3</v>
      </c>
      <c r="G109">
        <v>4</v>
      </c>
      <c r="H109">
        <v>5</v>
      </c>
      <c r="I109">
        <v>6</v>
      </c>
      <c r="J109">
        <v>7</v>
      </c>
      <c r="K109">
        <v>8</v>
      </c>
      <c r="L109">
        <v>9</v>
      </c>
      <c r="M109">
        <v>10</v>
      </c>
      <c r="N109">
        <v>11</v>
      </c>
      <c r="O109">
        <v>12</v>
      </c>
      <c r="P109">
        <v>13</v>
      </c>
      <c r="Q109">
        <v>14</v>
      </c>
      <c r="R109">
        <v>15</v>
      </c>
      <c r="S109">
        <v>16</v>
      </c>
      <c r="T109">
        <v>17</v>
      </c>
      <c r="U109">
        <v>18</v>
      </c>
      <c r="V109">
        <v>19</v>
      </c>
      <c r="W109">
        <v>20</v>
      </c>
      <c r="X109">
        <v>21</v>
      </c>
      <c r="Y109">
        <v>22</v>
      </c>
      <c r="Z109">
        <v>23</v>
      </c>
      <c r="AA109">
        <v>24</v>
      </c>
      <c r="AB109">
        <v>25</v>
      </c>
      <c r="AC109">
        <v>26</v>
      </c>
      <c r="AD109">
        <v>27</v>
      </c>
      <c r="AE109">
        <v>28</v>
      </c>
      <c r="AF109">
        <v>29</v>
      </c>
      <c r="AG109">
        <v>30</v>
      </c>
      <c r="AH109">
        <v>31</v>
      </c>
      <c r="AI109" s="14">
        <v>1</v>
      </c>
      <c r="AJ109">
        <v>2</v>
      </c>
      <c r="AK109">
        <v>3</v>
      </c>
      <c r="AL109">
        <v>4</v>
      </c>
      <c r="AM109">
        <v>5</v>
      </c>
      <c r="AN109">
        <v>6</v>
      </c>
      <c r="AO109">
        <v>7</v>
      </c>
      <c r="AP109">
        <v>8</v>
      </c>
      <c r="AQ109">
        <v>9</v>
      </c>
      <c r="AR109">
        <v>10</v>
      </c>
      <c r="AS109">
        <v>11</v>
      </c>
      <c r="AT109">
        <v>12</v>
      </c>
      <c r="AU109">
        <v>13</v>
      </c>
      <c r="AV109">
        <v>14</v>
      </c>
      <c r="AW109">
        <v>15</v>
      </c>
      <c r="AX109">
        <v>16</v>
      </c>
      <c r="AY109">
        <v>17</v>
      </c>
      <c r="AZ109">
        <v>18</v>
      </c>
      <c r="BA109">
        <v>19</v>
      </c>
      <c r="BB109">
        <v>20</v>
      </c>
      <c r="BC109">
        <v>21</v>
      </c>
      <c r="BD109">
        <v>22</v>
      </c>
      <c r="BE109">
        <v>23</v>
      </c>
      <c r="BF109">
        <v>24</v>
      </c>
      <c r="BG109">
        <v>25</v>
      </c>
      <c r="BH109">
        <v>26</v>
      </c>
      <c r="BI109">
        <v>27</v>
      </c>
      <c r="BJ109">
        <v>28</v>
      </c>
      <c r="BK109">
        <v>29</v>
      </c>
      <c r="BL109">
        <v>30</v>
      </c>
      <c r="BM109">
        <v>31</v>
      </c>
      <c r="BN109" s="6">
        <v>1</v>
      </c>
      <c r="BO109">
        <v>2</v>
      </c>
      <c r="BP109">
        <v>3</v>
      </c>
      <c r="BQ109">
        <v>4</v>
      </c>
      <c r="BR109">
        <v>5</v>
      </c>
      <c r="BS109">
        <v>6</v>
      </c>
      <c r="BT109">
        <v>7</v>
      </c>
      <c r="BU109">
        <v>8</v>
      </c>
      <c r="BV109">
        <v>9</v>
      </c>
      <c r="BW109">
        <v>10</v>
      </c>
      <c r="BX109">
        <v>11</v>
      </c>
      <c r="BY109">
        <v>12</v>
      </c>
      <c r="BZ109">
        <v>13</v>
      </c>
      <c r="CA109">
        <v>14</v>
      </c>
      <c r="CB109">
        <v>15</v>
      </c>
      <c r="CC109">
        <v>16</v>
      </c>
      <c r="CD109">
        <v>17</v>
      </c>
      <c r="CE109">
        <v>18</v>
      </c>
      <c r="CF109">
        <v>19</v>
      </c>
      <c r="CG109">
        <v>20</v>
      </c>
      <c r="CH109">
        <v>21</v>
      </c>
      <c r="CI109">
        <v>22</v>
      </c>
      <c r="CJ109">
        <v>23</v>
      </c>
      <c r="CK109">
        <v>24</v>
      </c>
      <c r="CL109">
        <v>25</v>
      </c>
      <c r="CM109">
        <v>26</v>
      </c>
      <c r="CN109">
        <v>27</v>
      </c>
      <c r="CO109">
        <v>28</v>
      </c>
      <c r="CP109">
        <v>29</v>
      </c>
      <c r="CQ109">
        <v>30</v>
      </c>
      <c r="CR109">
        <v>31</v>
      </c>
    </row>
    <row r="110" spans="1:108" x14ac:dyDescent="0.15">
      <c r="A110" t="s">
        <v>6</v>
      </c>
      <c r="B110" t="s">
        <v>53</v>
      </c>
      <c r="C110" t="s">
        <v>56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</row>
    <row r="111" spans="1:108" x14ac:dyDescent="0.15">
      <c r="B111" t="s">
        <v>52</v>
      </c>
      <c r="C111" t="s">
        <v>56</v>
      </c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</row>
    <row r="112" spans="1:108" s="12" customFormat="1" x14ac:dyDescent="0.15">
      <c r="C112"/>
    </row>
    <row r="113" spans="1:108" x14ac:dyDescent="0.15">
      <c r="D113">
        <v>2011</v>
      </c>
    </row>
    <row r="114" spans="1:108" x14ac:dyDescent="0.15">
      <c r="D114" s="3" t="s">
        <v>3</v>
      </c>
      <c r="AI114" s="3" t="s">
        <v>37</v>
      </c>
      <c r="BL114" s="3" t="s">
        <v>38</v>
      </c>
    </row>
    <row r="115" spans="1:108" x14ac:dyDescent="0.15">
      <c r="D115">
        <v>1</v>
      </c>
      <c r="E115">
        <v>2</v>
      </c>
      <c r="F115">
        <v>3</v>
      </c>
      <c r="G115">
        <v>4</v>
      </c>
      <c r="H115">
        <v>5</v>
      </c>
      <c r="I115">
        <v>6</v>
      </c>
      <c r="J115">
        <v>7</v>
      </c>
      <c r="K115">
        <v>8</v>
      </c>
      <c r="L115">
        <v>9</v>
      </c>
      <c r="M115">
        <v>10</v>
      </c>
      <c r="N115">
        <v>11</v>
      </c>
      <c r="O115">
        <v>12</v>
      </c>
      <c r="P115">
        <v>13</v>
      </c>
      <c r="Q115">
        <v>14</v>
      </c>
      <c r="R115">
        <v>15</v>
      </c>
      <c r="S115">
        <v>16</v>
      </c>
      <c r="T115">
        <v>17</v>
      </c>
      <c r="U115">
        <v>18</v>
      </c>
      <c r="V115">
        <v>19</v>
      </c>
      <c r="W115">
        <v>20</v>
      </c>
      <c r="X115">
        <v>21</v>
      </c>
      <c r="Y115">
        <v>22</v>
      </c>
      <c r="Z115">
        <v>23</v>
      </c>
      <c r="AA115">
        <v>24</v>
      </c>
      <c r="AB115">
        <v>25</v>
      </c>
      <c r="AC115">
        <v>26</v>
      </c>
      <c r="AD115">
        <v>27</v>
      </c>
      <c r="AE115">
        <v>28</v>
      </c>
      <c r="AF115">
        <v>29</v>
      </c>
      <c r="AG115">
        <v>30</v>
      </c>
      <c r="AH115">
        <v>31</v>
      </c>
      <c r="AI115" s="14">
        <v>1</v>
      </c>
      <c r="AJ115">
        <v>2</v>
      </c>
      <c r="AK115">
        <v>3</v>
      </c>
      <c r="AL115">
        <v>4</v>
      </c>
      <c r="AM115">
        <v>5</v>
      </c>
      <c r="AN115">
        <v>6</v>
      </c>
      <c r="AO115">
        <v>7</v>
      </c>
      <c r="AP115">
        <v>8</v>
      </c>
      <c r="AQ115">
        <v>9</v>
      </c>
      <c r="AR115">
        <v>10</v>
      </c>
      <c r="AS115">
        <v>11</v>
      </c>
      <c r="AT115">
        <v>12</v>
      </c>
      <c r="AU115">
        <v>13</v>
      </c>
      <c r="AV115">
        <v>14</v>
      </c>
      <c r="AW115">
        <v>15</v>
      </c>
      <c r="AX115">
        <v>16</v>
      </c>
      <c r="AY115">
        <v>17</v>
      </c>
      <c r="AZ115">
        <v>18</v>
      </c>
      <c r="BA115">
        <v>19</v>
      </c>
      <c r="BB115">
        <v>20</v>
      </c>
      <c r="BC115">
        <v>21</v>
      </c>
      <c r="BD115">
        <v>22</v>
      </c>
      <c r="BE115">
        <v>23</v>
      </c>
      <c r="BF115">
        <v>24</v>
      </c>
      <c r="BG115">
        <v>25</v>
      </c>
      <c r="BH115">
        <v>26</v>
      </c>
      <c r="BI115">
        <v>27</v>
      </c>
      <c r="BJ115">
        <v>28</v>
      </c>
      <c r="BK115">
        <v>29</v>
      </c>
      <c r="BL115" s="6">
        <v>1</v>
      </c>
      <c r="BM115">
        <v>2</v>
      </c>
      <c r="BN115">
        <v>3</v>
      </c>
      <c r="BO115">
        <v>4</v>
      </c>
      <c r="BP115">
        <v>5</v>
      </c>
      <c r="BQ115">
        <v>6</v>
      </c>
      <c r="BR115">
        <v>7</v>
      </c>
      <c r="BS115">
        <v>8</v>
      </c>
      <c r="BT115">
        <v>9</v>
      </c>
      <c r="BU115">
        <v>10</v>
      </c>
      <c r="BV115">
        <v>11</v>
      </c>
      <c r="BW115">
        <v>12</v>
      </c>
      <c r="BX115">
        <v>13</v>
      </c>
      <c r="BY115">
        <v>14</v>
      </c>
      <c r="BZ115">
        <v>15</v>
      </c>
      <c r="CA115">
        <v>16</v>
      </c>
      <c r="CB115">
        <v>17</v>
      </c>
      <c r="CC115">
        <v>18</v>
      </c>
      <c r="CD115">
        <v>19</v>
      </c>
      <c r="CE115">
        <v>20</v>
      </c>
      <c r="CF115">
        <v>21</v>
      </c>
      <c r="CG115">
        <v>22</v>
      </c>
      <c r="CH115">
        <v>23</v>
      </c>
      <c r="CI115">
        <v>24</v>
      </c>
      <c r="CJ115">
        <v>25</v>
      </c>
      <c r="CK115">
        <v>26</v>
      </c>
      <c r="CL115">
        <v>27</v>
      </c>
      <c r="CM115">
        <v>28</v>
      </c>
      <c r="CN115">
        <v>29</v>
      </c>
      <c r="CO115">
        <v>30</v>
      </c>
      <c r="CP115">
        <v>31</v>
      </c>
    </row>
    <row r="116" spans="1:108" x14ac:dyDescent="0.15">
      <c r="A116" t="s">
        <v>6</v>
      </c>
      <c r="B116" t="s">
        <v>53</v>
      </c>
      <c r="C116" t="s">
        <v>56</v>
      </c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</row>
    <row r="117" spans="1:108" x14ac:dyDescent="0.15">
      <c r="B117" t="s">
        <v>52</v>
      </c>
      <c r="C117" t="s">
        <v>56</v>
      </c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</row>
    <row r="118" spans="1:108" s="12" customFormat="1" x14ac:dyDescent="0.15">
      <c r="C118"/>
    </row>
    <row r="119" spans="1:108" s="12" customFormat="1" x14ac:dyDescent="0.15">
      <c r="C119"/>
      <c r="D119" s="12">
        <v>2011</v>
      </c>
    </row>
    <row r="120" spans="1:108" s="12" customFormat="1" x14ac:dyDescent="0.15">
      <c r="C120"/>
      <c r="D120" s="20" t="s">
        <v>39</v>
      </c>
      <c r="AH120" s="20" t="s">
        <v>8</v>
      </c>
      <c r="BM120" s="20" t="s">
        <v>40</v>
      </c>
    </row>
    <row r="121" spans="1:108" x14ac:dyDescent="0.15">
      <c r="D121">
        <v>1</v>
      </c>
      <c r="E121">
        <v>2</v>
      </c>
      <c r="F121">
        <v>3</v>
      </c>
      <c r="G121">
        <v>4</v>
      </c>
      <c r="H121">
        <v>5</v>
      </c>
      <c r="I121">
        <v>6</v>
      </c>
      <c r="J121">
        <v>7</v>
      </c>
      <c r="K121">
        <v>8</v>
      </c>
      <c r="L121">
        <v>9</v>
      </c>
      <c r="M121">
        <v>10</v>
      </c>
      <c r="N121">
        <v>11</v>
      </c>
      <c r="O121">
        <v>12</v>
      </c>
      <c r="P121">
        <v>13</v>
      </c>
      <c r="Q121">
        <v>14</v>
      </c>
      <c r="R121">
        <v>15</v>
      </c>
      <c r="S121">
        <v>16</v>
      </c>
      <c r="T121">
        <v>17</v>
      </c>
      <c r="U121">
        <v>18</v>
      </c>
      <c r="V121">
        <v>19</v>
      </c>
      <c r="W121">
        <v>20</v>
      </c>
      <c r="X121">
        <v>21</v>
      </c>
      <c r="Y121">
        <v>22</v>
      </c>
      <c r="Z121">
        <v>23</v>
      </c>
      <c r="AA121">
        <v>24</v>
      </c>
      <c r="AB121">
        <v>25</v>
      </c>
      <c r="AC121">
        <v>26</v>
      </c>
      <c r="AD121">
        <v>27</v>
      </c>
      <c r="AE121">
        <v>28</v>
      </c>
      <c r="AF121">
        <v>29</v>
      </c>
      <c r="AG121">
        <v>30</v>
      </c>
      <c r="AH121" s="14">
        <v>1</v>
      </c>
      <c r="AI121">
        <v>2</v>
      </c>
      <c r="AJ121">
        <v>3</v>
      </c>
      <c r="AK121">
        <v>4</v>
      </c>
      <c r="AL121">
        <v>5</v>
      </c>
      <c r="AM121">
        <v>6</v>
      </c>
      <c r="AN121">
        <v>7</v>
      </c>
      <c r="AO121">
        <v>8</v>
      </c>
      <c r="AP121">
        <v>9</v>
      </c>
      <c r="AQ121">
        <v>10</v>
      </c>
      <c r="AR121">
        <v>11</v>
      </c>
      <c r="AS121">
        <v>12</v>
      </c>
      <c r="AT121">
        <v>13</v>
      </c>
      <c r="AU121">
        <v>14</v>
      </c>
      <c r="AV121">
        <v>15</v>
      </c>
      <c r="AW121">
        <v>16</v>
      </c>
      <c r="AX121">
        <v>17</v>
      </c>
      <c r="AY121">
        <v>18</v>
      </c>
      <c r="AZ121">
        <v>19</v>
      </c>
      <c r="BA121">
        <v>20</v>
      </c>
      <c r="BB121">
        <v>21</v>
      </c>
      <c r="BC121">
        <v>22</v>
      </c>
      <c r="BD121">
        <v>23</v>
      </c>
      <c r="BE121">
        <v>24</v>
      </c>
      <c r="BF121">
        <v>25</v>
      </c>
      <c r="BG121">
        <v>26</v>
      </c>
      <c r="BH121">
        <v>27</v>
      </c>
      <c r="BI121">
        <v>28</v>
      </c>
      <c r="BJ121">
        <v>29</v>
      </c>
      <c r="BK121">
        <v>30</v>
      </c>
      <c r="BL121">
        <v>31</v>
      </c>
      <c r="BM121" s="6">
        <v>1</v>
      </c>
      <c r="BN121">
        <v>2</v>
      </c>
      <c r="BO121">
        <v>3</v>
      </c>
      <c r="BP121">
        <v>4</v>
      </c>
      <c r="BQ121">
        <v>5</v>
      </c>
      <c r="BR121">
        <v>6</v>
      </c>
      <c r="BS121">
        <v>7</v>
      </c>
      <c r="BT121">
        <v>8</v>
      </c>
      <c r="BU121">
        <v>9</v>
      </c>
      <c r="BV121">
        <v>10</v>
      </c>
      <c r="BW121">
        <v>11</v>
      </c>
      <c r="BX121">
        <v>12</v>
      </c>
      <c r="BY121">
        <v>13</v>
      </c>
      <c r="BZ121">
        <v>14</v>
      </c>
      <c r="CA121">
        <v>15</v>
      </c>
      <c r="CB121">
        <v>16</v>
      </c>
      <c r="CC121">
        <v>17</v>
      </c>
      <c r="CD121">
        <v>18</v>
      </c>
      <c r="CE121">
        <v>19</v>
      </c>
      <c r="CF121">
        <v>20</v>
      </c>
      <c r="CG121">
        <v>21</v>
      </c>
      <c r="CH121">
        <v>22</v>
      </c>
      <c r="CI121">
        <v>23</v>
      </c>
      <c r="CJ121">
        <v>24</v>
      </c>
      <c r="CK121">
        <v>25</v>
      </c>
      <c r="CL121">
        <v>26</v>
      </c>
      <c r="CM121">
        <v>27</v>
      </c>
      <c r="CN121">
        <v>28</v>
      </c>
      <c r="CO121">
        <v>29</v>
      </c>
      <c r="CP121">
        <v>30</v>
      </c>
      <c r="CQ121" s="12"/>
    </row>
    <row r="122" spans="1:108" x14ac:dyDescent="0.15">
      <c r="A122" t="s">
        <v>6</v>
      </c>
      <c r="B122" t="s">
        <v>53</v>
      </c>
      <c r="C122" t="s">
        <v>56</v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19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</row>
    <row r="123" spans="1:108" x14ac:dyDescent="0.15">
      <c r="B123" t="s">
        <v>52</v>
      </c>
      <c r="C123" t="s">
        <v>56</v>
      </c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</row>
    <row r="124" spans="1:108" s="12" customFormat="1" x14ac:dyDescent="0.15"/>
    <row r="125" spans="1:108" s="12" customFormat="1" x14ac:dyDescent="0.15">
      <c r="D125" s="12">
        <v>2011</v>
      </c>
    </row>
    <row r="126" spans="1:108" s="12" customFormat="1" x14ac:dyDescent="0.15">
      <c r="C126"/>
      <c r="D126" s="20" t="s">
        <v>57</v>
      </c>
      <c r="AI126" s="20" t="s">
        <v>47</v>
      </c>
      <c r="BN126" s="20" t="s">
        <v>48</v>
      </c>
    </row>
    <row r="127" spans="1:108" x14ac:dyDescent="0.15">
      <c r="D127">
        <v>1</v>
      </c>
      <c r="E127">
        <v>2</v>
      </c>
      <c r="F127">
        <v>3</v>
      </c>
      <c r="G127">
        <v>4</v>
      </c>
      <c r="H127">
        <v>5</v>
      </c>
      <c r="I127">
        <v>6</v>
      </c>
      <c r="J127">
        <v>7</v>
      </c>
      <c r="K127">
        <v>8</v>
      </c>
      <c r="L127">
        <v>9</v>
      </c>
      <c r="M127">
        <v>10</v>
      </c>
      <c r="N127">
        <v>11</v>
      </c>
      <c r="O127">
        <v>12</v>
      </c>
      <c r="P127">
        <v>13</v>
      </c>
      <c r="Q127">
        <v>14</v>
      </c>
      <c r="R127">
        <v>15</v>
      </c>
      <c r="S127">
        <v>16</v>
      </c>
      <c r="T127">
        <v>17</v>
      </c>
      <c r="U127">
        <v>18</v>
      </c>
      <c r="V127">
        <v>19</v>
      </c>
      <c r="W127">
        <v>20</v>
      </c>
      <c r="X127">
        <v>21</v>
      </c>
      <c r="Y127">
        <v>22</v>
      </c>
      <c r="Z127">
        <v>23</v>
      </c>
      <c r="AA127">
        <v>24</v>
      </c>
      <c r="AB127">
        <v>25</v>
      </c>
      <c r="AC127">
        <v>26</v>
      </c>
      <c r="AD127">
        <v>27</v>
      </c>
      <c r="AE127">
        <v>28</v>
      </c>
      <c r="AF127">
        <v>29</v>
      </c>
      <c r="AG127">
        <v>30</v>
      </c>
      <c r="AH127">
        <v>31</v>
      </c>
      <c r="AI127" s="14">
        <v>1</v>
      </c>
      <c r="AJ127">
        <v>2</v>
      </c>
      <c r="AK127">
        <v>3</v>
      </c>
      <c r="AL127">
        <v>4</v>
      </c>
      <c r="AM127">
        <v>5</v>
      </c>
      <c r="AN127">
        <v>6</v>
      </c>
      <c r="AO127">
        <v>7</v>
      </c>
      <c r="AP127">
        <v>8</v>
      </c>
      <c r="AQ127">
        <v>9</v>
      </c>
      <c r="AR127">
        <v>10</v>
      </c>
      <c r="AS127">
        <v>11</v>
      </c>
      <c r="AT127">
        <v>12</v>
      </c>
      <c r="AU127">
        <v>13</v>
      </c>
      <c r="AV127">
        <v>14</v>
      </c>
      <c r="AW127">
        <v>15</v>
      </c>
      <c r="AX127">
        <v>16</v>
      </c>
      <c r="AY127">
        <v>17</v>
      </c>
      <c r="AZ127">
        <v>18</v>
      </c>
      <c r="BA127">
        <v>19</v>
      </c>
      <c r="BB127">
        <v>20</v>
      </c>
      <c r="BC127">
        <v>21</v>
      </c>
      <c r="BD127">
        <v>22</v>
      </c>
      <c r="BE127">
        <v>23</v>
      </c>
      <c r="BF127">
        <v>24</v>
      </c>
      <c r="BG127">
        <v>25</v>
      </c>
      <c r="BH127">
        <v>26</v>
      </c>
      <c r="BI127">
        <v>27</v>
      </c>
      <c r="BJ127">
        <v>28</v>
      </c>
      <c r="BK127">
        <v>29</v>
      </c>
      <c r="BL127">
        <v>30</v>
      </c>
      <c r="BM127">
        <v>31</v>
      </c>
      <c r="BN127" s="6">
        <v>1</v>
      </c>
      <c r="BO127">
        <v>2</v>
      </c>
      <c r="BP127">
        <v>3</v>
      </c>
      <c r="BQ127">
        <v>4</v>
      </c>
      <c r="BR127">
        <v>5</v>
      </c>
      <c r="BS127">
        <v>6</v>
      </c>
      <c r="BT127">
        <v>7</v>
      </c>
      <c r="BU127">
        <v>8</v>
      </c>
      <c r="BV127">
        <v>9</v>
      </c>
      <c r="BW127">
        <v>10</v>
      </c>
      <c r="BX127">
        <v>11</v>
      </c>
      <c r="BY127">
        <v>12</v>
      </c>
      <c r="BZ127">
        <v>13</v>
      </c>
      <c r="CA127">
        <v>14</v>
      </c>
      <c r="CB127">
        <v>15</v>
      </c>
      <c r="CC127">
        <v>16</v>
      </c>
      <c r="CD127">
        <v>17</v>
      </c>
      <c r="CE127">
        <v>18</v>
      </c>
      <c r="CF127">
        <v>19</v>
      </c>
      <c r="CG127">
        <v>20</v>
      </c>
      <c r="CH127">
        <v>21</v>
      </c>
      <c r="CI127">
        <v>22</v>
      </c>
      <c r="CJ127">
        <v>23</v>
      </c>
      <c r="CK127">
        <v>24</v>
      </c>
      <c r="CL127">
        <v>25</v>
      </c>
      <c r="CM127">
        <v>26</v>
      </c>
      <c r="CN127">
        <v>27</v>
      </c>
      <c r="CO127">
        <v>28</v>
      </c>
      <c r="CP127">
        <v>29</v>
      </c>
      <c r="CQ127">
        <v>30</v>
      </c>
      <c r="CR127" s="12"/>
    </row>
    <row r="128" spans="1:108" x14ac:dyDescent="0.15">
      <c r="A128" t="s">
        <v>6</v>
      </c>
      <c r="B128" t="s">
        <v>53</v>
      </c>
      <c r="C128" t="s">
        <v>56</v>
      </c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19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</row>
    <row r="129" spans="1:108" x14ac:dyDescent="0.15">
      <c r="B129" t="s">
        <v>52</v>
      </c>
      <c r="C129" t="s">
        <v>56</v>
      </c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</row>
    <row r="130" spans="1:108" s="12" customFormat="1" x14ac:dyDescent="0.15"/>
    <row r="131" spans="1:108" s="12" customFormat="1" x14ac:dyDescent="0.15"/>
    <row r="132" spans="1:108" s="12" customFormat="1" x14ac:dyDescent="0.15">
      <c r="D132" s="12">
        <v>2011</v>
      </c>
    </row>
    <row r="133" spans="1:108" s="12" customFormat="1" x14ac:dyDescent="0.15">
      <c r="C133"/>
      <c r="D133" s="20" t="s">
        <v>58</v>
      </c>
      <c r="AI133" s="20" t="s">
        <v>54</v>
      </c>
      <c r="BM133" s="20" t="s">
        <v>55</v>
      </c>
    </row>
    <row r="134" spans="1:108" x14ac:dyDescent="0.15">
      <c r="D134">
        <v>1</v>
      </c>
      <c r="E134">
        <v>2</v>
      </c>
      <c r="F134">
        <v>3</v>
      </c>
      <c r="G134">
        <v>4</v>
      </c>
      <c r="H134">
        <v>5</v>
      </c>
      <c r="I134">
        <v>6</v>
      </c>
      <c r="J134">
        <v>7</v>
      </c>
      <c r="K134">
        <v>8</v>
      </c>
      <c r="L134">
        <v>9</v>
      </c>
      <c r="M134">
        <v>10</v>
      </c>
      <c r="N134">
        <v>11</v>
      </c>
      <c r="O134">
        <v>12</v>
      </c>
      <c r="P134">
        <v>13</v>
      </c>
      <c r="Q134">
        <v>14</v>
      </c>
      <c r="R134">
        <v>15</v>
      </c>
      <c r="S134">
        <v>16</v>
      </c>
      <c r="T134">
        <v>17</v>
      </c>
      <c r="U134">
        <v>18</v>
      </c>
      <c r="V134">
        <v>19</v>
      </c>
      <c r="W134">
        <v>20</v>
      </c>
      <c r="X134">
        <v>21</v>
      </c>
      <c r="Y134">
        <v>22</v>
      </c>
      <c r="Z134">
        <v>23</v>
      </c>
      <c r="AA134">
        <v>24</v>
      </c>
      <c r="AB134">
        <v>25</v>
      </c>
      <c r="AC134">
        <v>26</v>
      </c>
      <c r="AD134">
        <v>27</v>
      </c>
      <c r="AE134">
        <v>28</v>
      </c>
      <c r="AF134">
        <v>29</v>
      </c>
      <c r="AG134">
        <v>30</v>
      </c>
      <c r="AH134">
        <v>31</v>
      </c>
      <c r="AI134" s="14">
        <v>1</v>
      </c>
      <c r="AJ134">
        <v>2</v>
      </c>
      <c r="AK134">
        <v>3</v>
      </c>
      <c r="AL134">
        <v>4</v>
      </c>
      <c r="AM134">
        <v>5</v>
      </c>
      <c r="AN134">
        <v>6</v>
      </c>
      <c r="AO134">
        <v>7</v>
      </c>
      <c r="AP134">
        <v>8</v>
      </c>
      <c r="AQ134">
        <v>9</v>
      </c>
      <c r="AR134">
        <v>10</v>
      </c>
      <c r="AS134">
        <v>11</v>
      </c>
      <c r="AT134">
        <v>12</v>
      </c>
      <c r="AU134">
        <v>13</v>
      </c>
      <c r="AV134">
        <v>14</v>
      </c>
      <c r="AW134">
        <v>15</v>
      </c>
      <c r="AX134">
        <v>16</v>
      </c>
      <c r="AY134">
        <v>17</v>
      </c>
      <c r="AZ134">
        <v>18</v>
      </c>
      <c r="BA134">
        <v>19</v>
      </c>
      <c r="BB134">
        <v>20</v>
      </c>
      <c r="BC134">
        <v>21</v>
      </c>
      <c r="BD134">
        <v>22</v>
      </c>
      <c r="BE134">
        <v>23</v>
      </c>
      <c r="BF134">
        <v>24</v>
      </c>
      <c r="BG134">
        <v>25</v>
      </c>
      <c r="BH134">
        <v>26</v>
      </c>
      <c r="BI134">
        <v>27</v>
      </c>
      <c r="BJ134">
        <v>28</v>
      </c>
      <c r="BK134">
        <v>29</v>
      </c>
      <c r="BL134">
        <v>30</v>
      </c>
      <c r="BM134" s="6">
        <v>1</v>
      </c>
      <c r="BN134">
        <v>2</v>
      </c>
      <c r="BO134">
        <v>3</v>
      </c>
      <c r="BP134">
        <v>4</v>
      </c>
      <c r="BQ134">
        <v>5</v>
      </c>
      <c r="BR134">
        <v>6</v>
      </c>
      <c r="BS134">
        <v>7</v>
      </c>
      <c r="BT134">
        <v>8</v>
      </c>
      <c r="BU134">
        <v>9</v>
      </c>
      <c r="BV134">
        <v>10</v>
      </c>
      <c r="BW134">
        <v>11</v>
      </c>
      <c r="BX134">
        <v>12</v>
      </c>
      <c r="BY134">
        <v>13</v>
      </c>
      <c r="BZ134">
        <v>14</v>
      </c>
      <c r="CA134">
        <v>15</v>
      </c>
      <c r="CB134">
        <v>16</v>
      </c>
      <c r="CC134">
        <v>17</v>
      </c>
      <c r="CD134">
        <v>18</v>
      </c>
      <c r="CE134">
        <v>19</v>
      </c>
      <c r="CF134">
        <v>20</v>
      </c>
      <c r="CG134">
        <v>21</v>
      </c>
      <c r="CH134">
        <v>22</v>
      </c>
      <c r="CI134">
        <v>23</v>
      </c>
      <c r="CJ134">
        <v>24</v>
      </c>
      <c r="CK134">
        <v>25</v>
      </c>
      <c r="CL134">
        <v>26</v>
      </c>
      <c r="CM134">
        <v>27</v>
      </c>
      <c r="CN134">
        <v>28</v>
      </c>
      <c r="CO134">
        <v>29</v>
      </c>
      <c r="CP134">
        <v>30</v>
      </c>
      <c r="CQ134" s="12"/>
    </row>
    <row r="135" spans="1:108" x14ac:dyDescent="0.15">
      <c r="A135" t="s">
        <v>6</v>
      </c>
      <c r="B135" t="s">
        <v>53</v>
      </c>
      <c r="C135" t="s">
        <v>56</v>
      </c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19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</row>
    <row r="136" spans="1:108" x14ac:dyDescent="0.15">
      <c r="B136" t="s">
        <v>52</v>
      </c>
      <c r="C136" t="s">
        <v>56</v>
      </c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</row>
    <row r="137" spans="1:108" s="12" customFormat="1" x14ac:dyDescent="0.15"/>
    <row r="138" spans="1:108" s="12" customFormat="1" x14ac:dyDescent="0.15"/>
    <row r="139" spans="1:108" s="12" customFormat="1" x14ac:dyDescent="0.15"/>
    <row r="140" spans="1:108" s="12" customFormat="1" x14ac:dyDescent="0.15"/>
    <row r="141" spans="1:108" s="12" customFormat="1" x14ac:dyDescent="0.15"/>
    <row r="142" spans="1:108" s="12" customFormat="1" x14ac:dyDescent="0.15"/>
    <row r="143" spans="1:108" s="12" customFormat="1" x14ac:dyDescent="0.15"/>
    <row r="144" spans="1:108" s="12" customFormat="1" x14ac:dyDescent="0.15"/>
    <row r="145" spans="1:2" x14ac:dyDescent="0.15">
      <c r="A145" t="s">
        <v>2</v>
      </c>
    </row>
    <row r="146" spans="1:2" x14ac:dyDescent="0.15">
      <c r="A146" t="s">
        <v>35</v>
      </c>
    </row>
    <row r="147" spans="1:2" x14ac:dyDescent="0.15">
      <c r="A147" t="s">
        <v>49</v>
      </c>
    </row>
    <row r="148" spans="1:2" x14ac:dyDescent="0.15">
      <c r="A148" t="s">
        <v>46</v>
      </c>
    </row>
    <row r="150" spans="1:2" x14ac:dyDescent="0.15">
      <c r="A150" t="s">
        <v>166</v>
      </c>
    </row>
    <row r="151" spans="1:2" x14ac:dyDescent="0.15">
      <c r="A151" t="s">
        <v>157</v>
      </c>
    </row>
    <row r="152" spans="1:2" x14ac:dyDescent="0.15">
      <c r="A152" s="18">
        <v>42795</v>
      </c>
      <c r="B152" t="s">
        <v>165</v>
      </c>
    </row>
    <row r="153" spans="1:2" x14ac:dyDescent="0.15">
      <c r="A153" t="s">
        <v>195</v>
      </c>
      <c r="B153" t="s">
        <v>194</v>
      </c>
    </row>
    <row r="154" spans="1:2" x14ac:dyDescent="0.15">
      <c r="A154" t="s">
        <v>198</v>
      </c>
      <c r="B154" t="s">
        <v>199</v>
      </c>
    </row>
  </sheetData>
  <phoneticPr fontId="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Ruler="0" workbookViewId="0"/>
  </sheetViews>
  <sheetFormatPr baseColWidth="10" defaultColWidth="10.83203125" defaultRowHeight="13" x14ac:dyDescent="0.1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AB204"/>
  <sheetViews>
    <sheetView showRuler="0" workbookViewId="0">
      <pane xSplit="2" ySplit="3" topLeftCell="Y184" activePane="bottomRight" state="frozen"/>
      <selection pane="topRight" activeCell="C1" sqref="C1"/>
      <selection pane="bottomLeft" activeCell="A4" sqref="A4"/>
      <selection pane="bottomRight" activeCell="AL202" sqref="AL202"/>
    </sheetView>
  </sheetViews>
  <sheetFormatPr baseColWidth="10" defaultColWidth="8.83203125" defaultRowHeight="13" x14ac:dyDescent="0.15"/>
  <cols>
    <col min="1" max="1" width="18" style="32" customWidth="1"/>
    <col min="2" max="2" width="18.5" customWidth="1"/>
    <col min="4" max="4" width="19.5" customWidth="1"/>
    <col min="5" max="5" width="8.5" hidden="1" customWidth="1"/>
    <col min="6" max="6" width="21.5" customWidth="1"/>
    <col min="7" max="8" width="0" hidden="1" customWidth="1"/>
    <col min="9" max="9" width="38" customWidth="1"/>
    <col min="10" max="10" width="15.6640625" customWidth="1"/>
    <col min="11" max="11" width="12.6640625" customWidth="1"/>
    <col min="12" max="12" width="16.5" customWidth="1"/>
    <col min="13" max="13" width="11.5" customWidth="1"/>
    <col min="14" max="14" width="16.33203125" customWidth="1"/>
    <col min="15" max="15" width="12.5" customWidth="1"/>
    <col min="16" max="23" width="16.5" customWidth="1"/>
    <col min="24" max="24" width="17.5" customWidth="1"/>
    <col min="25" max="25" width="21.5" style="33" customWidth="1"/>
    <col min="26" max="26" width="24.1640625" style="17" customWidth="1"/>
    <col min="27" max="27" width="17.5" customWidth="1"/>
  </cols>
  <sheetData>
    <row r="2" spans="1:28" x14ac:dyDescent="0.15">
      <c r="A2" s="31" t="s">
        <v>26</v>
      </c>
      <c r="J2" s="1" t="s">
        <v>110</v>
      </c>
      <c r="K2" s="1"/>
    </row>
    <row r="3" spans="1:28" x14ac:dyDescent="0.15">
      <c r="C3" t="s">
        <v>84</v>
      </c>
      <c r="D3" t="s">
        <v>63</v>
      </c>
      <c r="E3" t="s">
        <v>62</v>
      </c>
      <c r="F3" t="s">
        <v>85</v>
      </c>
      <c r="I3" t="s">
        <v>67</v>
      </c>
      <c r="J3" t="s">
        <v>77</v>
      </c>
      <c r="K3" t="s">
        <v>86</v>
      </c>
      <c r="L3" t="s">
        <v>65</v>
      </c>
      <c r="M3" t="s">
        <v>87</v>
      </c>
      <c r="N3" t="s">
        <v>66</v>
      </c>
      <c r="O3" t="s">
        <v>88</v>
      </c>
      <c r="P3" t="s">
        <v>64</v>
      </c>
      <c r="Q3" t="s">
        <v>89</v>
      </c>
      <c r="R3" t="s">
        <v>131</v>
      </c>
      <c r="S3" t="s">
        <v>132</v>
      </c>
      <c r="T3" t="s">
        <v>120</v>
      </c>
      <c r="U3" t="s">
        <v>121</v>
      </c>
      <c r="V3" t="s">
        <v>137</v>
      </c>
      <c r="W3" t="s">
        <v>138</v>
      </c>
      <c r="X3" t="s">
        <v>81</v>
      </c>
      <c r="Y3" s="33" t="s">
        <v>60</v>
      </c>
      <c r="Z3" s="17" t="s">
        <v>59</v>
      </c>
      <c r="AA3" t="s">
        <v>79</v>
      </c>
      <c r="AB3" t="s">
        <v>123</v>
      </c>
    </row>
    <row r="4" spans="1:28" x14ac:dyDescent="0.15">
      <c r="A4" s="32">
        <v>38775</v>
      </c>
      <c r="B4" t="s">
        <v>70</v>
      </c>
      <c r="C4">
        <v>3.4</v>
      </c>
      <c r="D4">
        <v>1.02</v>
      </c>
      <c r="E4">
        <v>-4.4000000000000004</v>
      </c>
      <c r="F4" t="s">
        <v>27</v>
      </c>
      <c r="J4">
        <v>1.01</v>
      </c>
      <c r="Y4" s="33">
        <v>9.3995004778904712E-2</v>
      </c>
      <c r="Z4" s="17">
        <f>SQRT(2*Y4)</f>
        <v>0.43357814700214009</v>
      </c>
    </row>
    <row r="5" spans="1:28" x14ac:dyDescent="0.15">
      <c r="A5" s="32">
        <v>38988</v>
      </c>
      <c r="B5" t="s">
        <v>70</v>
      </c>
      <c r="C5">
        <v>0.8</v>
      </c>
      <c r="D5">
        <v>1.02</v>
      </c>
    </row>
    <row r="6" spans="1:28" x14ac:dyDescent="0.15">
      <c r="A6" s="32">
        <v>39219</v>
      </c>
      <c r="B6" t="s">
        <v>70</v>
      </c>
      <c r="C6">
        <v>1.4</v>
      </c>
      <c r="D6">
        <v>1.02</v>
      </c>
      <c r="Y6" s="33">
        <v>0.19408785537717038</v>
      </c>
      <c r="Z6" s="17">
        <f>SQRT(2*Y6)</f>
        <v>0.62303748743903109</v>
      </c>
    </row>
    <row r="7" spans="1:28" x14ac:dyDescent="0.15">
      <c r="A7" s="32">
        <v>39378</v>
      </c>
      <c r="B7" t="s">
        <v>70</v>
      </c>
      <c r="E7" s="17">
        <v>-0.8</v>
      </c>
      <c r="F7" t="s">
        <v>27</v>
      </c>
      <c r="G7" s="17"/>
      <c r="Y7" s="33">
        <v>0.17835723157410663</v>
      </c>
      <c r="Z7" s="17">
        <f>SQRT(2*Y7)</f>
        <v>0.59725577699023824</v>
      </c>
    </row>
    <row r="8" spans="1:28" x14ac:dyDescent="0.15">
      <c r="A8" s="32">
        <v>39539</v>
      </c>
      <c r="C8">
        <v>0.6</v>
      </c>
      <c r="D8">
        <v>1.02</v>
      </c>
      <c r="E8" s="17"/>
      <c r="G8" s="17"/>
    </row>
    <row r="9" spans="1:28" x14ac:dyDescent="0.15">
      <c r="A9" s="32">
        <v>39863</v>
      </c>
      <c r="B9" t="s">
        <v>70</v>
      </c>
      <c r="C9">
        <v>0.6</v>
      </c>
      <c r="D9">
        <v>1.2390000000000001</v>
      </c>
    </row>
    <row r="10" spans="1:28" x14ac:dyDescent="0.15">
      <c r="B10" t="s">
        <v>28</v>
      </c>
      <c r="C10">
        <v>0.4</v>
      </c>
      <c r="D10">
        <v>1.038</v>
      </c>
      <c r="I10" t="s">
        <v>74</v>
      </c>
      <c r="L10">
        <v>1.0064</v>
      </c>
    </row>
    <row r="11" spans="1:28" x14ac:dyDescent="0.15">
      <c r="B11" t="s">
        <v>29</v>
      </c>
      <c r="C11">
        <v>-3</v>
      </c>
      <c r="D11">
        <v>1.1599999999999999</v>
      </c>
    </row>
    <row r="12" spans="1:28" x14ac:dyDescent="0.15">
      <c r="A12" s="32">
        <v>39871</v>
      </c>
      <c r="B12" t="s">
        <v>61</v>
      </c>
      <c r="C12">
        <v>0.4</v>
      </c>
      <c r="D12">
        <v>1.038</v>
      </c>
      <c r="E12">
        <v>0.6</v>
      </c>
      <c r="F12">
        <v>1.1200000000000001</v>
      </c>
      <c r="G12" t="s">
        <v>30</v>
      </c>
    </row>
    <row r="13" spans="1:28" x14ac:dyDescent="0.15">
      <c r="A13" s="32">
        <v>39951</v>
      </c>
      <c r="B13" t="s">
        <v>70</v>
      </c>
      <c r="C13">
        <v>0</v>
      </c>
      <c r="D13">
        <v>1.014</v>
      </c>
      <c r="F13" t="s">
        <v>27</v>
      </c>
      <c r="J13">
        <v>1.0880000000000001</v>
      </c>
    </row>
    <row r="14" spans="1:28" x14ac:dyDescent="0.15">
      <c r="A14" s="32">
        <v>39951</v>
      </c>
      <c r="B14" t="s">
        <v>28</v>
      </c>
      <c r="C14">
        <v>0.9</v>
      </c>
      <c r="D14">
        <v>1.0289999999999999</v>
      </c>
      <c r="L14">
        <v>1.024</v>
      </c>
    </row>
    <row r="15" spans="1:28" x14ac:dyDescent="0.15">
      <c r="A15" s="32">
        <v>40064</v>
      </c>
      <c r="B15" t="s">
        <v>28</v>
      </c>
      <c r="D15">
        <v>1.0289999999999999</v>
      </c>
      <c r="I15" t="s">
        <v>68</v>
      </c>
      <c r="L15">
        <v>0.96899999999999997</v>
      </c>
      <c r="Y15" s="33">
        <f>STDEV(E6:E15)</f>
        <v>0.98994949366116658</v>
      </c>
      <c r="Z15" s="17">
        <f>SQRT(2*Y15)</f>
        <v>1.4070888341971637</v>
      </c>
    </row>
    <row r="16" spans="1:28" x14ac:dyDescent="0.15">
      <c r="A16" s="32">
        <v>40064</v>
      </c>
      <c r="B16" t="s">
        <v>33</v>
      </c>
      <c r="I16" t="s">
        <v>68</v>
      </c>
      <c r="X16">
        <v>0.99299999999999999</v>
      </c>
    </row>
    <row r="17" spans="1:27" x14ac:dyDescent="0.15">
      <c r="A17" s="32">
        <v>40299</v>
      </c>
      <c r="B17" t="s">
        <v>75</v>
      </c>
      <c r="C17">
        <v>0</v>
      </c>
      <c r="D17">
        <v>1.014</v>
      </c>
      <c r="I17" t="s">
        <v>68</v>
      </c>
      <c r="P17">
        <v>1.014</v>
      </c>
      <c r="Y17" s="33">
        <v>0.11107549356019958</v>
      </c>
      <c r="Z17" s="17">
        <f>SQRT(2*Y17)</f>
        <v>0.47132895849968648</v>
      </c>
    </row>
    <row r="18" spans="1:27" x14ac:dyDescent="0.15">
      <c r="I18" t="s">
        <v>68</v>
      </c>
    </row>
    <row r="19" spans="1:27" x14ac:dyDescent="0.15">
      <c r="A19" s="32">
        <v>40299</v>
      </c>
      <c r="B19" t="s">
        <v>73</v>
      </c>
      <c r="C19">
        <v>0</v>
      </c>
      <c r="D19">
        <v>1.0369999999999999</v>
      </c>
      <c r="I19" t="s">
        <v>76</v>
      </c>
      <c r="L19">
        <v>0.999</v>
      </c>
    </row>
    <row r="20" spans="1:27" x14ac:dyDescent="0.15">
      <c r="A20" s="32">
        <v>40695</v>
      </c>
      <c r="B20" t="s">
        <v>71</v>
      </c>
      <c r="C20">
        <v>0</v>
      </c>
      <c r="D20">
        <v>1.014</v>
      </c>
      <c r="E20" s="17">
        <v>0.33654559799999995</v>
      </c>
      <c r="I20" t="s">
        <v>69</v>
      </c>
      <c r="P20">
        <v>1.0820000000000001</v>
      </c>
      <c r="Y20" s="33">
        <v>0.13001398119953278</v>
      </c>
      <c r="Z20" s="17">
        <f>SQRT(2*Y20)</f>
        <v>0.50992937001026484</v>
      </c>
    </row>
    <row r="21" spans="1:27" x14ac:dyDescent="0.15">
      <c r="A21" s="32">
        <v>40695</v>
      </c>
      <c r="B21" t="s">
        <v>72</v>
      </c>
      <c r="D21">
        <v>1.0369999999999999</v>
      </c>
      <c r="I21" t="s">
        <v>69</v>
      </c>
      <c r="L21">
        <v>1.0429999999999999</v>
      </c>
    </row>
    <row r="22" spans="1:27" x14ac:dyDescent="0.15">
      <c r="A22" s="32">
        <v>40817</v>
      </c>
      <c r="B22" t="s">
        <v>71</v>
      </c>
      <c r="C22">
        <v>0</v>
      </c>
      <c r="D22">
        <v>1.014</v>
      </c>
      <c r="E22">
        <v>-0.17933444499999998</v>
      </c>
      <c r="I22" t="s">
        <v>69</v>
      </c>
      <c r="P22">
        <v>1.0129999999999999</v>
      </c>
      <c r="Y22" s="33">
        <v>0.16638361878867339</v>
      </c>
      <c r="Z22" s="17">
        <f>SQRT(2*Y22)</f>
        <v>0.57685980755929489</v>
      </c>
    </row>
    <row r="23" spans="1:27" x14ac:dyDescent="0.15">
      <c r="A23" s="32">
        <v>40817</v>
      </c>
      <c r="B23" t="s">
        <v>72</v>
      </c>
      <c r="C23">
        <v>0</v>
      </c>
      <c r="D23">
        <v>1.0369999999999999</v>
      </c>
      <c r="I23" t="s">
        <v>69</v>
      </c>
      <c r="L23">
        <v>1.016</v>
      </c>
    </row>
    <row r="24" spans="1:27" x14ac:dyDescent="0.15">
      <c r="A24" s="32">
        <v>40913</v>
      </c>
      <c r="B24" t="s">
        <v>71</v>
      </c>
      <c r="C24">
        <v>0</v>
      </c>
      <c r="D24">
        <v>1.014</v>
      </c>
      <c r="F24">
        <v>-0.18</v>
      </c>
      <c r="G24">
        <f>C24+F24/(C24+F24)</f>
        <v>1</v>
      </c>
      <c r="I24" t="s">
        <v>69</v>
      </c>
      <c r="Y24" s="33">
        <v>0.08</v>
      </c>
      <c r="Z24" s="17">
        <f t="shared" ref="Z24:Z100" si="0">SQRT(2*Y24)</f>
        <v>0.4</v>
      </c>
    </row>
    <row r="25" spans="1:27" x14ac:dyDescent="0.15">
      <c r="A25" s="32">
        <v>40913</v>
      </c>
      <c r="B25" t="s">
        <v>72</v>
      </c>
      <c r="C25">
        <v>0</v>
      </c>
      <c r="D25">
        <v>1.0369999999999999</v>
      </c>
      <c r="F25">
        <v>0.09</v>
      </c>
      <c r="I25" t="s">
        <v>69</v>
      </c>
      <c r="Y25" s="33">
        <v>0.21</v>
      </c>
      <c r="Z25" s="17">
        <f t="shared" si="0"/>
        <v>0.64807406984078597</v>
      </c>
    </row>
    <row r="26" spans="1:27" x14ac:dyDescent="0.15">
      <c r="A26" s="32">
        <v>40931</v>
      </c>
      <c r="B26" t="s">
        <v>71</v>
      </c>
      <c r="C26">
        <v>0</v>
      </c>
      <c r="D26">
        <v>1.014</v>
      </c>
      <c r="F26">
        <v>-0.32</v>
      </c>
      <c r="I26" t="s">
        <v>69</v>
      </c>
      <c r="Y26" s="33">
        <v>0.09</v>
      </c>
      <c r="Z26" s="17">
        <f t="shared" si="0"/>
        <v>0.42426406871192851</v>
      </c>
    </row>
    <row r="27" spans="1:27" x14ac:dyDescent="0.15">
      <c r="A27" s="32">
        <v>40931</v>
      </c>
      <c r="B27" t="s">
        <v>72</v>
      </c>
      <c r="C27">
        <v>0</v>
      </c>
      <c r="D27">
        <v>1.0369999999999999</v>
      </c>
      <c r="F27">
        <v>-0.05</v>
      </c>
      <c r="I27" t="s">
        <v>69</v>
      </c>
      <c r="Y27" s="33">
        <v>0.24</v>
      </c>
      <c r="Z27" s="17">
        <f t="shared" si="0"/>
        <v>0.69282032302755092</v>
      </c>
      <c r="AA27" s="17"/>
    </row>
    <row r="28" spans="1:27" x14ac:dyDescent="0.15">
      <c r="A28" s="32">
        <v>40952</v>
      </c>
      <c r="B28" t="s">
        <v>78</v>
      </c>
      <c r="F28">
        <v>-0.42</v>
      </c>
      <c r="Y28" s="33">
        <v>0.08</v>
      </c>
      <c r="Z28" s="17">
        <f t="shared" si="0"/>
        <v>0.4</v>
      </c>
    </row>
    <row r="30" spans="1:27" x14ac:dyDescent="0.15">
      <c r="A30" s="32">
        <v>40958</v>
      </c>
      <c r="B30" t="s">
        <v>71</v>
      </c>
      <c r="C30">
        <v>0</v>
      </c>
      <c r="D30">
        <v>1.014</v>
      </c>
      <c r="F30">
        <v>0.57999999999999996</v>
      </c>
      <c r="I30" t="s">
        <v>69</v>
      </c>
      <c r="P30">
        <v>1.0246</v>
      </c>
      <c r="Y30" s="33">
        <v>0.24</v>
      </c>
      <c r="Z30" s="17">
        <f t="shared" si="0"/>
        <v>0.69282032302755092</v>
      </c>
      <c r="AA30" s="17">
        <f>AVERAGE(Z28:Z30)</f>
        <v>0.54641016151377553</v>
      </c>
    </row>
    <row r="31" spans="1:27" x14ac:dyDescent="0.15">
      <c r="A31" s="32">
        <v>40958</v>
      </c>
      <c r="B31" t="s">
        <v>73</v>
      </c>
      <c r="C31">
        <v>0</v>
      </c>
      <c r="D31">
        <v>1.0369999999999999</v>
      </c>
      <c r="F31">
        <v>1.56</v>
      </c>
      <c r="I31" t="s">
        <v>69</v>
      </c>
      <c r="L31">
        <v>1.0139</v>
      </c>
      <c r="Y31" s="33">
        <v>0.6</v>
      </c>
      <c r="Z31" s="17">
        <f t="shared" si="0"/>
        <v>1.0954451150103321</v>
      </c>
    </row>
    <row r="32" spans="1:27" x14ac:dyDescent="0.15">
      <c r="A32" s="32">
        <v>40971</v>
      </c>
      <c r="B32" t="s">
        <v>71</v>
      </c>
      <c r="F32">
        <v>-2.7</v>
      </c>
      <c r="Y32" s="33">
        <v>2.87</v>
      </c>
      <c r="Z32" s="17">
        <f t="shared" si="0"/>
        <v>2.3958297101421877</v>
      </c>
    </row>
    <row r="33" spans="1:26" x14ac:dyDescent="0.15">
      <c r="A33" s="32">
        <v>40971</v>
      </c>
      <c r="B33" t="s">
        <v>73</v>
      </c>
      <c r="F33">
        <v>-2.0699999999999998</v>
      </c>
      <c r="Y33" s="33">
        <v>4.3600000000000003</v>
      </c>
      <c r="Z33" s="17">
        <f t="shared" si="0"/>
        <v>2.9529646120466801</v>
      </c>
    </row>
    <row r="34" spans="1:26" x14ac:dyDescent="0.15">
      <c r="A34" s="32">
        <v>40987</v>
      </c>
      <c r="B34" t="s">
        <v>71</v>
      </c>
      <c r="F34">
        <v>-2.38</v>
      </c>
      <c r="Y34" s="33">
        <v>2.64</v>
      </c>
      <c r="Z34" s="17">
        <f t="shared" si="0"/>
        <v>2.2978250586152114</v>
      </c>
    </row>
    <row r="35" spans="1:26" x14ac:dyDescent="0.15">
      <c r="A35" s="32">
        <v>40987</v>
      </c>
      <c r="B35" t="s">
        <v>73</v>
      </c>
      <c r="F35">
        <v>-2.29</v>
      </c>
      <c r="Y35" s="33">
        <v>3.68</v>
      </c>
      <c r="Z35" s="17">
        <f t="shared" si="0"/>
        <v>2.7129319932501073</v>
      </c>
    </row>
    <row r="36" spans="1:26" x14ac:dyDescent="0.15">
      <c r="A36" s="32">
        <v>41019</v>
      </c>
      <c r="B36" t="s">
        <v>71</v>
      </c>
      <c r="F36">
        <v>-3.7650000000000001</v>
      </c>
      <c r="Y36" s="33">
        <v>1.33</v>
      </c>
      <c r="Z36" s="17">
        <f t="shared" si="0"/>
        <v>1.6309506430300091</v>
      </c>
    </row>
    <row r="37" spans="1:26" x14ac:dyDescent="0.15">
      <c r="A37" s="32">
        <v>41019</v>
      </c>
      <c r="B37" t="s">
        <v>73</v>
      </c>
      <c r="F37">
        <v>-4.49</v>
      </c>
      <c r="Y37" s="33">
        <v>1.3440000000000001</v>
      </c>
      <c r="Z37" s="17">
        <f t="shared" si="0"/>
        <v>1.6395121225535358</v>
      </c>
    </row>
    <row r="38" spans="1:26" x14ac:dyDescent="0.15">
      <c r="A38" s="32">
        <v>41054</v>
      </c>
      <c r="B38" t="s">
        <v>71</v>
      </c>
      <c r="F38">
        <v>-4.42</v>
      </c>
      <c r="Y38" s="33">
        <v>2.4969999999999999</v>
      </c>
      <c r="Z38" s="17">
        <f t="shared" si="0"/>
        <v>2.234725933979377</v>
      </c>
    </row>
    <row r="39" spans="1:26" x14ac:dyDescent="0.15">
      <c r="A39" s="32">
        <v>41054</v>
      </c>
      <c r="B39" t="s">
        <v>73</v>
      </c>
      <c r="F39">
        <v>-3.84</v>
      </c>
      <c r="Y39" s="33">
        <v>2.21</v>
      </c>
      <c r="Z39" s="17">
        <f t="shared" si="0"/>
        <v>2.1023796041628637</v>
      </c>
    </row>
    <row r="40" spans="1:26" x14ac:dyDescent="0.15">
      <c r="A40" s="32">
        <v>41060</v>
      </c>
      <c r="B40" t="s">
        <v>71</v>
      </c>
      <c r="F40">
        <v>0.89</v>
      </c>
      <c r="I40" t="s">
        <v>69</v>
      </c>
      <c r="Y40" s="33">
        <v>0.124</v>
      </c>
      <c r="Z40" s="17">
        <f t="shared" si="0"/>
        <v>0.4979959839195493</v>
      </c>
    </row>
    <row r="41" spans="1:26" x14ac:dyDescent="0.15">
      <c r="A41" s="32">
        <v>41060</v>
      </c>
      <c r="B41" t="s">
        <v>73</v>
      </c>
      <c r="F41">
        <v>-1.34</v>
      </c>
      <c r="I41" t="s">
        <v>69</v>
      </c>
      <c r="Y41" s="33">
        <v>0.22500000000000001</v>
      </c>
      <c r="Z41" s="17">
        <f t="shared" si="0"/>
        <v>0.67082039324993692</v>
      </c>
    </row>
    <row r="42" spans="1:26" x14ac:dyDescent="0.15">
      <c r="A42" s="32">
        <v>41072</v>
      </c>
      <c r="B42" t="s">
        <v>71</v>
      </c>
      <c r="F42">
        <v>-3.7</v>
      </c>
      <c r="Y42" s="33">
        <v>0.85</v>
      </c>
      <c r="Z42" s="17">
        <f t="shared" si="0"/>
        <v>1.3038404810405297</v>
      </c>
    </row>
    <row r="43" spans="1:26" x14ac:dyDescent="0.15">
      <c r="A43" s="32">
        <v>41072</v>
      </c>
      <c r="B43" t="s">
        <v>73</v>
      </c>
      <c r="F43">
        <v>-1.607</v>
      </c>
      <c r="Y43" s="33">
        <v>0.64</v>
      </c>
      <c r="Z43" s="17">
        <f t="shared" si="0"/>
        <v>1.131370849898476</v>
      </c>
    </row>
    <row r="44" spans="1:26" x14ac:dyDescent="0.15">
      <c r="A44" s="32">
        <v>41082</v>
      </c>
      <c r="B44" t="s">
        <v>71</v>
      </c>
      <c r="F44">
        <v>-3.11</v>
      </c>
      <c r="Y44" s="33">
        <v>0.56999999999999995</v>
      </c>
      <c r="Z44" s="17">
        <f t="shared" si="0"/>
        <v>1.0677078252031311</v>
      </c>
    </row>
    <row r="45" spans="1:26" x14ac:dyDescent="0.15">
      <c r="A45" s="32">
        <v>41082</v>
      </c>
      <c r="B45" t="s">
        <v>73</v>
      </c>
      <c r="F45">
        <v>-2.36</v>
      </c>
      <c r="Y45" s="33">
        <v>0.84</v>
      </c>
      <c r="Z45" s="17">
        <f t="shared" si="0"/>
        <v>1.2961481396815719</v>
      </c>
    </row>
    <row r="46" spans="1:26" x14ac:dyDescent="0.15">
      <c r="A46" s="32">
        <v>41100</v>
      </c>
      <c r="B46" t="s">
        <v>71</v>
      </c>
      <c r="F46">
        <v>-3.0219999999999998</v>
      </c>
      <c r="Y46" s="33">
        <v>1.66</v>
      </c>
      <c r="Z46" s="17">
        <f t="shared" si="0"/>
        <v>1.8220867158288598</v>
      </c>
    </row>
    <row r="47" spans="1:26" x14ac:dyDescent="0.15">
      <c r="A47" s="32">
        <v>41100</v>
      </c>
      <c r="B47" t="s">
        <v>73</v>
      </c>
      <c r="F47">
        <v>-3.84</v>
      </c>
      <c r="Y47" s="33">
        <v>1.64</v>
      </c>
      <c r="Z47" s="17">
        <f t="shared" si="0"/>
        <v>1.8110770276274832</v>
      </c>
    </row>
    <row r="48" spans="1:26" x14ac:dyDescent="0.15">
      <c r="A48" s="32">
        <v>41116</v>
      </c>
      <c r="B48" t="s">
        <v>71</v>
      </c>
      <c r="F48">
        <v>-3.77</v>
      </c>
      <c r="Y48" s="33">
        <v>3.48</v>
      </c>
      <c r="Z48" s="17">
        <f t="shared" si="0"/>
        <v>2.6381811916545836</v>
      </c>
    </row>
    <row r="49" spans="1:26" x14ac:dyDescent="0.15">
      <c r="A49" s="32">
        <v>41116</v>
      </c>
      <c r="B49" t="s">
        <v>73</v>
      </c>
      <c r="F49">
        <v>-2.77</v>
      </c>
      <c r="Y49" s="33">
        <v>0.90400000000000003</v>
      </c>
      <c r="Z49" s="17">
        <f t="shared" si="0"/>
        <v>1.3446189051177289</v>
      </c>
    </row>
    <row r="50" spans="1:26" x14ac:dyDescent="0.15">
      <c r="A50" s="32">
        <v>41130</v>
      </c>
      <c r="B50" t="s">
        <v>71</v>
      </c>
      <c r="F50">
        <v>-2.89</v>
      </c>
      <c r="Y50" s="33">
        <v>1.95</v>
      </c>
      <c r="Z50" s="17">
        <f t="shared" si="0"/>
        <v>1.9748417658131499</v>
      </c>
    </row>
    <row r="51" spans="1:26" x14ac:dyDescent="0.15">
      <c r="A51" s="32">
        <v>41130</v>
      </c>
      <c r="B51" t="s">
        <v>73</v>
      </c>
      <c r="F51">
        <v>-4.2610000000000001</v>
      </c>
      <c r="Y51" s="33">
        <v>2.48</v>
      </c>
      <c r="Z51" s="17">
        <f t="shared" si="0"/>
        <v>2.2271057451320089</v>
      </c>
    </row>
    <row r="52" spans="1:26" x14ac:dyDescent="0.15">
      <c r="A52" s="32">
        <v>41166</v>
      </c>
      <c r="B52" t="s">
        <v>71</v>
      </c>
      <c r="F52">
        <v>-3.53</v>
      </c>
      <c r="Y52" s="33">
        <v>1.87</v>
      </c>
      <c r="Z52" s="17">
        <f t="shared" si="0"/>
        <v>1.9339079605813716</v>
      </c>
    </row>
    <row r="53" spans="1:26" x14ac:dyDescent="0.15">
      <c r="A53" s="32">
        <v>41166</v>
      </c>
      <c r="B53" t="s">
        <v>73</v>
      </c>
      <c r="F53">
        <v>-6.19</v>
      </c>
      <c r="Y53" s="33">
        <v>2.4500000000000002</v>
      </c>
      <c r="Z53" s="17">
        <f t="shared" si="0"/>
        <v>2.2135943621178655</v>
      </c>
    </row>
    <row r="54" spans="1:26" x14ac:dyDescent="0.15">
      <c r="A54" s="32">
        <v>41205</v>
      </c>
      <c r="B54" t="s">
        <v>71</v>
      </c>
      <c r="F54">
        <v>-3.03</v>
      </c>
      <c r="Y54" s="33">
        <v>1.78</v>
      </c>
      <c r="Z54" s="17">
        <f t="shared" si="0"/>
        <v>1.8867962264113207</v>
      </c>
    </row>
    <row r="55" spans="1:26" x14ac:dyDescent="0.15">
      <c r="A55" s="32">
        <v>41205</v>
      </c>
      <c r="B55" t="s">
        <v>73</v>
      </c>
      <c r="F55">
        <v>-4.49</v>
      </c>
      <c r="Y55" s="33">
        <v>2.12</v>
      </c>
      <c r="Z55" s="17">
        <f t="shared" si="0"/>
        <v>2.0591260281974</v>
      </c>
    </row>
    <row r="56" spans="1:26" x14ac:dyDescent="0.15">
      <c r="A56" s="32">
        <v>41213</v>
      </c>
      <c r="B56" t="s">
        <v>71</v>
      </c>
      <c r="F56">
        <v>-4.1769999999999996</v>
      </c>
      <c r="I56" t="s">
        <v>69</v>
      </c>
      <c r="P56">
        <v>0.97640000000000005</v>
      </c>
      <c r="Y56" s="33">
        <v>3.28</v>
      </c>
      <c r="Z56" s="17">
        <f t="shared" si="0"/>
        <v>2.5612496949731396</v>
      </c>
    </row>
    <row r="57" spans="1:26" x14ac:dyDescent="0.15">
      <c r="A57" s="32">
        <v>41214</v>
      </c>
      <c r="B57" t="s">
        <v>73</v>
      </c>
      <c r="F57">
        <v>0.14799999999999999</v>
      </c>
      <c r="I57" t="s">
        <v>69</v>
      </c>
      <c r="L57">
        <v>0.96279999999999999</v>
      </c>
      <c r="Y57" s="33">
        <v>4.3600000000000003</v>
      </c>
      <c r="Z57" s="17">
        <f t="shared" si="0"/>
        <v>2.9529646120466801</v>
      </c>
    </row>
    <row r="58" spans="1:26" x14ac:dyDescent="0.15">
      <c r="A58" s="32">
        <v>41228</v>
      </c>
      <c r="B58" t="s">
        <v>71</v>
      </c>
      <c r="F58">
        <v>-5.2409999999999997</v>
      </c>
      <c r="Y58" s="33">
        <v>2.2000000000000002</v>
      </c>
      <c r="Z58" s="17">
        <f t="shared" si="0"/>
        <v>2.0976176963403033</v>
      </c>
    </row>
    <row r="59" spans="1:26" x14ac:dyDescent="0.15">
      <c r="A59" s="32">
        <v>41228</v>
      </c>
      <c r="B59" t="s">
        <v>73</v>
      </c>
      <c r="F59">
        <v>-3.88</v>
      </c>
      <c r="Y59" s="33">
        <v>2.39</v>
      </c>
      <c r="Z59" s="17">
        <f t="shared" si="0"/>
        <v>2.1863211109075449</v>
      </c>
    </row>
    <row r="60" spans="1:26" x14ac:dyDescent="0.15">
      <c r="A60" s="32">
        <v>41240</v>
      </c>
      <c r="B60" t="s">
        <v>83</v>
      </c>
      <c r="C60">
        <v>-0.3</v>
      </c>
      <c r="D60">
        <v>1.0509999999999999</v>
      </c>
      <c r="F60">
        <v>-0.57999999999999996</v>
      </c>
      <c r="I60" t="s">
        <v>68</v>
      </c>
      <c r="J60">
        <v>0.98580000000000001</v>
      </c>
    </row>
    <row r="61" spans="1:26" x14ac:dyDescent="0.15">
      <c r="A61" s="32">
        <v>41252</v>
      </c>
      <c r="B61" t="s">
        <v>71</v>
      </c>
      <c r="F61">
        <v>0.48</v>
      </c>
      <c r="I61" t="s">
        <v>108</v>
      </c>
      <c r="P61">
        <v>0.96730000000000005</v>
      </c>
      <c r="Q61">
        <v>-1.29</v>
      </c>
      <c r="Y61" s="33">
        <v>0.24399999999999999</v>
      </c>
      <c r="Z61" s="17">
        <f t="shared" si="0"/>
        <v>0.69856996786291925</v>
      </c>
    </row>
    <row r="62" spans="1:26" x14ac:dyDescent="0.15">
      <c r="A62" s="32">
        <v>41252</v>
      </c>
      <c r="B62" t="s">
        <v>73</v>
      </c>
      <c r="F62">
        <v>-2.4300000000000002</v>
      </c>
      <c r="I62" t="s">
        <v>108</v>
      </c>
      <c r="L62">
        <v>0.97119999999999995</v>
      </c>
      <c r="M62">
        <v>-0.96</v>
      </c>
      <c r="Y62" s="33">
        <v>3.56</v>
      </c>
      <c r="Z62" s="17">
        <f t="shared" si="0"/>
        <v>2.6683328128252666</v>
      </c>
    </row>
    <row r="63" spans="1:26" x14ac:dyDescent="0.15">
      <c r="A63" s="32">
        <v>41283</v>
      </c>
      <c r="B63" t="s">
        <v>78</v>
      </c>
      <c r="F63">
        <v>-0.16</v>
      </c>
      <c r="Y63" s="33">
        <v>0.14099999999999999</v>
      </c>
      <c r="Z63" s="17">
        <f t="shared" si="0"/>
        <v>0.53103672189407014</v>
      </c>
    </row>
    <row r="64" spans="1:26" x14ac:dyDescent="0.15">
      <c r="A64" s="32">
        <v>41285</v>
      </c>
      <c r="B64" t="s">
        <v>83</v>
      </c>
      <c r="F64">
        <v>-0.79</v>
      </c>
      <c r="I64" t="s">
        <v>68</v>
      </c>
      <c r="J64">
        <v>0.99609999999999999</v>
      </c>
      <c r="Y64" s="33">
        <v>0.19500000000000001</v>
      </c>
      <c r="Z64" s="17">
        <f t="shared" si="0"/>
        <v>0.62449979983983983</v>
      </c>
    </row>
    <row r="65" spans="1:27" x14ac:dyDescent="0.15">
      <c r="A65" s="32">
        <v>41303</v>
      </c>
      <c r="B65" t="s">
        <v>78</v>
      </c>
      <c r="F65">
        <v>-0.17</v>
      </c>
      <c r="Y65" s="33">
        <v>0.18</v>
      </c>
      <c r="Z65" s="17">
        <f t="shared" si="0"/>
        <v>0.6</v>
      </c>
      <c r="AA65" s="17">
        <f>AVERAGE(Z65,Z63)</f>
        <v>0.56551836094703511</v>
      </c>
    </row>
    <row r="66" spans="1:27" x14ac:dyDescent="0.15">
      <c r="A66" s="32">
        <v>41310</v>
      </c>
      <c r="B66" t="s">
        <v>109</v>
      </c>
      <c r="F66">
        <v>0.52700000000000002</v>
      </c>
      <c r="I66" t="s">
        <v>108</v>
      </c>
      <c r="N66">
        <v>1.04</v>
      </c>
      <c r="Y66" s="33">
        <v>1.0640000000000001</v>
      </c>
      <c r="Z66" s="17">
        <f t="shared" si="0"/>
        <v>1.4587666023048376</v>
      </c>
    </row>
    <row r="67" spans="1:27" x14ac:dyDescent="0.15">
      <c r="A67" s="32">
        <v>41326</v>
      </c>
      <c r="B67" t="s">
        <v>78</v>
      </c>
      <c r="F67">
        <v>-0.21199999999999999</v>
      </c>
      <c r="Y67" s="33">
        <v>7.4999999999999997E-2</v>
      </c>
      <c r="Z67" s="17">
        <f t="shared" si="0"/>
        <v>0.3872983346207417</v>
      </c>
      <c r="AA67">
        <v>0.39</v>
      </c>
    </row>
    <row r="68" spans="1:27" x14ac:dyDescent="0.15">
      <c r="A68" s="32">
        <v>41341</v>
      </c>
      <c r="B68" t="s">
        <v>78</v>
      </c>
      <c r="F68">
        <v>-0.38</v>
      </c>
      <c r="Y68" s="33">
        <v>0.16</v>
      </c>
      <c r="Z68" s="17">
        <f t="shared" si="0"/>
        <v>0.56568542494923801</v>
      </c>
    </row>
    <row r="69" spans="1:27" x14ac:dyDescent="0.15">
      <c r="A69" s="32">
        <v>41359</v>
      </c>
      <c r="B69" t="s">
        <v>78</v>
      </c>
      <c r="F69">
        <v>-0.28999999999999998</v>
      </c>
      <c r="Y69" s="33">
        <v>0.25</v>
      </c>
      <c r="Z69" s="17">
        <f t="shared" si="0"/>
        <v>0.70710678118654757</v>
      </c>
      <c r="AA69" s="17">
        <f>AVERAGE(Z68:Z69)</f>
        <v>0.63639610306789285</v>
      </c>
    </row>
    <row r="70" spans="1:27" x14ac:dyDescent="0.15">
      <c r="A70" s="32">
        <v>41374</v>
      </c>
      <c r="B70" t="s">
        <v>78</v>
      </c>
      <c r="F70">
        <v>-0.28000000000000003</v>
      </c>
      <c r="Y70" s="33">
        <v>0.1</v>
      </c>
      <c r="Z70" s="17">
        <f t="shared" si="0"/>
        <v>0.44721359549995793</v>
      </c>
    </row>
    <row r="71" spans="1:27" x14ac:dyDescent="0.15">
      <c r="A71" s="32">
        <v>41386</v>
      </c>
      <c r="B71" t="s">
        <v>78</v>
      </c>
      <c r="F71">
        <v>-0.21</v>
      </c>
      <c r="Y71" s="33">
        <v>0.18</v>
      </c>
      <c r="Z71" s="17">
        <f t="shared" si="0"/>
        <v>0.6</v>
      </c>
      <c r="AA71" s="17">
        <f>AVERAGE(Z70:Z71)</f>
        <v>0.52360679774997898</v>
      </c>
    </row>
    <row r="72" spans="1:27" x14ac:dyDescent="0.15">
      <c r="A72" s="32">
        <v>41396</v>
      </c>
      <c r="B72" t="s">
        <v>82</v>
      </c>
      <c r="F72">
        <v>0.9</v>
      </c>
      <c r="Y72" s="33">
        <v>0.93</v>
      </c>
      <c r="Z72" s="17">
        <f t="shared" si="0"/>
        <v>1.3638181696985856</v>
      </c>
      <c r="AA72" s="17"/>
    </row>
    <row r="73" spans="1:27" x14ac:dyDescent="0.15">
      <c r="A73" s="32">
        <v>41396</v>
      </c>
      <c r="B73" t="s">
        <v>78</v>
      </c>
      <c r="F73">
        <v>-0.45</v>
      </c>
      <c r="Y73" s="33">
        <v>0.35</v>
      </c>
      <c r="Z73" s="17">
        <f t="shared" si="0"/>
        <v>0.83666002653407556</v>
      </c>
      <c r="AA73" s="17"/>
    </row>
    <row r="74" spans="1:27" x14ac:dyDescent="0.15">
      <c r="A74" s="32">
        <v>41421</v>
      </c>
      <c r="B74" t="s">
        <v>82</v>
      </c>
      <c r="F74">
        <v>2.0499999999999998</v>
      </c>
      <c r="Y74" s="33">
        <v>0.93</v>
      </c>
      <c r="Z74" s="17">
        <f t="shared" si="0"/>
        <v>1.3638181696985856</v>
      </c>
      <c r="AA74" s="17"/>
    </row>
    <row r="75" spans="1:27" x14ac:dyDescent="0.15">
      <c r="A75" s="32">
        <v>41421</v>
      </c>
      <c r="B75" t="s">
        <v>78</v>
      </c>
      <c r="F75">
        <v>-0.21</v>
      </c>
      <c r="Y75" s="33">
        <v>0.12</v>
      </c>
      <c r="Z75" s="17">
        <f t="shared" si="0"/>
        <v>0.4898979485566356</v>
      </c>
      <c r="AA75" s="17">
        <f>AVERAGE(Z75,Z73)</f>
        <v>0.66327898754535553</v>
      </c>
    </row>
    <row r="76" spans="1:27" x14ac:dyDescent="0.15">
      <c r="A76" s="32">
        <v>41422</v>
      </c>
      <c r="B76" t="s">
        <v>110</v>
      </c>
      <c r="I76" t="s">
        <v>68</v>
      </c>
      <c r="J76">
        <v>1.0438000000000001</v>
      </c>
      <c r="K76">
        <v>-0.69</v>
      </c>
      <c r="Z76" s="17">
        <f t="shared" si="0"/>
        <v>0</v>
      </c>
    </row>
    <row r="77" spans="1:27" x14ac:dyDescent="0.15">
      <c r="A77" s="32">
        <v>41422</v>
      </c>
      <c r="B77" t="s">
        <v>109</v>
      </c>
      <c r="I77" t="s">
        <v>68</v>
      </c>
      <c r="N77">
        <v>1.1029</v>
      </c>
      <c r="O77">
        <v>-1.1499999999999999</v>
      </c>
      <c r="Y77" s="33">
        <v>0.24</v>
      </c>
      <c r="Z77" s="17">
        <f t="shared" si="0"/>
        <v>0.69282032302755092</v>
      </c>
    </row>
    <row r="78" spans="1:27" x14ac:dyDescent="0.15">
      <c r="A78" s="32">
        <v>41422</v>
      </c>
      <c r="B78" t="s">
        <v>119</v>
      </c>
      <c r="I78" t="s">
        <v>68</v>
      </c>
      <c r="T78">
        <v>1.08</v>
      </c>
      <c r="U78">
        <v>-7.7</v>
      </c>
      <c r="Z78" s="17">
        <f t="shared" si="0"/>
        <v>0</v>
      </c>
    </row>
    <row r="79" spans="1:27" x14ac:dyDescent="0.15">
      <c r="A79" s="32">
        <v>41431</v>
      </c>
      <c r="B79" t="s">
        <v>82</v>
      </c>
      <c r="F79">
        <v>0.81</v>
      </c>
      <c r="I79" t="s">
        <v>122</v>
      </c>
      <c r="L79">
        <v>1.0169999999999999</v>
      </c>
      <c r="M79">
        <v>-1.55</v>
      </c>
      <c r="Y79" s="33">
        <v>0.23</v>
      </c>
      <c r="Z79" s="17">
        <f t="shared" si="0"/>
        <v>0.67823299831252681</v>
      </c>
    </row>
    <row r="80" spans="1:27" x14ac:dyDescent="0.15">
      <c r="A80" s="32">
        <v>41431</v>
      </c>
      <c r="B80" t="s">
        <v>82</v>
      </c>
      <c r="F80">
        <v>0.56000000000000005</v>
      </c>
      <c r="I80" t="s">
        <v>108</v>
      </c>
      <c r="L80">
        <v>0.94099999999999995</v>
      </c>
      <c r="M80">
        <v>-0.29299999999999998</v>
      </c>
    </row>
    <row r="81" spans="1:28" x14ac:dyDescent="0.15">
      <c r="A81" s="32">
        <v>41430</v>
      </c>
      <c r="B81" t="s">
        <v>78</v>
      </c>
      <c r="F81">
        <v>-0.02</v>
      </c>
      <c r="I81" t="s">
        <v>108</v>
      </c>
      <c r="P81">
        <v>1.0244</v>
      </c>
      <c r="Q81">
        <v>-0.84</v>
      </c>
      <c r="Y81" s="33">
        <v>0.23</v>
      </c>
      <c r="Z81" s="17">
        <f t="shared" si="0"/>
        <v>0.67823299831252681</v>
      </c>
      <c r="AA81" s="17">
        <f>Z81</f>
        <v>0.67823299831252681</v>
      </c>
    </row>
    <row r="82" spans="1:28" x14ac:dyDescent="0.15">
      <c r="A82" s="32">
        <v>41446</v>
      </c>
      <c r="B82" t="s">
        <v>110</v>
      </c>
      <c r="I82" t="s">
        <v>68</v>
      </c>
      <c r="J82">
        <v>1.0026999999999999</v>
      </c>
      <c r="K82">
        <v>-2.5</v>
      </c>
      <c r="Z82" s="17">
        <f t="shared" si="0"/>
        <v>0</v>
      </c>
    </row>
    <row r="83" spans="1:28" x14ac:dyDescent="0.15">
      <c r="A83" s="32">
        <v>41459</v>
      </c>
      <c r="B83" t="s">
        <v>82</v>
      </c>
      <c r="F83">
        <v>-1.22</v>
      </c>
      <c r="Y83" s="33">
        <v>0.28999999999999998</v>
      </c>
      <c r="Z83" s="17">
        <f t="shared" si="0"/>
        <v>0.76157731058639078</v>
      </c>
    </row>
    <row r="84" spans="1:28" x14ac:dyDescent="0.15">
      <c r="A84" s="32">
        <v>41459</v>
      </c>
      <c r="B84" t="s">
        <v>78</v>
      </c>
      <c r="F84">
        <v>-0.05</v>
      </c>
      <c r="Y84" s="33">
        <v>0.37</v>
      </c>
      <c r="Z84" s="17">
        <f t="shared" si="0"/>
        <v>0.86023252670426265</v>
      </c>
    </row>
    <row r="85" spans="1:28" x14ac:dyDescent="0.15">
      <c r="A85" s="32">
        <v>41478</v>
      </c>
      <c r="B85" t="s">
        <v>82</v>
      </c>
      <c r="F85">
        <v>-1.71</v>
      </c>
      <c r="Y85" s="33">
        <v>0.29499999999999998</v>
      </c>
      <c r="Z85" s="17">
        <f t="shared" si="0"/>
        <v>0.76811457478686085</v>
      </c>
      <c r="AA85" s="17">
        <f>AVERAGE(Z83,Z85)</f>
        <v>0.76484594268662587</v>
      </c>
    </row>
    <row r="86" spans="1:28" x14ac:dyDescent="0.15">
      <c r="A86" s="32">
        <v>41478</v>
      </c>
      <c r="B86" t="s">
        <v>78</v>
      </c>
      <c r="F86">
        <v>-0.75</v>
      </c>
      <c r="Y86" s="33">
        <v>0.18</v>
      </c>
      <c r="Z86" s="17">
        <f t="shared" si="0"/>
        <v>0.6</v>
      </c>
      <c r="AA86" s="17">
        <f>AVERAGE(Z84:Z86)</f>
        <v>0.74278236716370782</v>
      </c>
    </row>
    <row r="87" spans="1:28" x14ac:dyDescent="0.15">
      <c r="A87" s="32">
        <v>41493</v>
      </c>
      <c r="B87" t="s">
        <v>82</v>
      </c>
      <c r="F87">
        <v>-0.57999999999999996</v>
      </c>
      <c r="Y87" s="33">
        <v>0.09</v>
      </c>
      <c r="Z87" s="17">
        <f t="shared" si="0"/>
        <v>0.42426406871192851</v>
      </c>
    </row>
    <row r="88" spans="1:28" x14ac:dyDescent="0.15">
      <c r="A88" s="32">
        <v>41494</v>
      </c>
      <c r="B88" t="s">
        <v>78</v>
      </c>
      <c r="F88">
        <v>-0.35</v>
      </c>
      <c r="Y88" s="33">
        <v>0.13600000000000001</v>
      </c>
      <c r="Z88" s="17">
        <f t="shared" si="0"/>
        <v>0.52153619241621196</v>
      </c>
    </row>
    <row r="89" spans="1:28" x14ac:dyDescent="0.15">
      <c r="A89" s="32">
        <v>41506</v>
      </c>
      <c r="B89" t="s">
        <v>78</v>
      </c>
      <c r="F89">
        <v>-0.32</v>
      </c>
      <c r="Y89" s="33">
        <v>0.158</v>
      </c>
      <c r="Z89" s="17">
        <f t="shared" si="0"/>
        <v>0.56213877290220782</v>
      </c>
    </row>
    <row r="90" spans="1:28" x14ac:dyDescent="0.15">
      <c r="A90" s="32">
        <v>41507</v>
      </c>
      <c r="B90" t="s">
        <v>78</v>
      </c>
      <c r="F90">
        <v>-0.16</v>
      </c>
      <c r="Y90" s="33">
        <v>0.14199999999999999</v>
      </c>
      <c r="Z90" s="17">
        <f t="shared" si="0"/>
        <v>0.53291650377896904</v>
      </c>
    </row>
    <row r="91" spans="1:28" x14ac:dyDescent="0.15">
      <c r="A91" s="32">
        <v>41507</v>
      </c>
      <c r="B91" t="s">
        <v>82</v>
      </c>
      <c r="F91">
        <v>0.08</v>
      </c>
      <c r="Y91" s="33">
        <v>0.114</v>
      </c>
      <c r="Z91" s="17">
        <f t="shared" si="0"/>
        <v>0.47749345545253291</v>
      </c>
      <c r="AA91" s="17">
        <f>AVERAGE(Z91,Z87)</f>
        <v>0.45087876208223071</v>
      </c>
    </row>
    <row r="92" spans="1:28" x14ac:dyDescent="0.15">
      <c r="A92" s="32">
        <v>41515</v>
      </c>
      <c r="B92" t="s">
        <v>78</v>
      </c>
      <c r="F92">
        <v>-0.11</v>
      </c>
      <c r="Y92" s="33">
        <v>8.4000000000000005E-2</v>
      </c>
      <c r="Z92" s="17">
        <f t="shared" si="0"/>
        <v>0.40987803063838396</v>
      </c>
      <c r="AA92" s="17">
        <f>AVERAGE(Z92,Z88:Z90)</f>
        <v>0.50661737493394321</v>
      </c>
    </row>
    <row r="93" spans="1:28" x14ac:dyDescent="0.15">
      <c r="A93" s="32">
        <v>41526</v>
      </c>
      <c r="B93" t="s">
        <v>109</v>
      </c>
      <c r="F93">
        <v>0.81</v>
      </c>
      <c r="I93" t="s">
        <v>108</v>
      </c>
      <c r="N93" s="37">
        <v>0.93</v>
      </c>
      <c r="Y93" s="33">
        <v>0.17</v>
      </c>
      <c r="Z93" s="17">
        <f t="shared" si="0"/>
        <v>0.5830951894845301</v>
      </c>
      <c r="AB93" s="37" t="s">
        <v>124</v>
      </c>
    </row>
    <row r="94" spans="1:28" x14ac:dyDescent="0.15">
      <c r="A94" s="32">
        <v>41526</v>
      </c>
      <c r="B94" t="s">
        <v>82</v>
      </c>
      <c r="F94">
        <v>-0.56999999999999995</v>
      </c>
      <c r="N94" s="37"/>
      <c r="Y94" s="33">
        <v>0.46</v>
      </c>
      <c r="Z94" s="17">
        <f t="shared" si="0"/>
        <v>0.95916630466254393</v>
      </c>
      <c r="AB94" s="37"/>
    </row>
    <row r="95" spans="1:28" x14ac:dyDescent="0.15">
      <c r="A95" s="32">
        <v>41526</v>
      </c>
      <c r="B95" t="s">
        <v>133</v>
      </c>
      <c r="F95">
        <v>-0.55000000000000004</v>
      </c>
      <c r="N95" s="37"/>
      <c r="Y95" s="33">
        <v>0.154</v>
      </c>
      <c r="Z95" s="17">
        <f t="shared" si="0"/>
        <v>0.55497747702046429</v>
      </c>
      <c r="AB95" s="37"/>
    </row>
    <row r="96" spans="1:28" x14ac:dyDescent="0.15">
      <c r="A96" s="32">
        <v>41533</v>
      </c>
      <c r="B96" t="s">
        <v>110</v>
      </c>
      <c r="F96">
        <v>0.49</v>
      </c>
      <c r="I96" t="s">
        <v>68</v>
      </c>
      <c r="J96">
        <v>1.0024999999999999</v>
      </c>
      <c r="K96">
        <v>-0.47189999999999999</v>
      </c>
      <c r="Y96" s="33">
        <v>0.1</v>
      </c>
      <c r="Z96" s="17">
        <f t="shared" si="0"/>
        <v>0.44721359549995793</v>
      </c>
    </row>
    <row r="97" spans="1:28" x14ac:dyDescent="0.15">
      <c r="A97" s="32">
        <v>41540</v>
      </c>
      <c r="B97" t="s">
        <v>78</v>
      </c>
      <c r="F97">
        <v>-1</v>
      </c>
      <c r="Y97" s="33">
        <v>0.76</v>
      </c>
      <c r="Z97" s="17">
        <f t="shared" si="0"/>
        <v>1.2328828005937953</v>
      </c>
    </row>
    <row r="98" spans="1:28" x14ac:dyDescent="0.15">
      <c r="A98" s="32">
        <v>41540</v>
      </c>
      <c r="B98" t="s">
        <v>82</v>
      </c>
      <c r="F98">
        <v>-0.51</v>
      </c>
      <c r="Y98" s="33">
        <v>1.27</v>
      </c>
      <c r="Z98" s="17">
        <f t="shared" si="0"/>
        <v>1.5937377450509227</v>
      </c>
    </row>
    <row r="99" spans="1:28" x14ac:dyDescent="0.15">
      <c r="A99" s="32">
        <v>41541</v>
      </c>
      <c r="B99" t="s">
        <v>78</v>
      </c>
      <c r="F99">
        <v>-1.03</v>
      </c>
      <c r="Y99" s="33">
        <v>0.44</v>
      </c>
      <c r="Z99" s="17">
        <f t="shared" si="0"/>
        <v>0.93808315196468595</v>
      </c>
    </row>
    <row r="100" spans="1:28" x14ac:dyDescent="0.15">
      <c r="A100" s="32">
        <v>41541</v>
      </c>
      <c r="B100" t="s">
        <v>82</v>
      </c>
      <c r="F100">
        <v>-0.44</v>
      </c>
      <c r="Y100" s="33">
        <v>0.33</v>
      </c>
      <c r="Z100" s="17">
        <f t="shared" si="0"/>
        <v>0.81240384046359604</v>
      </c>
    </row>
    <row r="101" spans="1:28" x14ac:dyDescent="0.15">
      <c r="A101" s="32">
        <v>41542</v>
      </c>
      <c r="B101" t="s">
        <v>78</v>
      </c>
      <c r="F101">
        <v>-0.51</v>
      </c>
      <c r="I101" t="s">
        <v>108</v>
      </c>
      <c r="P101">
        <v>0.95379999999999998</v>
      </c>
      <c r="Q101">
        <v>-0.94489999999999996</v>
      </c>
    </row>
    <row r="102" spans="1:28" x14ac:dyDescent="0.15">
      <c r="A102" s="32">
        <v>41542</v>
      </c>
      <c r="B102" t="s">
        <v>82</v>
      </c>
      <c r="F102">
        <v>-0.08</v>
      </c>
      <c r="I102" t="s">
        <v>108</v>
      </c>
      <c r="L102">
        <v>0.98429999999999995</v>
      </c>
      <c r="M102">
        <v>-0.50570000000000004</v>
      </c>
      <c r="AA102" s="17">
        <f>AVERAGE(Z102,Z100,Z98,Z94)</f>
        <v>1.1217692967256874</v>
      </c>
    </row>
    <row r="103" spans="1:28" x14ac:dyDescent="0.15">
      <c r="A103" s="32">
        <v>41544</v>
      </c>
      <c r="B103" t="s">
        <v>78</v>
      </c>
      <c r="F103">
        <v>-7.0000000000000001E-3</v>
      </c>
      <c r="I103" t="s">
        <v>108</v>
      </c>
      <c r="P103">
        <v>0.94940000000000002</v>
      </c>
      <c r="Q103">
        <v>-0.45800000000000002</v>
      </c>
      <c r="AA103" s="17">
        <f>AVERAGE(Z103,Z101,Z99,Z97,Z95)</f>
        <v>0.90864780985964855</v>
      </c>
    </row>
    <row r="104" spans="1:28" x14ac:dyDescent="0.15">
      <c r="A104" s="32">
        <v>41578</v>
      </c>
      <c r="B104" t="s">
        <v>82</v>
      </c>
      <c r="F104">
        <v>-0.11</v>
      </c>
      <c r="Y104" s="33">
        <v>0.92</v>
      </c>
      <c r="Z104" s="17">
        <f t="shared" ref="Z104:Z186" si="1">SQRT(2*Y104)</f>
        <v>1.3564659966250536</v>
      </c>
      <c r="AA104" s="17"/>
    </row>
    <row r="105" spans="1:28" x14ac:dyDescent="0.15">
      <c r="A105" s="32">
        <v>41578</v>
      </c>
      <c r="B105" t="s">
        <v>78</v>
      </c>
      <c r="F105">
        <v>-0.36</v>
      </c>
      <c r="Y105" s="33">
        <v>0.12</v>
      </c>
      <c r="Z105" s="17">
        <f t="shared" si="1"/>
        <v>0.4898979485566356</v>
      </c>
      <c r="AA105" s="17"/>
    </row>
    <row r="106" spans="1:28" x14ac:dyDescent="0.15">
      <c r="A106" s="32">
        <v>41583</v>
      </c>
      <c r="B106" t="s">
        <v>110</v>
      </c>
      <c r="I106" t="s">
        <v>68</v>
      </c>
      <c r="J106">
        <v>1.0476000000000001</v>
      </c>
      <c r="K106">
        <v>0.4042</v>
      </c>
    </row>
    <row r="107" spans="1:28" x14ac:dyDescent="0.15">
      <c r="A107" s="32">
        <v>41584</v>
      </c>
      <c r="B107" t="s">
        <v>130</v>
      </c>
      <c r="I107" t="s">
        <v>68</v>
      </c>
      <c r="R107">
        <v>1.1208</v>
      </c>
      <c r="S107">
        <v>-5.6501999999999999</v>
      </c>
    </row>
    <row r="108" spans="1:28" x14ac:dyDescent="0.15">
      <c r="A108" s="32">
        <v>41591</v>
      </c>
      <c r="B108" t="s">
        <v>110</v>
      </c>
      <c r="I108" t="s">
        <v>108</v>
      </c>
      <c r="J108">
        <v>1.0181</v>
      </c>
      <c r="K108">
        <v>-1.083</v>
      </c>
    </row>
    <row r="109" spans="1:28" x14ac:dyDescent="0.15">
      <c r="A109" s="32">
        <v>41596</v>
      </c>
      <c r="B109" t="s">
        <v>82</v>
      </c>
      <c r="F109">
        <v>0.21</v>
      </c>
      <c r="Y109" s="33">
        <v>1.67</v>
      </c>
      <c r="Z109" s="17">
        <f t="shared" si="1"/>
        <v>1.8275666882497066</v>
      </c>
      <c r="AB109" t="s">
        <v>135</v>
      </c>
    </row>
    <row r="110" spans="1:28" x14ac:dyDescent="0.15">
      <c r="A110" s="32">
        <v>41596</v>
      </c>
      <c r="B110" t="s">
        <v>78</v>
      </c>
      <c r="F110">
        <v>-0.157</v>
      </c>
      <c r="Y110" s="33">
        <v>0.13</v>
      </c>
      <c r="Z110" s="17">
        <f t="shared" si="1"/>
        <v>0.50990195135927852</v>
      </c>
    </row>
    <row r="111" spans="1:28" x14ac:dyDescent="0.15">
      <c r="A111" s="32">
        <v>41612</v>
      </c>
      <c r="B111" t="s">
        <v>82</v>
      </c>
      <c r="Y111" s="33">
        <v>0.12</v>
      </c>
      <c r="Z111" s="17">
        <f t="shared" si="1"/>
        <v>0.4898979485566356</v>
      </c>
    </row>
    <row r="112" spans="1:28" x14ac:dyDescent="0.15">
      <c r="A112" s="32">
        <v>41612</v>
      </c>
      <c r="B112" t="s">
        <v>78</v>
      </c>
      <c r="Y112" s="33">
        <v>0.18</v>
      </c>
      <c r="Z112" s="17">
        <f t="shared" si="1"/>
        <v>0.6</v>
      </c>
    </row>
    <row r="113" spans="1:27" x14ac:dyDescent="0.15">
      <c r="A113" s="32">
        <v>41628</v>
      </c>
      <c r="B113" t="s">
        <v>82</v>
      </c>
      <c r="Y113" s="33">
        <v>0.28999999999999998</v>
      </c>
      <c r="Z113" s="17">
        <f t="shared" si="1"/>
        <v>0.76157731058639078</v>
      </c>
      <c r="AA113" s="17">
        <f>AVERAGE(Z111,Z113)</f>
        <v>0.62573762957151313</v>
      </c>
    </row>
    <row r="114" spans="1:27" x14ac:dyDescent="0.15">
      <c r="A114" s="32">
        <v>41628</v>
      </c>
      <c r="B114" t="s">
        <v>78</v>
      </c>
      <c r="Y114" s="33">
        <v>0.14000000000000001</v>
      </c>
      <c r="Z114" s="17">
        <f t="shared" si="1"/>
        <v>0.52915026221291817</v>
      </c>
      <c r="AA114" s="17">
        <f>AVERAGE(Z112,Z114)</f>
        <v>0.56457513110645907</v>
      </c>
    </row>
    <row r="115" spans="1:27" x14ac:dyDescent="0.15">
      <c r="A115" s="32">
        <v>41646</v>
      </c>
      <c r="B115" t="s">
        <v>136</v>
      </c>
      <c r="V115">
        <v>0.98699999999999999</v>
      </c>
      <c r="W115">
        <v>0.31630000000000003</v>
      </c>
      <c r="Y115" s="33">
        <v>0.54</v>
      </c>
      <c r="Z115" s="17">
        <f t="shared" si="1"/>
        <v>1.0392304845413265</v>
      </c>
    </row>
    <row r="116" spans="1:27" x14ac:dyDescent="0.15">
      <c r="A116" s="32">
        <v>41648</v>
      </c>
      <c r="B116" t="s">
        <v>82</v>
      </c>
      <c r="Y116" s="33">
        <v>0.13</v>
      </c>
      <c r="Z116" s="17">
        <f t="shared" si="1"/>
        <v>0.50990195135927852</v>
      </c>
    </row>
    <row r="117" spans="1:27" x14ac:dyDescent="0.15">
      <c r="A117" s="32">
        <v>41648</v>
      </c>
      <c r="B117" t="s">
        <v>78</v>
      </c>
      <c r="Y117" s="33">
        <v>0.25</v>
      </c>
      <c r="Z117" s="17">
        <f t="shared" si="1"/>
        <v>0.70710678118654757</v>
      </c>
    </row>
    <row r="118" spans="1:27" x14ac:dyDescent="0.15">
      <c r="A118" s="32">
        <v>41653</v>
      </c>
      <c r="B118" t="s">
        <v>78</v>
      </c>
      <c r="Y118" s="33">
        <v>0.14000000000000001</v>
      </c>
      <c r="Z118" s="17">
        <f t="shared" si="1"/>
        <v>0.52915026221291817</v>
      </c>
    </row>
    <row r="119" spans="1:27" x14ac:dyDescent="0.15">
      <c r="A119" s="32">
        <v>41666</v>
      </c>
      <c r="B119" t="s">
        <v>82</v>
      </c>
      <c r="Y119" s="33">
        <v>0.18</v>
      </c>
      <c r="Z119" s="17">
        <f t="shared" si="1"/>
        <v>0.6</v>
      </c>
      <c r="AA119" s="17">
        <f>AVERAGE(Z116,Z119)</f>
        <v>0.55495097567963925</v>
      </c>
    </row>
    <row r="120" spans="1:27" x14ac:dyDescent="0.15">
      <c r="A120" s="32">
        <v>41666</v>
      </c>
      <c r="B120" t="s">
        <v>78</v>
      </c>
      <c r="Y120" s="33">
        <v>0.06</v>
      </c>
      <c r="Z120" s="17">
        <f t="shared" si="1"/>
        <v>0.34641016151377546</v>
      </c>
      <c r="AA120" s="17">
        <f>AVERAGE(Z117,Z118,Z120)</f>
        <v>0.52755573497108044</v>
      </c>
    </row>
    <row r="121" spans="1:27" x14ac:dyDescent="0.15">
      <c r="A121" s="32">
        <v>41667</v>
      </c>
      <c r="B121" t="s">
        <v>130</v>
      </c>
      <c r="R121">
        <v>1.0274000000000001</v>
      </c>
      <c r="S121">
        <v>1.73</v>
      </c>
      <c r="Z121" s="17">
        <f t="shared" si="1"/>
        <v>0</v>
      </c>
    </row>
    <row r="122" spans="1:27" x14ac:dyDescent="0.15">
      <c r="A122" s="32">
        <v>41669</v>
      </c>
      <c r="B122" t="s">
        <v>109</v>
      </c>
      <c r="N122">
        <v>1.0956999999999999</v>
      </c>
      <c r="O122">
        <v>-0.72</v>
      </c>
      <c r="Z122" s="17">
        <f t="shared" si="1"/>
        <v>0</v>
      </c>
    </row>
    <row r="123" spans="1:27" x14ac:dyDescent="0.15">
      <c r="A123" s="32">
        <v>41680</v>
      </c>
      <c r="B123" t="s">
        <v>133</v>
      </c>
      <c r="F123">
        <v>-0.12</v>
      </c>
      <c r="Y123" s="33">
        <v>0.19</v>
      </c>
      <c r="Z123" s="17">
        <f t="shared" si="1"/>
        <v>0.61644140029689765</v>
      </c>
    </row>
    <row r="124" spans="1:27" x14ac:dyDescent="0.15">
      <c r="A124" s="32">
        <v>41680</v>
      </c>
      <c r="B124" t="s">
        <v>82</v>
      </c>
      <c r="F124">
        <v>0.08</v>
      </c>
      <c r="Y124" s="33">
        <v>0.12</v>
      </c>
      <c r="Z124" s="17">
        <f t="shared" si="1"/>
        <v>0.4898979485566356</v>
      </c>
    </row>
    <row r="125" spans="1:27" x14ac:dyDescent="0.15">
      <c r="A125" s="32">
        <v>41684</v>
      </c>
      <c r="B125" t="s">
        <v>109</v>
      </c>
      <c r="N125">
        <v>1.0475000000000001</v>
      </c>
      <c r="O125">
        <v>-0.61099999999999999</v>
      </c>
      <c r="Y125" s="33">
        <v>7.0000000000000007E-2</v>
      </c>
      <c r="Z125" s="17">
        <f t="shared" si="1"/>
        <v>0.37416573867739417</v>
      </c>
    </row>
    <row r="126" spans="1:27" x14ac:dyDescent="0.15">
      <c r="A126" s="32">
        <v>41694</v>
      </c>
      <c r="B126" t="s">
        <v>78</v>
      </c>
      <c r="F126">
        <v>-0.11</v>
      </c>
      <c r="Y126" s="33">
        <v>0.09</v>
      </c>
      <c r="Z126" s="17">
        <f t="shared" si="1"/>
        <v>0.42426406871192851</v>
      </c>
      <c r="AA126" s="17">
        <f>AVERAGE(Z123,Z126)</f>
        <v>0.52035273450441311</v>
      </c>
    </row>
    <row r="127" spans="1:27" x14ac:dyDescent="0.15">
      <c r="A127" s="32">
        <v>41694</v>
      </c>
      <c r="B127" t="s">
        <v>82</v>
      </c>
      <c r="F127">
        <v>0.15</v>
      </c>
      <c r="Y127" s="33">
        <v>0.13</v>
      </c>
      <c r="Z127" s="17">
        <f t="shared" si="1"/>
        <v>0.50990195135927852</v>
      </c>
      <c r="AA127" s="17">
        <f>AVERAGE(Z124,Z127)</f>
        <v>0.49989994995795706</v>
      </c>
    </row>
    <row r="128" spans="1:27" x14ac:dyDescent="0.15">
      <c r="A128" s="32">
        <v>41704</v>
      </c>
      <c r="B128" t="s">
        <v>78</v>
      </c>
      <c r="F128">
        <v>-0.12</v>
      </c>
      <c r="Y128" s="33">
        <v>0.11</v>
      </c>
      <c r="Z128" s="17">
        <f t="shared" si="1"/>
        <v>0.46904157598234297</v>
      </c>
      <c r="AA128" s="17"/>
    </row>
    <row r="129" spans="1:27" x14ac:dyDescent="0.15">
      <c r="A129" s="32">
        <v>41704</v>
      </c>
      <c r="B129" t="s">
        <v>82</v>
      </c>
      <c r="F129">
        <v>0.41</v>
      </c>
      <c r="Y129" s="33">
        <v>0.13</v>
      </c>
      <c r="Z129" s="17">
        <f t="shared" si="1"/>
        <v>0.50990195135927852</v>
      </c>
      <c r="AA129" s="17"/>
    </row>
    <row r="130" spans="1:27" x14ac:dyDescent="0.15">
      <c r="A130" s="32">
        <v>41724</v>
      </c>
      <c r="B130" t="s">
        <v>82</v>
      </c>
      <c r="I130" t="s">
        <v>122</v>
      </c>
      <c r="L130">
        <v>1</v>
      </c>
      <c r="M130">
        <v>0.10299999999999999</v>
      </c>
      <c r="P130">
        <v>0.96599999999999997</v>
      </c>
      <c r="Q130">
        <v>0.19350000000000001</v>
      </c>
    </row>
    <row r="131" spans="1:27" x14ac:dyDescent="0.15">
      <c r="A131" s="32">
        <v>41724</v>
      </c>
      <c r="B131" t="s">
        <v>78</v>
      </c>
      <c r="I131" t="s">
        <v>108</v>
      </c>
    </row>
    <row r="132" spans="1:27" x14ac:dyDescent="0.15">
      <c r="A132" s="32">
        <v>41724</v>
      </c>
      <c r="B132" t="s">
        <v>82</v>
      </c>
      <c r="I132" t="s">
        <v>139</v>
      </c>
      <c r="L132">
        <v>1.1000000000000001</v>
      </c>
      <c r="M132">
        <v>0.10299999999999999</v>
      </c>
    </row>
    <row r="133" spans="1:27" x14ac:dyDescent="0.15">
      <c r="A133" s="32">
        <v>41724</v>
      </c>
      <c r="B133" t="s">
        <v>78</v>
      </c>
      <c r="I133" t="s">
        <v>139</v>
      </c>
      <c r="P133">
        <v>1.06</v>
      </c>
      <c r="Q133">
        <v>0.19350000000000001</v>
      </c>
    </row>
    <row r="134" spans="1:27" x14ac:dyDescent="0.15">
      <c r="A134" s="32">
        <v>41740</v>
      </c>
      <c r="B134" t="s">
        <v>82</v>
      </c>
      <c r="F134">
        <v>0.2</v>
      </c>
      <c r="Y134" s="33">
        <v>0.09</v>
      </c>
      <c r="Z134" s="17">
        <f t="shared" si="1"/>
        <v>0.42426406871192851</v>
      </c>
    </row>
    <row r="135" spans="1:27" x14ac:dyDescent="0.15">
      <c r="A135" s="32">
        <v>41740</v>
      </c>
      <c r="B135" t="s">
        <v>78</v>
      </c>
      <c r="F135">
        <v>0.19</v>
      </c>
      <c r="Y135" s="33">
        <v>0.123</v>
      </c>
      <c r="Z135" s="17">
        <f t="shared" si="1"/>
        <v>0.49598387070548977</v>
      </c>
    </row>
    <row r="136" spans="1:27" x14ac:dyDescent="0.15">
      <c r="A136" s="32">
        <v>41751</v>
      </c>
      <c r="B136" t="s">
        <v>82</v>
      </c>
      <c r="F136">
        <v>0.09</v>
      </c>
      <c r="Y136" s="33">
        <v>0.36</v>
      </c>
      <c r="Z136" s="17">
        <f t="shared" si="1"/>
        <v>0.84852813742385702</v>
      </c>
      <c r="AA136" s="17">
        <f>AVERAGE(Z133,Z136)</f>
        <v>0.84852813742385702</v>
      </c>
    </row>
    <row r="137" spans="1:27" x14ac:dyDescent="0.15">
      <c r="A137" s="32">
        <v>41751</v>
      </c>
      <c r="B137" t="s">
        <v>78</v>
      </c>
      <c r="F137">
        <v>7.0000000000000007E-2</v>
      </c>
      <c r="Y137" s="33">
        <v>0.104</v>
      </c>
      <c r="Z137" s="17">
        <f t="shared" si="1"/>
        <v>0.45607017003965516</v>
      </c>
      <c r="AA137" s="17">
        <f>AVERAGE(Z134,Z137)</f>
        <v>0.44016711937579184</v>
      </c>
    </row>
    <row r="138" spans="1:27" x14ac:dyDescent="0.15">
      <c r="A138" s="32">
        <v>41775</v>
      </c>
      <c r="B138" t="s">
        <v>82</v>
      </c>
      <c r="F138">
        <v>-0.01</v>
      </c>
      <c r="Y138" s="33">
        <v>0.2</v>
      </c>
      <c r="Z138" s="17">
        <f t="shared" si="1"/>
        <v>0.63245553203367588</v>
      </c>
    </row>
    <row r="139" spans="1:27" x14ac:dyDescent="0.15">
      <c r="A139" s="32">
        <v>41775</v>
      </c>
      <c r="B139" t="s">
        <v>78</v>
      </c>
      <c r="F139">
        <v>0.02</v>
      </c>
      <c r="Y139" s="33">
        <v>0.105</v>
      </c>
      <c r="Z139" s="17">
        <f t="shared" si="1"/>
        <v>0.45825756949558399</v>
      </c>
    </row>
    <row r="140" spans="1:27" x14ac:dyDescent="0.15">
      <c r="A140" s="32">
        <v>41809</v>
      </c>
      <c r="B140" t="s">
        <v>78</v>
      </c>
      <c r="F140">
        <v>0.59</v>
      </c>
      <c r="Y140" s="33">
        <v>0.115</v>
      </c>
      <c r="Z140" s="17">
        <f t="shared" si="1"/>
        <v>0.47958315233127197</v>
      </c>
    </row>
    <row r="141" spans="1:27" x14ac:dyDescent="0.15">
      <c r="A141" s="32">
        <v>41817</v>
      </c>
      <c r="B141" t="s">
        <v>78</v>
      </c>
      <c r="F141">
        <v>0.08</v>
      </c>
      <c r="Y141" s="33">
        <v>0.12</v>
      </c>
      <c r="Z141" s="17">
        <f t="shared" si="1"/>
        <v>0.4898979485566356</v>
      </c>
      <c r="AA141" s="17">
        <f>AVERAGE(Z140:Z141)</f>
        <v>0.48474055044395381</v>
      </c>
    </row>
    <row r="142" spans="1:27" x14ac:dyDescent="0.15">
      <c r="A142" s="32">
        <v>41817</v>
      </c>
      <c r="B142" t="s">
        <v>82</v>
      </c>
      <c r="F142">
        <v>-1.1000000000000001</v>
      </c>
      <c r="Y142" s="33">
        <v>0.18</v>
      </c>
      <c r="Z142" s="17">
        <f t="shared" si="1"/>
        <v>0.6</v>
      </c>
    </row>
    <row r="143" spans="1:27" x14ac:dyDescent="0.15">
      <c r="A143" s="32">
        <v>41819</v>
      </c>
      <c r="B143" t="s">
        <v>110</v>
      </c>
      <c r="F143">
        <v>0.36499999999999999</v>
      </c>
      <c r="J143">
        <v>0.96940000000000004</v>
      </c>
      <c r="K143">
        <v>0.67600000000000005</v>
      </c>
      <c r="Y143" s="33">
        <v>0.23</v>
      </c>
      <c r="Z143" s="17">
        <f t="shared" si="1"/>
        <v>0.67823299831252681</v>
      </c>
    </row>
    <row r="144" spans="1:27" x14ac:dyDescent="0.15">
      <c r="A144" s="32">
        <v>41827</v>
      </c>
      <c r="B144" t="s">
        <v>110</v>
      </c>
      <c r="F144">
        <v>0.66800000000000004</v>
      </c>
      <c r="J144">
        <v>0.97340000000000004</v>
      </c>
      <c r="K144">
        <v>0.1114</v>
      </c>
      <c r="Y144" s="33">
        <v>0.11</v>
      </c>
      <c r="Z144" s="17">
        <f t="shared" si="1"/>
        <v>0.46904157598234297</v>
      </c>
    </row>
    <row r="145" spans="1:28" x14ac:dyDescent="0.15">
      <c r="A145" s="32">
        <v>41829</v>
      </c>
      <c r="B145" t="s">
        <v>78</v>
      </c>
      <c r="F145">
        <v>9.9400000000000002E-2</v>
      </c>
      <c r="Y145" s="33">
        <v>0.114</v>
      </c>
      <c r="Z145" s="17">
        <f t="shared" si="1"/>
        <v>0.47749345545253291</v>
      </c>
    </row>
    <row r="146" spans="1:28" x14ac:dyDescent="0.15">
      <c r="A146" s="32">
        <v>41887</v>
      </c>
      <c r="B146" t="s">
        <v>78</v>
      </c>
      <c r="F146">
        <v>3.5999999999999997E-2</v>
      </c>
      <c r="Y146" s="33">
        <v>0.13500000000000001</v>
      </c>
      <c r="Z146" s="17">
        <f t="shared" si="1"/>
        <v>0.51961524227066325</v>
      </c>
    </row>
    <row r="147" spans="1:28" x14ac:dyDescent="0.15">
      <c r="A147" s="32">
        <v>41941</v>
      </c>
      <c r="B147" t="s">
        <v>78</v>
      </c>
      <c r="F147">
        <v>7.0000000000000001E-3</v>
      </c>
      <c r="Y147" s="33">
        <v>0.108</v>
      </c>
      <c r="Z147" s="17">
        <f t="shared" si="1"/>
        <v>0.46475800154489</v>
      </c>
    </row>
    <row r="148" spans="1:28" x14ac:dyDescent="0.15">
      <c r="A148" s="32">
        <v>41964</v>
      </c>
      <c r="B148" t="s">
        <v>78</v>
      </c>
      <c r="F148">
        <v>0.02</v>
      </c>
      <c r="Y148" s="33">
        <v>8.2000000000000003E-2</v>
      </c>
      <c r="Z148" s="17">
        <f t="shared" si="1"/>
        <v>0.40496913462633177</v>
      </c>
    </row>
    <row r="149" spans="1:28" x14ac:dyDescent="0.15">
      <c r="A149" s="32">
        <v>41975</v>
      </c>
      <c r="B149" t="s">
        <v>78</v>
      </c>
      <c r="F149">
        <v>-0.16400000000000001</v>
      </c>
      <c r="Y149" s="33">
        <v>0.129</v>
      </c>
      <c r="Z149" s="17">
        <f t="shared" si="1"/>
        <v>0.50793700396801178</v>
      </c>
    </row>
    <row r="150" spans="1:28" x14ac:dyDescent="0.15">
      <c r="A150" s="32">
        <v>42051</v>
      </c>
      <c r="B150" t="s">
        <v>78</v>
      </c>
      <c r="F150">
        <v>-6.2E-2</v>
      </c>
      <c r="Y150" s="33">
        <v>0.1</v>
      </c>
      <c r="Z150" s="17">
        <f t="shared" si="1"/>
        <v>0.44721359549995793</v>
      </c>
    </row>
    <row r="151" spans="1:28" x14ac:dyDescent="0.15">
      <c r="A151" s="32">
        <v>42095</v>
      </c>
      <c r="B151" t="s">
        <v>78</v>
      </c>
      <c r="F151">
        <v>-6.4000000000000001E-2</v>
      </c>
      <c r="Y151" s="33">
        <v>8.5500000000000007E-2</v>
      </c>
      <c r="Z151" s="17">
        <f t="shared" si="1"/>
        <v>0.41352146256270667</v>
      </c>
    </row>
    <row r="152" spans="1:28" x14ac:dyDescent="0.15">
      <c r="A152" s="32">
        <v>42177</v>
      </c>
      <c r="B152" t="s">
        <v>78</v>
      </c>
      <c r="F152">
        <v>1.1499999999999999</v>
      </c>
      <c r="Y152" s="33">
        <v>0.1</v>
      </c>
      <c r="Z152" s="17">
        <f t="shared" si="1"/>
        <v>0.44721359549995793</v>
      </c>
      <c r="AB152" t="s">
        <v>154</v>
      </c>
    </row>
    <row r="153" spans="1:28" x14ac:dyDescent="0.15">
      <c r="A153" s="32">
        <v>42177</v>
      </c>
      <c r="B153" t="s">
        <v>109</v>
      </c>
      <c r="F153">
        <v>-0.31</v>
      </c>
      <c r="Y153" s="33">
        <v>0.17</v>
      </c>
      <c r="Z153" s="17">
        <f t="shared" si="1"/>
        <v>0.5830951894845301</v>
      </c>
    </row>
    <row r="154" spans="1:28" x14ac:dyDescent="0.15">
      <c r="A154" s="32">
        <v>42192</v>
      </c>
      <c r="B154" t="s">
        <v>78</v>
      </c>
      <c r="F154">
        <v>0.58799999999999997</v>
      </c>
      <c r="Y154" s="33">
        <v>8.3000000000000004E-2</v>
      </c>
      <c r="Z154" s="17">
        <f t="shared" si="1"/>
        <v>0.40743097574926729</v>
      </c>
    </row>
    <row r="155" spans="1:28" x14ac:dyDescent="0.15">
      <c r="A155" s="32">
        <v>42192</v>
      </c>
      <c r="B155" t="s">
        <v>109</v>
      </c>
      <c r="F155">
        <v>-0.2</v>
      </c>
      <c r="Y155" s="33">
        <v>0.17</v>
      </c>
      <c r="Z155" s="17">
        <f t="shared" si="1"/>
        <v>0.5830951894845301</v>
      </c>
    </row>
    <row r="156" spans="1:28" x14ac:dyDescent="0.15">
      <c r="A156" s="32">
        <v>42233</v>
      </c>
      <c r="B156" t="s">
        <v>82</v>
      </c>
      <c r="F156">
        <v>-8.6999999999999994E-2</v>
      </c>
      <c r="L156">
        <v>1.0592999999999999</v>
      </c>
      <c r="M156">
        <v>-1.0900000000000001</v>
      </c>
      <c r="Y156" s="33">
        <v>0.14000000000000001</v>
      </c>
      <c r="Z156" s="17">
        <f t="shared" si="1"/>
        <v>0.52915026221291817</v>
      </c>
    </row>
    <row r="157" spans="1:28" x14ac:dyDescent="0.15">
      <c r="A157" s="32">
        <v>42235</v>
      </c>
      <c r="B157" t="s">
        <v>110</v>
      </c>
      <c r="F157">
        <v>-0.46</v>
      </c>
      <c r="J157">
        <v>0.99270000000000003</v>
      </c>
      <c r="K157">
        <v>-2.02</v>
      </c>
      <c r="Y157" s="33">
        <v>0.14099999999999999</v>
      </c>
      <c r="Z157" s="17">
        <f t="shared" si="1"/>
        <v>0.53103672189407014</v>
      </c>
    </row>
    <row r="158" spans="1:28" x14ac:dyDescent="0.15">
      <c r="A158" s="32">
        <v>42258</v>
      </c>
      <c r="B158" t="s">
        <v>78</v>
      </c>
      <c r="Y158" s="33">
        <v>0.14399999999999999</v>
      </c>
      <c r="Z158" s="17">
        <f t="shared" si="1"/>
        <v>0.53665631459994956</v>
      </c>
    </row>
    <row r="159" spans="1:28" x14ac:dyDescent="0.15">
      <c r="A159" s="32">
        <v>42258</v>
      </c>
      <c r="B159" t="s">
        <v>109</v>
      </c>
      <c r="Y159" s="33">
        <v>0.156</v>
      </c>
      <c r="Z159" s="17">
        <f t="shared" si="1"/>
        <v>0.55856960175075765</v>
      </c>
    </row>
    <row r="160" spans="1:28" x14ac:dyDescent="0.15">
      <c r="A160" s="32">
        <v>42303</v>
      </c>
      <c r="B160" t="s">
        <v>78</v>
      </c>
      <c r="F160">
        <v>-0.19950000000000001</v>
      </c>
      <c r="Y160" s="33">
        <v>0.1580839</v>
      </c>
      <c r="Z160" s="17">
        <f t="shared" si="1"/>
        <v>0.56228800449591665</v>
      </c>
    </row>
    <row r="161" spans="1:28" x14ac:dyDescent="0.15">
      <c r="A161" s="32">
        <v>42303</v>
      </c>
      <c r="B161" t="s">
        <v>109</v>
      </c>
      <c r="F161">
        <v>-0.114799</v>
      </c>
      <c r="Y161" s="33">
        <v>0.14732347000000001</v>
      </c>
      <c r="Z161" s="17">
        <f t="shared" si="1"/>
        <v>0.54281390918066941</v>
      </c>
    </row>
    <row r="162" spans="1:28" x14ac:dyDescent="0.15">
      <c r="A162" s="32">
        <v>42324</v>
      </c>
      <c r="B162" t="s">
        <v>78</v>
      </c>
      <c r="F162">
        <v>-0.3</v>
      </c>
      <c r="Y162" s="33">
        <v>0.16189240999999999</v>
      </c>
      <c r="Z162" s="17">
        <f t="shared" si="1"/>
        <v>0.56902093107371721</v>
      </c>
    </row>
    <row r="163" spans="1:28" x14ac:dyDescent="0.15">
      <c r="A163" s="32">
        <v>42324</v>
      </c>
      <c r="B163" t="s">
        <v>109</v>
      </c>
      <c r="F163">
        <v>1.5599999999999999E-2</v>
      </c>
      <c r="Y163" s="33">
        <v>0.114</v>
      </c>
      <c r="Z163" s="17">
        <f t="shared" si="1"/>
        <v>0.47749345545253291</v>
      </c>
    </row>
    <row r="164" spans="1:28" x14ac:dyDescent="0.15">
      <c r="A164" s="32">
        <v>42326</v>
      </c>
      <c r="B164" t="s">
        <v>110</v>
      </c>
      <c r="C164">
        <v>-2.6</v>
      </c>
      <c r="F164">
        <v>-0.86</v>
      </c>
      <c r="J164">
        <v>0.99390000000000001</v>
      </c>
      <c r="K164">
        <v>-3.4487000000000001</v>
      </c>
      <c r="Y164" s="33">
        <v>0.17</v>
      </c>
      <c r="Z164" s="17">
        <f>SQRT(2*Y164)</f>
        <v>0.5830951894845301</v>
      </c>
      <c r="AB164" t="s">
        <v>156</v>
      </c>
    </row>
    <row r="165" spans="1:28" x14ac:dyDescent="0.15">
      <c r="A165" s="32">
        <v>42328</v>
      </c>
      <c r="B165" t="s">
        <v>82</v>
      </c>
      <c r="C165">
        <v>0</v>
      </c>
      <c r="D165">
        <v>1.0840000000000001</v>
      </c>
      <c r="F165">
        <v>1.4999999999999999E-2</v>
      </c>
      <c r="L165">
        <v>1.0526</v>
      </c>
      <c r="M165">
        <v>0.32619999999999999</v>
      </c>
      <c r="Y165" s="33">
        <v>0.158</v>
      </c>
      <c r="Z165" s="17">
        <f t="shared" si="1"/>
        <v>0.56213877290220782</v>
      </c>
      <c r="AB165" t="s">
        <v>155</v>
      </c>
    </row>
    <row r="166" spans="1:28" x14ac:dyDescent="0.15">
      <c r="A166" s="32">
        <v>42325</v>
      </c>
      <c r="B166" t="s">
        <v>160</v>
      </c>
    </row>
    <row r="167" spans="1:28" x14ac:dyDescent="0.15">
      <c r="A167" s="32">
        <v>42326</v>
      </c>
      <c r="B167" t="s">
        <v>161</v>
      </c>
    </row>
    <row r="168" spans="1:28" x14ac:dyDescent="0.15">
      <c r="A168" s="32">
        <v>42349</v>
      </c>
      <c r="B168" t="s">
        <v>109</v>
      </c>
      <c r="F168">
        <v>-0.29599999999999999</v>
      </c>
      <c r="Y168" s="33">
        <v>0.157</v>
      </c>
      <c r="Z168" s="17">
        <f t="shared" si="1"/>
        <v>0.56035702904487594</v>
      </c>
    </row>
    <row r="169" spans="1:28" x14ac:dyDescent="0.15">
      <c r="A169" s="32">
        <v>42376</v>
      </c>
      <c r="B169" t="s">
        <v>109</v>
      </c>
      <c r="F169">
        <v>-0.29799999999999999</v>
      </c>
      <c r="Y169" s="33">
        <v>0.15694</v>
      </c>
      <c r="Z169" s="17">
        <f t="shared" si="1"/>
        <v>0.56024994422132701</v>
      </c>
    </row>
    <row r="170" spans="1:28" x14ac:dyDescent="0.15">
      <c r="A170" s="32">
        <v>42515</v>
      </c>
      <c r="B170" t="s">
        <v>78</v>
      </c>
      <c r="F170">
        <v>-0.18735599999999999</v>
      </c>
      <c r="Y170" s="33">
        <v>0.14599999999999999</v>
      </c>
      <c r="Z170" s="17">
        <f t="shared" si="1"/>
        <v>0.54037024344425177</v>
      </c>
    </row>
    <row r="171" spans="1:28" x14ac:dyDescent="0.15">
      <c r="A171" s="32">
        <v>42565</v>
      </c>
      <c r="B171" t="s">
        <v>78</v>
      </c>
      <c r="F171">
        <v>-1.5100000000000001E-2</v>
      </c>
      <c r="Y171" s="33">
        <v>8.4599999999999995E-2</v>
      </c>
      <c r="Z171" s="17">
        <f t="shared" si="1"/>
        <v>0.41133927602406262</v>
      </c>
    </row>
    <row r="172" spans="1:28" x14ac:dyDescent="0.15">
      <c r="A172" s="32">
        <v>42565</v>
      </c>
      <c r="B172" t="s">
        <v>109</v>
      </c>
      <c r="F172">
        <v>-0.41148000000000001</v>
      </c>
      <c r="Y172" s="33">
        <v>5.9700000000000003E-2</v>
      </c>
      <c r="Z172" s="17">
        <f t="shared" si="1"/>
        <v>0.34554305086341991</v>
      </c>
    </row>
    <row r="173" spans="1:28" x14ac:dyDescent="0.15">
      <c r="A173" s="32">
        <v>42587</v>
      </c>
      <c r="B173" t="s">
        <v>78</v>
      </c>
      <c r="F173">
        <v>0.71599999999999997</v>
      </c>
      <c r="Y173" s="33">
        <v>0.17499999999999999</v>
      </c>
      <c r="Z173" s="17">
        <f t="shared" si="1"/>
        <v>0.59160797830996159</v>
      </c>
    </row>
    <row r="174" spans="1:28" x14ac:dyDescent="0.15">
      <c r="A174" s="32">
        <v>42587</v>
      </c>
      <c r="B174" t="s">
        <v>109</v>
      </c>
      <c r="F174">
        <v>-0.13800000000000001</v>
      </c>
      <c r="Y174" s="33">
        <v>0.19800000000000001</v>
      </c>
      <c r="Z174" s="17">
        <f t="shared" si="1"/>
        <v>0.62928530890209089</v>
      </c>
    </row>
    <row r="175" spans="1:28" x14ac:dyDescent="0.15">
      <c r="A175" s="32">
        <v>42615</v>
      </c>
      <c r="B175" t="s">
        <v>78</v>
      </c>
      <c r="F175">
        <v>-6.4000000000000001E-2</v>
      </c>
      <c r="Y175" s="33">
        <v>0.152</v>
      </c>
      <c r="Z175" s="17">
        <f t="shared" si="1"/>
        <v>0.55136195008360889</v>
      </c>
    </row>
    <row r="176" spans="1:28" x14ac:dyDescent="0.15">
      <c r="A176" s="32">
        <v>42622</v>
      </c>
      <c r="B176" t="s">
        <v>110</v>
      </c>
      <c r="F176">
        <v>-0.41099999999999998</v>
      </c>
      <c r="J176">
        <v>1.0036</v>
      </c>
      <c r="K176">
        <v>-1.3346</v>
      </c>
      <c r="Y176" s="33">
        <v>0.48599999999999999</v>
      </c>
      <c r="Z176" s="17">
        <f t="shared" si="1"/>
        <v>0.98590060350929898</v>
      </c>
    </row>
    <row r="177" spans="1:26" x14ac:dyDescent="0.15">
      <c r="A177" s="32">
        <v>42639</v>
      </c>
      <c r="B177" t="s">
        <v>119</v>
      </c>
      <c r="F177">
        <v>-0.17</v>
      </c>
      <c r="T177">
        <v>1.0355000000000001</v>
      </c>
      <c r="U177">
        <v>0.55500000000000005</v>
      </c>
      <c r="Y177" s="33">
        <v>0.57999999999999996</v>
      </c>
      <c r="Z177" s="17">
        <f t="shared" si="1"/>
        <v>1.0770329614269007</v>
      </c>
    </row>
    <row r="178" spans="1:26" x14ac:dyDescent="0.15">
      <c r="A178" s="32">
        <v>42650</v>
      </c>
      <c r="B178" t="s">
        <v>78</v>
      </c>
      <c r="F178">
        <v>-0.05</v>
      </c>
      <c r="Y178" s="33">
        <v>0.08</v>
      </c>
      <c r="Z178" s="17">
        <f t="shared" si="1"/>
        <v>0.4</v>
      </c>
    </row>
    <row r="179" spans="1:26" x14ac:dyDescent="0.15">
      <c r="A179" s="32">
        <v>42682</v>
      </c>
      <c r="B179" t="s">
        <v>78</v>
      </c>
      <c r="F179">
        <v>-0.19600000000000001</v>
      </c>
      <c r="Y179" s="33">
        <v>0.16800000000000001</v>
      </c>
      <c r="Z179" s="17">
        <f t="shared" si="1"/>
        <v>0.57965506984757753</v>
      </c>
    </row>
    <row r="180" spans="1:26" x14ac:dyDescent="0.15">
      <c r="A180" s="32">
        <v>42682</v>
      </c>
      <c r="B180" t="s">
        <v>109</v>
      </c>
      <c r="F180">
        <v>-0.43</v>
      </c>
      <c r="Y180" s="33">
        <v>0.313</v>
      </c>
      <c r="Z180" s="17">
        <f t="shared" si="1"/>
        <v>0.79120161779409925</v>
      </c>
    </row>
    <row r="181" spans="1:26" x14ac:dyDescent="0.15">
      <c r="A181" s="32">
        <v>42719</v>
      </c>
      <c r="B181" t="s">
        <v>78</v>
      </c>
      <c r="F181">
        <v>-4.2000000000000003E-2</v>
      </c>
      <c r="Y181" s="33">
        <v>0.10100000000000001</v>
      </c>
      <c r="Z181" s="17">
        <f t="shared" si="1"/>
        <v>0.44944410108488464</v>
      </c>
    </row>
    <row r="182" spans="1:26" x14ac:dyDescent="0.15">
      <c r="A182" s="32">
        <v>42719</v>
      </c>
      <c r="B182" t="s">
        <v>109</v>
      </c>
      <c r="F182">
        <v>-0.28100000000000003</v>
      </c>
      <c r="Y182" s="33">
        <v>0.1</v>
      </c>
      <c r="Z182" s="17">
        <f t="shared" si="1"/>
        <v>0.44721359549995793</v>
      </c>
    </row>
    <row r="183" spans="1:26" x14ac:dyDescent="0.15">
      <c r="A183" s="32">
        <v>42753</v>
      </c>
      <c r="B183" t="s">
        <v>78</v>
      </c>
      <c r="F183">
        <v>-0.15</v>
      </c>
      <c r="Y183" s="33">
        <v>0.248</v>
      </c>
      <c r="Z183" s="17">
        <f t="shared" si="1"/>
        <v>0.70427267446636033</v>
      </c>
    </row>
    <row r="184" spans="1:26" x14ac:dyDescent="0.15">
      <c r="A184" s="32">
        <v>42753</v>
      </c>
      <c r="B184" t="s">
        <v>109</v>
      </c>
      <c r="F184">
        <v>-0.28999999999999998</v>
      </c>
      <c r="Y184" s="33">
        <v>0.123</v>
      </c>
      <c r="Z184" s="17">
        <f t="shared" si="1"/>
        <v>0.49598387070548977</v>
      </c>
    </row>
    <row r="185" spans="1:26" x14ac:dyDescent="0.15">
      <c r="A185" s="32">
        <v>42760</v>
      </c>
    </row>
    <row r="186" spans="1:26" x14ac:dyDescent="0.15">
      <c r="A186" s="32">
        <v>42783</v>
      </c>
      <c r="B186" t="s">
        <v>78</v>
      </c>
      <c r="F186">
        <v>-0.06</v>
      </c>
      <c r="Y186" s="33">
        <v>0.14199999999999999</v>
      </c>
      <c r="Z186" s="17">
        <f t="shared" si="1"/>
        <v>0.53291650377896904</v>
      </c>
    </row>
    <row r="187" spans="1:26" x14ac:dyDescent="0.15">
      <c r="A187" s="32">
        <v>42783</v>
      </c>
      <c r="B187" t="s">
        <v>109</v>
      </c>
      <c r="F187">
        <v>-0.27</v>
      </c>
      <c r="Y187" s="33">
        <v>0.126</v>
      </c>
      <c r="Z187" s="17">
        <f>SQRT(2*Y187)</f>
        <v>0.50199601592044529</v>
      </c>
    </row>
    <row r="188" spans="1:26" x14ac:dyDescent="0.15">
      <c r="A188" s="32">
        <v>42814</v>
      </c>
      <c r="B188" t="s">
        <v>109</v>
      </c>
      <c r="Y188" s="33">
        <v>8.7999999999999995E-2</v>
      </c>
      <c r="Z188" s="17">
        <f>SQRT(2*Y188)</f>
        <v>0.41952353926806063</v>
      </c>
    </row>
    <row r="189" spans="1:26" x14ac:dyDescent="0.15">
      <c r="A189" s="32">
        <v>42815</v>
      </c>
      <c r="B189" t="s">
        <v>133</v>
      </c>
      <c r="Y189" s="33">
        <v>0.13300000000000001</v>
      </c>
      <c r="Z189" s="17">
        <f>SQRT(2*Y189)</f>
        <v>0.51575187832910507</v>
      </c>
    </row>
    <row r="190" spans="1:26" x14ac:dyDescent="0.15">
      <c r="A190" s="32">
        <v>42822</v>
      </c>
      <c r="B190" t="s">
        <v>82</v>
      </c>
      <c r="F190">
        <v>0.08</v>
      </c>
      <c r="L190">
        <v>0.99199999999999999</v>
      </c>
      <c r="M190">
        <v>5.2999999999999999E-2</v>
      </c>
      <c r="Y190" s="33">
        <v>0.16</v>
      </c>
      <c r="Z190" s="17">
        <f>SQRT(2*Y190)</f>
        <v>0.56568542494923801</v>
      </c>
    </row>
    <row r="191" spans="1:26" x14ac:dyDescent="0.15">
      <c r="A191" s="32">
        <v>42829</v>
      </c>
      <c r="B191" t="s">
        <v>110</v>
      </c>
    </row>
    <row r="192" spans="1:26" x14ac:dyDescent="0.15">
      <c r="A192" s="32">
        <v>42829</v>
      </c>
      <c r="B192" t="s">
        <v>82</v>
      </c>
    </row>
    <row r="193" spans="1:26" x14ac:dyDescent="0.15">
      <c r="A193" s="32">
        <v>42842</v>
      </c>
      <c r="B193" t="s">
        <v>78</v>
      </c>
    </row>
    <row r="194" spans="1:26" x14ac:dyDescent="0.15">
      <c r="A194" s="32">
        <v>42842</v>
      </c>
      <c r="B194" t="s">
        <v>109</v>
      </c>
      <c r="Y194" s="33">
        <v>0.104</v>
      </c>
      <c r="Z194" s="17">
        <f>SQRT(2*Y194)</f>
        <v>0.45607017003965516</v>
      </c>
    </row>
    <row r="195" spans="1:26" x14ac:dyDescent="0.15">
      <c r="Y195" s="33">
        <v>0.17899999999999999</v>
      </c>
      <c r="Z195" s="17">
        <f>SQRT(2*Y195)</f>
        <v>0.59833101206606365</v>
      </c>
    </row>
    <row r="196" spans="1:26" x14ac:dyDescent="0.15">
      <c r="A196" s="32">
        <v>42952</v>
      </c>
      <c r="B196" t="s">
        <v>109</v>
      </c>
      <c r="Y196" s="33">
        <v>0.39</v>
      </c>
      <c r="Z196" s="17">
        <f>SQRT(2*Y196)</f>
        <v>0.88317608663278468</v>
      </c>
    </row>
    <row r="197" spans="1:26" ht="16" x14ac:dyDescent="0.2">
      <c r="A197" s="32">
        <v>42986</v>
      </c>
      <c r="B197" t="s">
        <v>109</v>
      </c>
      <c r="Y197" s="44">
        <v>0.2254511925894383</v>
      </c>
      <c r="Z197" s="17">
        <f>SQRT(2*Y197)</f>
        <v>0.67149265459785679</v>
      </c>
    </row>
    <row r="198" spans="1:26" x14ac:dyDescent="0.15">
      <c r="A198" s="45" t="s">
        <v>196</v>
      </c>
      <c r="B198" t="s">
        <v>109</v>
      </c>
      <c r="Y198" s="33">
        <v>0.61840351308833985</v>
      </c>
      <c r="Z198" s="17">
        <f t="shared" ref="Z198:Z204" si="2">SQRT(2*Y198)</f>
        <v>1.1121182608772682</v>
      </c>
    </row>
    <row r="199" spans="1:26" x14ac:dyDescent="0.15">
      <c r="A199" s="32">
        <v>43049</v>
      </c>
      <c r="B199" t="s">
        <v>109</v>
      </c>
      <c r="Y199">
        <v>0.18117604820848848</v>
      </c>
      <c r="Z199" s="17">
        <f t="shared" si="2"/>
        <v>0.60195688916813384</v>
      </c>
    </row>
    <row r="200" spans="1:26" x14ac:dyDescent="0.15">
      <c r="A200" s="45" t="s">
        <v>197</v>
      </c>
      <c r="B200" t="s">
        <v>109</v>
      </c>
      <c r="Y200" s="33">
        <v>0.11605532440483336</v>
      </c>
      <c r="Z200" s="17">
        <f t="shared" si="2"/>
        <v>0.48177863050333264</v>
      </c>
    </row>
    <row r="201" spans="1:26" x14ac:dyDescent="0.15">
      <c r="A201" s="32">
        <v>43115</v>
      </c>
      <c r="B201" t="s">
        <v>109</v>
      </c>
      <c r="Y201" s="33">
        <v>0.24</v>
      </c>
      <c r="Z201" s="17">
        <f t="shared" si="2"/>
        <v>0.69282032302755092</v>
      </c>
    </row>
    <row r="202" spans="1:26" x14ac:dyDescent="0.15">
      <c r="A202" s="32">
        <v>43159</v>
      </c>
      <c r="B202" t="s">
        <v>78</v>
      </c>
      <c r="F202">
        <v>0.6</v>
      </c>
      <c r="Y202" s="33">
        <v>0.13900000000000001</v>
      </c>
      <c r="Z202" s="17">
        <f t="shared" si="2"/>
        <v>0.52725705305856274</v>
      </c>
    </row>
    <row r="203" spans="1:26" x14ac:dyDescent="0.15">
      <c r="A203" s="32">
        <v>43185</v>
      </c>
      <c r="B203" t="s">
        <v>78</v>
      </c>
      <c r="F203">
        <v>0.67</v>
      </c>
      <c r="Y203" s="33">
        <v>0.13300000000000001</v>
      </c>
      <c r="Z203" s="17">
        <f t="shared" si="2"/>
        <v>0.51575187832910507</v>
      </c>
    </row>
    <row r="204" spans="1:26" x14ac:dyDescent="0.15">
      <c r="A204" s="32">
        <v>43258</v>
      </c>
      <c r="B204" t="s">
        <v>78</v>
      </c>
      <c r="F204">
        <v>0.47</v>
      </c>
      <c r="Y204" s="33">
        <v>9.8000000000000004E-2</v>
      </c>
      <c r="Z204" s="17">
        <f t="shared" si="2"/>
        <v>0.44271887242357311</v>
      </c>
    </row>
  </sheetData>
  <autoFilter ref="B2:B57" xr:uid="{00000000-0009-0000-0000-000001000000}"/>
  <phoneticPr fontId="1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4"/>
  <sheetViews>
    <sheetView showRuler="0" topLeftCell="A30" workbookViewId="0">
      <selection activeCell="C44" sqref="C44"/>
    </sheetView>
  </sheetViews>
  <sheetFormatPr baseColWidth="10" defaultColWidth="10.83203125" defaultRowHeight="13" x14ac:dyDescent="0.15"/>
  <cols>
    <col min="1" max="1" width="10.83203125" style="43"/>
    <col min="3" max="3" width="15.6640625" customWidth="1"/>
    <col min="4" max="4" width="23.1640625" customWidth="1"/>
    <col min="5" max="5" width="19" customWidth="1"/>
    <col min="6" max="6" width="21.1640625" customWidth="1"/>
    <col min="8" max="8" width="22.33203125" customWidth="1"/>
  </cols>
  <sheetData>
    <row r="1" spans="1:11" x14ac:dyDescent="0.15">
      <c r="B1" t="s">
        <v>93</v>
      </c>
      <c r="C1" t="s">
        <v>97</v>
      </c>
      <c r="D1" t="s">
        <v>98</v>
      </c>
      <c r="E1" t="s">
        <v>99</v>
      </c>
      <c r="F1" t="s">
        <v>102</v>
      </c>
      <c r="G1" t="s">
        <v>167</v>
      </c>
      <c r="H1" t="s">
        <v>168</v>
      </c>
      <c r="I1" t="s">
        <v>162</v>
      </c>
      <c r="J1" t="s">
        <v>163</v>
      </c>
      <c r="K1" t="s">
        <v>158</v>
      </c>
    </row>
    <row r="2" spans="1:11" x14ac:dyDescent="0.15">
      <c r="F2" t="s">
        <v>176</v>
      </c>
      <c r="K2" t="s">
        <v>159</v>
      </c>
    </row>
    <row r="3" spans="1:11" x14ac:dyDescent="0.15">
      <c r="A3" s="43">
        <v>41123</v>
      </c>
      <c r="C3" t="s">
        <v>179</v>
      </c>
    </row>
    <row r="4" spans="1:11" x14ac:dyDescent="0.15">
      <c r="A4" s="43">
        <v>41213</v>
      </c>
      <c r="C4" t="s">
        <v>182</v>
      </c>
    </row>
    <row r="5" spans="1:11" x14ac:dyDescent="0.15">
      <c r="A5" s="43">
        <v>41254</v>
      </c>
      <c r="C5" t="s">
        <v>181</v>
      </c>
    </row>
    <row r="6" spans="1:11" x14ac:dyDescent="0.15">
      <c r="A6" s="43">
        <v>41325</v>
      </c>
      <c r="C6" t="s">
        <v>180</v>
      </c>
    </row>
    <row r="7" spans="1:11" x14ac:dyDescent="0.15">
      <c r="A7" s="43">
        <v>41380</v>
      </c>
      <c r="C7" t="s">
        <v>172</v>
      </c>
    </row>
    <row r="8" spans="1:11" x14ac:dyDescent="0.15">
      <c r="A8" s="43">
        <v>41541</v>
      </c>
      <c r="C8" t="s">
        <v>172</v>
      </c>
      <c r="E8" t="s">
        <v>179</v>
      </c>
    </row>
    <row r="9" spans="1:11" x14ac:dyDescent="0.15">
      <c r="A9" s="43">
        <v>41542</v>
      </c>
      <c r="E9" t="s">
        <v>187</v>
      </c>
    </row>
    <row r="10" spans="1:11" x14ac:dyDescent="0.15">
      <c r="A10" s="43">
        <v>41627</v>
      </c>
      <c r="C10" t="s">
        <v>169</v>
      </c>
    </row>
    <row r="11" spans="1:11" x14ac:dyDescent="0.15">
      <c r="A11" s="43">
        <v>41653</v>
      </c>
      <c r="E11" t="s">
        <v>186</v>
      </c>
    </row>
    <row r="12" spans="1:11" x14ac:dyDescent="0.15">
      <c r="A12" s="43">
        <v>41701</v>
      </c>
      <c r="E12" t="s">
        <v>179</v>
      </c>
    </row>
    <row r="13" spans="1:11" x14ac:dyDescent="0.15">
      <c r="A13" s="43">
        <v>41774</v>
      </c>
      <c r="C13" t="s">
        <v>179</v>
      </c>
      <c r="E13" t="s">
        <v>179</v>
      </c>
    </row>
    <row r="14" spans="1:11" x14ac:dyDescent="0.15">
      <c r="A14" s="43">
        <v>41820</v>
      </c>
      <c r="C14" t="s">
        <v>178</v>
      </c>
    </row>
    <row r="15" spans="1:11" x14ac:dyDescent="0.15">
      <c r="A15" s="43">
        <v>41817</v>
      </c>
      <c r="E15" t="s">
        <v>185</v>
      </c>
    </row>
    <row r="16" spans="1:11" x14ac:dyDescent="0.15">
      <c r="A16" s="43">
        <v>41822</v>
      </c>
      <c r="C16" t="s">
        <v>178</v>
      </c>
    </row>
    <row r="17" spans="1:5" x14ac:dyDescent="0.15">
      <c r="A17" s="43">
        <v>41831</v>
      </c>
      <c r="C17" t="s">
        <v>177</v>
      </c>
    </row>
    <row r="18" spans="1:5" x14ac:dyDescent="0.15">
      <c r="A18" s="43">
        <v>41838</v>
      </c>
      <c r="C18" t="s">
        <v>175</v>
      </c>
    </row>
    <row r="19" spans="1:5" x14ac:dyDescent="0.15">
      <c r="A19" s="43">
        <v>41873</v>
      </c>
      <c r="C19" t="s">
        <v>174</v>
      </c>
    </row>
    <row r="20" spans="1:5" x14ac:dyDescent="0.15">
      <c r="A20" s="43">
        <v>42015</v>
      </c>
      <c r="D20" t="s">
        <v>95</v>
      </c>
    </row>
    <row r="21" spans="1:5" x14ac:dyDescent="0.15">
      <c r="A21" s="43">
        <v>42053</v>
      </c>
      <c r="D21" t="s">
        <v>169</v>
      </c>
    </row>
    <row r="22" spans="1:5" x14ac:dyDescent="0.15">
      <c r="A22" s="43">
        <v>42060</v>
      </c>
      <c r="D22" t="s">
        <v>172</v>
      </c>
      <c r="E22" t="s">
        <v>172</v>
      </c>
    </row>
    <row r="23" spans="1:5" x14ac:dyDescent="0.15">
      <c r="A23" s="43">
        <v>42208</v>
      </c>
      <c r="D23" t="s">
        <v>173</v>
      </c>
    </row>
    <row r="24" spans="1:5" x14ac:dyDescent="0.15">
      <c r="A24" s="43">
        <v>42346</v>
      </c>
      <c r="D24" t="s">
        <v>172</v>
      </c>
      <c r="E24" t="s">
        <v>172</v>
      </c>
    </row>
    <row r="25" spans="1:5" x14ac:dyDescent="0.15">
      <c r="A25" s="43">
        <v>42397</v>
      </c>
      <c r="E25" t="s">
        <v>184</v>
      </c>
    </row>
    <row r="26" spans="1:5" x14ac:dyDescent="0.15">
      <c r="A26" s="43">
        <v>42431</v>
      </c>
      <c r="D26" t="s">
        <v>171</v>
      </c>
    </row>
    <row r="27" spans="1:5" x14ac:dyDescent="0.15">
      <c r="A27" s="43">
        <v>42436</v>
      </c>
      <c r="E27" t="s">
        <v>169</v>
      </c>
    </row>
    <row r="28" spans="1:5" x14ac:dyDescent="0.15">
      <c r="A28" s="43">
        <v>42468</v>
      </c>
      <c r="D28" t="s">
        <v>172</v>
      </c>
      <c r="E28" t="s">
        <v>172</v>
      </c>
    </row>
    <row r="29" spans="1:5" x14ac:dyDescent="0.15">
      <c r="A29" s="43">
        <v>42514</v>
      </c>
      <c r="E29" t="s">
        <v>183</v>
      </c>
    </row>
    <row r="30" spans="1:5" x14ac:dyDescent="0.15">
      <c r="A30" s="43">
        <v>42515</v>
      </c>
      <c r="E30" t="s">
        <v>169</v>
      </c>
    </row>
    <row r="31" spans="1:5" x14ac:dyDescent="0.15">
      <c r="A31" s="43">
        <v>42564</v>
      </c>
      <c r="D31" t="s">
        <v>170</v>
      </c>
    </row>
    <row r="32" spans="1:5" x14ac:dyDescent="0.15">
      <c r="A32" s="43">
        <v>42754</v>
      </c>
      <c r="D32" t="s">
        <v>172</v>
      </c>
      <c r="E32" t="s">
        <v>172</v>
      </c>
    </row>
    <row r="33" spans="1:11" x14ac:dyDescent="0.15">
      <c r="A33" s="43">
        <v>42826</v>
      </c>
      <c r="K33" t="s">
        <v>169</v>
      </c>
    </row>
    <row r="34" spans="1:11" x14ac:dyDescent="0.15">
      <c r="A34" s="43">
        <v>42867</v>
      </c>
      <c r="C34" t="s">
        <v>95</v>
      </c>
    </row>
    <row r="35" spans="1:11" x14ac:dyDescent="0.15">
      <c r="A35" s="43">
        <v>42891</v>
      </c>
      <c r="D35" t="s">
        <v>188</v>
      </c>
      <c r="H35" t="s">
        <v>189</v>
      </c>
    </row>
    <row r="36" spans="1:11" x14ac:dyDescent="0.15">
      <c r="A36" s="43" t="s">
        <v>191</v>
      </c>
      <c r="F36" t="s">
        <v>192</v>
      </c>
    </row>
    <row r="37" spans="1:11" x14ac:dyDescent="0.15">
      <c r="A37" s="43" t="s">
        <v>191</v>
      </c>
      <c r="E37" t="s">
        <v>193</v>
      </c>
    </row>
    <row r="38" spans="1:11" x14ac:dyDescent="0.15">
      <c r="A38" s="43">
        <v>43119</v>
      </c>
      <c r="C38" t="s">
        <v>190</v>
      </c>
    </row>
    <row r="39" spans="1:11" x14ac:dyDescent="0.15">
      <c r="A39" s="43">
        <v>43145</v>
      </c>
      <c r="H39" t="s">
        <v>200</v>
      </c>
    </row>
    <row r="40" spans="1:11" x14ac:dyDescent="0.15">
      <c r="A40" s="43">
        <v>43147</v>
      </c>
      <c r="E40" t="s">
        <v>95</v>
      </c>
    </row>
    <row r="41" spans="1:11" x14ac:dyDescent="0.15">
      <c r="A41" s="43">
        <v>43191</v>
      </c>
      <c r="K41" t="s">
        <v>201</v>
      </c>
    </row>
    <row r="42" spans="1:11" x14ac:dyDescent="0.15">
      <c r="A42" s="43">
        <v>43235</v>
      </c>
      <c r="G42" t="s">
        <v>193</v>
      </c>
    </row>
    <row r="43" spans="1:11" x14ac:dyDescent="0.15">
      <c r="A43" s="43">
        <v>43294</v>
      </c>
      <c r="C43" t="s">
        <v>95</v>
      </c>
      <c r="D43" t="s">
        <v>190</v>
      </c>
    </row>
    <row r="44" spans="1:11" x14ac:dyDescent="0.15">
      <c r="A44" s="43">
        <v>43497</v>
      </c>
      <c r="C44" s="46" t="s">
        <v>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showRuler="0" workbookViewId="0">
      <selection activeCell="C11" sqref="C11"/>
    </sheetView>
  </sheetViews>
  <sheetFormatPr baseColWidth="10" defaultColWidth="8.83203125" defaultRowHeight="13" x14ac:dyDescent="0.15"/>
  <cols>
    <col min="1" max="1" width="10.1640625" bestFit="1" customWidth="1"/>
  </cols>
  <sheetData>
    <row r="1" spans="1:3" x14ac:dyDescent="0.15">
      <c r="B1" t="s">
        <v>90</v>
      </c>
      <c r="C1" t="s">
        <v>91</v>
      </c>
    </row>
    <row r="3" spans="1:3" x14ac:dyDescent="0.15">
      <c r="A3" s="18">
        <v>40312</v>
      </c>
      <c r="B3">
        <v>1.0069999999999999</v>
      </c>
      <c r="C3">
        <v>-1.9</v>
      </c>
    </row>
    <row r="4" spans="1:3" x14ac:dyDescent="0.15">
      <c r="A4" s="18">
        <v>40689</v>
      </c>
      <c r="B4">
        <v>1.0229999999999999</v>
      </c>
      <c r="C4">
        <v>-0.4</v>
      </c>
    </row>
    <row r="5" spans="1:3" x14ac:dyDescent="0.15">
      <c r="A5" s="18"/>
    </row>
    <row r="6" spans="1:3" x14ac:dyDescent="0.15">
      <c r="A6" s="18">
        <v>41372</v>
      </c>
      <c r="B6">
        <v>0.95299999999999996</v>
      </c>
      <c r="C6">
        <v>0.1</v>
      </c>
    </row>
    <row r="7" spans="1:3" x14ac:dyDescent="0.15">
      <c r="A7" s="18">
        <v>42537</v>
      </c>
      <c r="B7">
        <v>1.0049999999999999</v>
      </c>
      <c r="C7">
        <v>0.2</v>
      </c>
    </row>
    <row r="8" spans="1:3" x14ac:dyDescent="0.15">
      <c r="A8" s="18">
        <v>42271</v>
      </c>
      <c r="B8">
        <v>1.0089999999999999</v>
      </c>
      <c r="C8">
        <v>-0.1</v>
      </c>
    </row>
    <row r="9" spans="1:3" x14ac:dyDescent="0.15">
      <c r="A9" s="18">
        <v>42615</v>
      </c>
      <c r="B9">
        <v>1.004</v>
      </c>
      <c r="C9">
        <v>0.3</v>
      </c>
    </row>
    <row r="10" spans="1:3" x14ac:dyDescent="0.15">
      <c r="A10" s="32">
        <v>43166</v>
      </c>
      <c r="B10">
        <v>0.99199999999999999</v>
      </c>
      <c r="C10">
        <v>0.2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8"/>
  <sheetViews>
    <sheetView showRuler="0" workbookViewId="0">
      <selection activeCell="C27" sqref="C27"/>
    </sheetView>
  </sheetViews>
  <sheetFormatPr baseColWidth="10" defaultColWidth="8.83203125" defaultRowHeight="13" x14ac:dyDescent="0.15"/>
  <cols>
    <col min="1" max="1" width="15.5" style="34" bestFit="1" customWidth="1"/>
    <col min="2" max="2" width="10.1640625" bestFit="1" customWidth="1"/>
    <col min="3" max="4" width="10.1640625" customWidth="1"/>
    <col min="5" max="5" width="15.1640625" customWidth="1"/>
    <col min="6" max="6" width="10.1640625" customWidth="1"/>
    <col min="8" max="8" width="10.1640625" bestFit="1" customWidth="1"/>
    <col min="9" max="9" width="19.1640625" customWidth="1"/>
  </cols>
  <sheetData>
    <row r="1" spans="1:9" x14ac:dyDescent="0.15">
      <c r="A1" s="34" t="s">
        <v>127</v>
      </c>
      <c r="F1" t="s">
        <v>128</v>
      </c>
      <c r="I1" s="18"/>
    </row>
    <row r="2" spans="1:9" x14ac:dyDescent="0.15">
      <c r="A2" s="34">
        <v>40680</v>
      </c>
      <c r="B2">
        <v>1.7</v>
      </c>
      <c r="E2" s="17"/>
      <c r="H2" s="17"/>
    </row>
    <row r="3" spans="1:9" x14ac:dyDescent="0.15">
      <c r="A3" s="34">
        <v>40712</v>
      </c>
      <c r="D3" s="38">
        <f>B2-((B2-B4)/(A4-A2)*(A3-A2))</f>
        <v>1.6365765765765765</v>
      </c>
      <c r="E3" s="39"/>
      <c r="F3" s="38">
        <f>B2-((B2-B8)/(A8-A2)*(A3-A2))</f>
        <v>1.6756521739130434</v>
      </c>
      <c r="H3" s="17"/>
    </row>
    <row r="4" spans="1:9" x14ac:dyDescent="0.15">
      <c r="A4" s="34">
        <v>40791</v>
      </c>
      <c r="B4">
        <v>1.48</v>
      </c>
      <c r="D4" s="39"/>
      <c r="E4" s="39"/>
      <c r="F4" s="39"/>
      <c r="H4" s="17"/>
    </row>
    <row r="5" spans="1:9" x14ac:dyDescent="0.15">
      <c r="H5" s="17"/>
    </row>
    <row r="6" spans="1:9" x14ac:dyDescent="0.15">
      <c r="A6" s="34">
        <v>40958</v>
      </c>
      <c r="D6" s="33">
        <f>B4-((B4-B8)/(A8-A4)*(A6-A4))</f>
        <v>1.4177936962750717</v>
      </c>
      <c r="E6" s="17">
        <f>B4-D6</f>
        <v>6.2206303724928302E-2</v>
      </c>
      <c r="F6" s="33">
        <f>B2-((B2-B8)/(A8-A2)*(A6-A2))</f>
        <v>1.4884782608695653</v>
      </c>
      <c r="H6" s="17"/>
    </row>
    <row r="7" spans="1:9" x14ac:dyDescent="0.15">
      <c r="A7" s="34">
        <v>41059</v>
      </c>
      <c r="D7" s="33">
        <f>B4-((B4-B8)/(A8-A4)*(A7-A4))</f>
        <v>1.3801719197707738</v>
      </c>
      <c r="E7" s="17">
        <f>B4-D7</f>
        <v>9.9828080229226179E-2</v>
      </c>
      <c r="F7" s="33">
        <f>B2-((B2-B8)/(A8-A2)*(A7-A2))</f>
        <v>1.4116304347826087</v>
      </c>
      <c r="H7" s="17"/>
    </row>
    <row r="8" spans="1:9" x14ac:dyDescent="0.15">
      <c r="A8" s="34">
        <v>41140</v>
      </c>
      <c r="B8">
        <v>1.35</v>
      </c>
      <c r="E8" s="17">
        <f>B4-B8</f>
        <v>0.12999999999999989</v>
      </c>
      <c r="H8" s="17"/>
    </row>
    <row r="10" spans="1:9" x14ac:dyDescent="0.15">
      <c r="A10" s="34">
        <v>41246</v>
      </c>
      <c r="B10">
        <v>1.38</v>
      </c>
      <c r="E10" s="18"/>
    </row>
    <row r="11" spans="1:9" x14ac:dyDescent="0.15">
      <c r="E11" s="17"/>
    </row>
    <row r="12" spans="1:9" x14ac:dyDescent="0.15">
      <c r="A12" s="34">
        <v>41288</v>
      </c>
      <c r="B12">
        <v>1.35</v>
      </c>
    </row>
    <row r="14" spans="1:9" x14ac:dyDescent="0.15">
      <c r="A14" s="34">
        <v>41425</v>
      </c>
      <c r="B14">
        <v>1.37</v>
      </c>
    </row>
    <row r="15" spans="1:9" x14ac:dyDescent="0.15">
      <c r="A15" s="40">
        <v>41449</v>
      </c>
      <c r="B15" s="37">
        <v>1.345</v>
      </c>
      <c r="C15" t="s">
        <v>129</v>
      </c>
    </row>
    <row r="16" spans="1:9" x14ac:dyDescent="0.15">
      <c r="C16" s="34">
        <v>41534</v>
      </c>
      <c r="D16">
        <v>1.31</v>
      </c>
      <c r="E16" t="s">
        <v>140</v>
      </c>
    </row>
    <row r="17" spans="1:5" x14ac:dyDescent="0.15">
      <c r="C17" s="34">
        <v>41745</v>
      </c>
      <c r="D17">
        <v>1.41</v>
      </c>
      <c r="E17" t="s">
        <v>141</v>
      </c>
    </row>
    <row r="18" spans="1:5" x14ac:dyDescent="0.15">
      <c r="A18" s="34">
        <v>41817</v>
      </c>
      <c r="B18">
        <v>1.48</v>
      </c>
      <c r="C18" t="s">
        <v>146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tabSelected="1" showRuler="0" workbookViewId="0">
      <selection activeCell="M46" sqref="M46"/>
    </sheetView>
  </sheetViews>
  <sheetFormatPr baseColWidth="10" defaultColWidth="8.83203125" defaultRowHeight="13" x14ac:dyDescent="0.15"/>
  <cols>
    <col min="1" max="1" width="10.1640625" bestFit="1" customWidth="1"/>
  </cols>
  <sheetData>
    <row r="1" spans="1:3" x14ac:dyDescent="0.15">
      <c r="B1" t="s">
        <v>97</v>
      </c>
      <c r="C1" t="s">
        <v>99</v>
      </c>
    </row>
    <row r="2" spans="1:3" x14ac:dyDescent="0.15">
      <c r="A2" s="18">
        <v>41253</v>
      </c>
      <c r="B2">
        <v>1.0369999999999999</v>
      </c>
      <c r="C2">
        <v>1.0149999999999999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3"/>
  <sheetViews>
    <sheetView showRuler="0" workbookViewId="0">
      <selection activeCell="B23" sqref="B23"/>
    </sheetView>
  </sheetViews>
  <sheetFormatPr baseColWidth="10" defaultColWidth="8.83203125" defaultRowHeight="13" x14ac:dyDescent="0.15"/>
  <cols>
    <col min="1" max="2" width="16.33203125" customWidth="1"/>
    <col min="3" max="3" width="12" customWidth="1"/>
    <col min="8" max="8" width="10.1640625" bestFit="1" customWidth="1"/>
    <col min="9" max="9" width="22" customWidth="1"/>
    <col min="12" max="12" width="10.1640625" bestFit="1" customWidth="1"/>
  </cols>
  <sheetData>
    <row r="1" spans="1:17" x14ac:dyDescent="0.15">
      <c r="A1" s="35" t="s">
        <v>92</v>
      </c>
    </row>
    <row r="3" spans="1:17" x14ac:dyDescent="0.15">
      <c r="B3" t="s">
        <v>94</v>
      </c>
      <c r="C3" t="s">
        <v>101</v>
      </c>
      <c r="D3" t="s">
        <v>96</v>
      </c>
      <c r="E3" t="s">
        <v>94</v>
      </c>
      <c r="F3" t="s">
        <v>101</v>
      </c>
      <c r="G3" t="s">
        <v>94</v>
      </c>
      <c r="H3" t="s">
        <v>101</v>
      </c>
    </row>
    <row r="4" spans="1:17" x14ac:dyDescent="0.15">
      <c r="A4" t="s">
        <v>93</v>
      </c>
      <c r="B4" t="s">
        <v>95</v>
      </c>
      <c r="C4" s="36">
        <v>38991</v>
      </c>
      <c r="D4" s="36">
        <v>39845</v>
      </c>
      <c r="E4" t="s">
        <v>104</v>
      </c>
      <c r="F4" s="36">
        <v>41275</v>
      </c>
      <c r="G4" t="s">
        <v>107</v>
      </c>
      <c r="H4" s="36">
        <v>41395</v>
      </c>
      <c r="I4" t="s">
        <v>113</v>
      </c>
      <c r="J4" s="36">
        <v>41426</v>
      </c>
      <c r="K4" t="s">
        <v>114</v>
      </c>
    </row>
    <row r="5" spans="1:17" x14ac:dyDescent="0.15">
      <c r="A5" t="s">
        <v>97</v>
      </c>
      <c r="B5" t="s">
        <v>95</v>
      </c>
    </row>
    <row r="6" spans="1:17" x14ac:dyDescent="0.15">
      <c r="A6" t="s">
        <v>98</v>
      </c>
      <c r="B6" t="s">
        <v>95</v>
      </c>
      <c r="E6" t="s">
        <v>100</v>
      </c>
      <c r="F6" s="36">
        <v>41214</v>
      </c>
      <c r="G6" t="s">
        <v>107</v>
      </c>
      <c r="H6" s="36">
        <v>41275</v>
      </c>
      <c r="J6" s="36">
        <v>41426</v>
      </c>
      <c r="K6" t="s">
        <v>111</v>
      </c>
      <c r="L6" s="36">
        <v>41487</v>
      </c>
      <c r="M6" t="s">
        <v>107</v>
      </c>
      <c r="N6" s="36">
        <v>41518</v>
      </c>
      <c r="O6" t="s">
        <v>125</v>
      </c>
      <c r="P6" s="36">
        <v>41548</v>
      </c>
      <c r="Q6" t="s">
        <v>126</v>
      </c>
    </row>
    <row r="7" spans="1:17" x14ac:dyDescent="0.15">
      <c r="A7" t="s">
        <v>99</v>
      </c>
      <c r="B7" t="s">
        <v>95</v>
      </c>
    </row>
    <row r="8" spans="1:17" x14ac:dyDescent="0.15">
      <c r="A8" t="s">
        <v>102</v>
      </c>
      <c r="B8" t="s">
        <v>103</v>
      </c>
      <c r="J8" s="36">
        <v>41579</v>
      </c>
      <c r="K8" t="s">
        <v>134</v>
      </c>
    </row>
    <row r="9" spans="1:17" x14ac:dyDescent="0.15">
      <c r="A9" t="s">
        <v>105</v>
      </c>
      <c r="B9" t="s">
        <v>106</v>
      </c>
      <c r="F9" t="s">
        <v>8</v>
      </c>
      <c r="G9" t="s">
        <v>107</v>
      </c>
      <c r="H9" s="18">
        <v>41426</v>
      </c>
      <c r="I9" t="s">
        <v>112</v>
      </c>
      <c r="J9" s="36">
        <v>41579</v>
      </c>
      <c r="K9" t="s">
        <v>134</v>
      </c>
    </row>
    <row r="16" spans="1:17" x14ac:dyDescent="0.15">
      <c r="A16" t="s">
        <v>93</v>
      </c>
      <c r="B16" s="18">
        <v>41498</v>
      </c>
      <c r="C16" t="s">
        <v>115</v>
      </c>
    </row>
    <row r="17" spans="1:3" x14ac:dyDescent="0.15">
      <c r="A17" t="s">
        <v>98</v>
      </c>
      <c r="B17" s="18">
        <v>41525</v>
      </c>
      <c r="C17" t="s">
        <v>116</v>
      </c>
    </row>
    <row r="18" spans="1:3" x14ac:dyDescent="0.15">
      <c r="A18" t="s">
        <v>98</v>
      </c>
      <c r="B18" s="18">
        <v>41564</v>
      </c>
      <c r="C18" t="s">
        <v>117</v>
      </c>
    </row>
    <row r="19" spans="1:3" x14ac:dyDescent="0.15">
      <c r="A19" t="s">
        <v>93</v>
      </c>
      <c r="B19" s="18">
        <v>41641</v>
      </c>
      <c r="C19" t="s">
        <v>118</v>
      </c>
    </row>
    <row r="20" spans="1:3" x14ac:dyDescent="0.15">
      <c r="A20" t="s">
        <v>162</v>
      </c>
      <c r="B20" s="18"/>
      <c r="C20" t="s">
        <v>164</v>
      </c>
    </row>
    <row r="21" spans="1:3" x14ac:dyDescent="0.15">
      <c r="A21" t="s">
        <v>163</v>
      </c>
      <c r="B21" s="18"/>
      <c r="C21" t="s">
        <v>164</v>
      </c>
    </row>
    <row r="22" spans="1:3" x14ac:dyDescent="0.15">
      <c r="A22" t="s">
        <v>98</v>
      </c>
      <c r="B22" s="18">
        <v>42005</v>
      </c>
      <c r="C22" t="s">
        <v>95</v>
      </c>
    </row>
    <row r="23" spans="1:3" x14ac:dyDescent="0.15">
      <c r="A23" t="s">
        <v>158</v>
      </c>
      <c r="B23" s="18">
        <v>42675</v>
      </c>
      <c r="C23" t="s">
        <v>159</v>
      </c>
    </row>
  </sheetData>
  <phoneticPr fontId="1" type="noConversion"/>
  <pageMargins left="0.75" right="0.75" top="1" bottom="1" header="0.5" footer="0.5"/>
  <pageSetup paperSize="9"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5"/>
  <sheetViews>
    <sheetView showRuler="0" workbookViewId="0">
      <selection activeCell="E12" sqref="E12"/>
    </sheetView>
  </sheetViews>
  <sheetFormatPr baseColWidth="10" defaultColWidth="10.83203125" defaultRowHeight="13" x14ac:dyDescent="0.15"/>
  <cols>
    <col min="1" max="1" width="10.83203125" customWidth="1"/>
    <col min="2" max="2" width="19.5" customWidth="1"/>
    <col min="3" max="3" width="10.83203125" customWidth="1"/>
    <col min="4" max="4" width="19.6640625" customWidth="1"/>
    <col min="5" max="5" width="14.83203125" customWidth="1"/>
    <col min="6" max="7" width="17" customWidth="1"/>
    <col min="8" max="8" width="19.1640625" customWidth="1"/>
    <col min="9" max="10" width="10.83203125" customWidth="1"/>
    <col min="11" max="11" width="20.6640625" customWidth="1"/>
    <col min="12" max="12" width="17.33203125" customWidth="1"/>
  </cols>
  <sheetData>
    <row r="1" spans="1:24" s="3" customFormat="1" x14ac:dyDescent="0.15">
      <c r="A1" s="3" t="s">
        <v>150</v>
      </c>
      <c r="B1" s="3" t="s">
        <v>142</v>
      </c>
      <c r="C1" s="3" t="s">
        <v>1</v>
      </c>
      <c r="D1" s="3" t="s">
        <v>150</v>
      </c>
      <c r="E1" s="3" t="s">
        <v>144</v>
      </c>
      <c r="F1" s="3" t="s">
        <v>143</v>
      </c>
      <c r="H1" s="42" t="s">
        <v>150</v>
      </c>
      <c r="I1" s="3" t="s">
        <v>82</v>
      </c>
      <c r="J1" s="3" t="s">
        <v>151</v>
      </c>
      <c r="K1" s="3" t="s">
        <v>147</v>
      </c>
      <c r="L1" s="3" t="s">
        <v>1</v>
      </c>
      <c r="M1" s="3" t="s">
        <v>150</v>
      </c>
      <c r="N1" s="3" t="s">
        <v>78</v>
      </c>
      <c r="O1" s="3" t="s">
        <v>151</v>
      </c>
      <c r="P1" s="3" t="s">
        <v>148</v>
      </c>
      <c r="Q1" s="3" t="s">
        <v>1</v>
      </c>
      <c r="R1" s="3" t="s">
        <v>150</v>
      </c>
      <c r="S1" s="3" t="s">
        <v>109</v>
      </c>
      <c r="T1" s="3" t="s">
        <v>151</v>
      </c>
      <c r="U1" s="3" t="s">
        <v>150</v>
      </c>
      <c r="V1" s="3" t="s">
        <v>152</v>
      </c>
      <c r="W1" s="3" t="s">
        <v>150</v>
      </c>
      <c r="X1" s="3" t="s">
        <v>153</v>
      </c>
    </row>
    <row r="2" spans="1:24" s="3" customFormat="1" x14ac:dyDescent="0.15">
      <c r="D2" s="42"/>
      <c r="E2" s="3" t="s">
        <v>110</v>
      </c>
      <c r="F2" s="3" t="s">
        <v>110</v>
      </c>
      <c r="G2" s="3" t="s">
        <v>151</v>
      </c>
      <c r="H2" s="42"/>
    </row>
    <row r="3" spans="1:24" x14ac:dyDescent="0.15">
      <c r="A3" s="18">
        <v>40680</v>
      </c>
      <c r="B3">
        <v>1.7</v>
      </c>
      <c r="D3" s="32">
        <v>38775</v>
      </c>
      <c r="E3">
        <v>1.01</v>
      </c>
      <c r="F3">
        <v>1.01</v>
      </c>
      <c r="H3" s="32">
        <v>39863</v>
      </c>
      <c r="I3">
        <v>1.0064</v>
      </c>
      <c r="K3">
        <v>1.0064</v>
      </c>
      <c r="M3" s="32">
        <v>40299</v>
      </c>
      <c r="N3">
        <v>1.014</v>
      </c>
      <c r="P3">
        <v>1.014</v>
      </c>
      <c r="R3" s="32">
        <v>41310</v>
      </c>
      <c r="S3">
        <v>1.04</v>
      </c>
    </row>
    <row r="4" spans="1:24" x14ac:dyDescent="0.15">
      <c r="A4" s="18">
        <v>40791</v>
      </c>
      <c r="B4">
        <v>1.48</v>
      </c>
      <c r="D4" s="32">
        <v>39951</v>
      </c>
      <c r="E4">
        <v>1.0880000000000001</v>
      </c>
      <c r="F4">
        <v>1.0880000000000001</v>
      </c>
      <c r="H4" s="32">
        <v>39951</v>
      </c>
      <c r="I4">
        <v>1.024</v>
      </c>
      <c r="K4">
        <v>1.024</v>
      </c>
      <c r="M4" s="32">
        <v>40695</v>
      </c>
      <c r="N4">
        <v>1.0820000000000001</v>
      </c>
      <c r="P4">
        <v>1.0820000000000001</v>
      </c>
      <c r="R4" s="32">
        <v>41422</v>
      </c>
      <c r="S4">
        <v>1.1029</v>
      </c>
    </row>
    <row r="5" spans="1:24" x14ac:dyDescent="0.15">
      <c r="A5" s="18">
        <v>41140</v>
      </c>
      <c r="B5">
        <v>1.35</v>
      </c>
      <c r="D5" s="32">
        <v>41240</v>
      </c>
      <c r="E5">
        <v>0.98580000000000001</v>
      </c>
      <c r="F5">
        <v>0.98580000000000001</v>
      </c>
      <c r="H5" s="32">
        <v>40064</v>
      </c>
      <c r="I5">
        <v>0.96899999999999997</v>
      </c>
      <c r="K5">
        <v>0.96899999999999997</v>
      </c>
      <c r="M5" s="32">
        <v>40817</v>
      </c>
      <c r="N5">
        <v>1.0129999999999999</v>
      </c>
      <c r="P5">
        <v>1.0129999999999999</v>
      </c>
      <c r="R5" s="32">
        <v>41526</v>
      </c>
      <c r="S5">
        <v>0.93</v>
      </c>
    </row>
    <row r="6" spans="1:24" x14ac:dyDescent="0.15">
      <c r="A6" s="18">
        <v>41246</v>
      </c>
      <c r="B6">
        <v>1.38</v>
      </c>
      <c r="D6" s="32">
        <v>41285</v>
      </c>
      <c r="E6">
        <v>0.99609999999999999</v>
      </c>
      <c r="F6">
        <v>0.99609999999999999</v>
      </c>
      <c r="H6" s="32">
        <v>40299</v>
      </c>
      <c r="I6">
        <v>0.999</v>
      </c>
      <c r="K6">
        <v>0.999</v>
      </c>
      <c r="M6" s="32">
        <v>40958</v>
      </c>
      <c r="N6">
        <v>1.0246</v>
      </c>
      <c r="P6">
        <v>1.0246</v>
      </c>
      <c r="R6" s="32">
        <v>41669</v>
      </c>
      <c r="S6">
        <v>1.0956999999999999</v>
      </c>
    </row>
    <row r="7" spans="1:24" x14ac:dyDescent="0.15">
      <c r="A7" s="18">
        <v>41288</v>
      </c>
      <c r="B7">
        <v>1.35</v>
      </c>
      <c r="D7" s="32">
        <v>41422</v>
      </c>
      <c r="E7">
        <v>1.0438000000000001</v>
      </c>
      <c r="F7">
        <v>1.0438000000000001</v>
      </c>
      <c r="H7" s="32">
        <v>40695</v>
      </c>
      <c r="I7">
        <v>1.0429999999999999</v>
      </c>
      <c r="K7">
        <v>1.0429999999999999</v>
      </c>
      <c r="M7" s="32">
        <v>41213</v>
      </c>
      <c r="N7">
        <v>0.97640000000000005</v>
      </c>
      <c r="P7">
        <f>0.9764</f>
        <v>0.97640000000000005</v>
      </c>
      <c r="R7" s="32">
        <v>41684</v>
      </c>
      <c r="S7">
        <v>1.0475000000000001</v>
      </c>
    </row>
    <row r="8" spans="1:24" x14ac:dyDescent="0.15">
      <c r="A8" s="18">
        <v>41425</v>
      </c>
      <c r="B8">
        <v>1.37</v>
      </c>
      <c r="D8" s="32">
        <v>41446</v>
      </c>
      <c r="E8">
        <v>1.0026999999999999</v>
      </c>
      <c r="F8">
        <v>1.0026999999999999</v>
      </c>
      <c r="H8" s="32">
        <v>40817</v>
      </c>
      <c r="I8">
        <v>1.016</v>
      </c>
      <c r="K8">
        <v>1.016</v>
      </c>
      <c r="M8" s="32">
        <v>41252</v>
      </c>
      <c r="N8">
        <v>0.96730000000000005</v>
      </c>
      <c r="P8">
        <f>0.9673</f>
        <v>0.96730000000000005</v>
      </c>
      <c r="R8" s="18">
        <v>41813</v>
      </c>
      <c r="S8">
        <v>0.98760000000000003</v>
      </c>
      <c r="T8">
        <v>-0.69</v>
      </c>
    </row>
    <row r="9" spans="1:24" x14ac:dyDescent="0.15">
      <c r="A9" s="41">
        <v>41449</v>
      </c>
      <c r="B9" s="37">
        <v>1.345</v>
      </c>
      <c r="C9" t="s">
        <v>129</v>
      </c>
      <c r="D9" s="32">
        <v>41533</v>
      </c>
      <c r="E9">
        <v>1.0024999999999999</v>
      </c>
      <c r="F9">
        <v>1.0024999999999999</v>
      </c>
      <c r="H9" s="32">
        <v>40958</v>
      </c>
      <c r="I9">
        <v>1.0139</v>
      </c>
      <c r="K9">
        <v>1.0139</v>
      </c>
      <c r="M9" s="32">
        <v>41430</v>
      </c>
      <c r="N9">
        <v>1.0244</v>
      </c>
      <c r="P9">
        <v>1.0244</v>
      </c>
    </row>
    <row r="10" spans="1:24" x14ac:dyDescent="0.15">
      <c r="A10" s="18">
        <v>41534</v>
      </c>
      <c r="B10">
        <v>1.31</v>
      </c>
      <c r="C10" t="s">
        <v>140</v>
      </c>
      <c r="D10" s="32">
        <v>41583</v>
      </c>
      <c r="E10">
        <v>1.0476000000000001</v>
      </c>
      <c r="F10">
        <v>1.0476000000000001</v>
      </c>
      <c r="H10" s="32">
        <v>41214</v>
      </c>
      <c r="I10">
        <v>0.96279999999999999</v>
      </c>
      <c r="K10">
        <f>0.9628</f>
        <v>0.96279999999999999</v>
      </c>
      <c r="M10" s="32">
        <v>41542</v>
      </c>
      <c r="N10">
        <v>0.95379999999999998</v>
      </c>
      <c r="P10">
        <f>0.9538+0.06</f>
        <v>1.0138</v>
      </c>
      <c r="Q10" t="s">
        <v>145</v>
      </c>
    </row>
    <row r="11" spans="1:24" x14ac:dyDescent="0.15">
      <c r="A11" s="18">
        <v>41745</v>
      </c>
      <c r="B11">
        <v>1.41</v>
      </c>
      <c r="C11" t="s">
        <v>141</v>
      </c>
      <c r="D11" s="32">
        <v>41820</v>
      </c>
      <c r="F11">
        <v>0.96940000000000004</v>
      </c>
      <c r="G11">
        <v>0.67600000000000005</v>
      </c>
      <c r="H11" s="32">
        <v>41252</v>
      </c>
      <c r="I11">
        <v>0.97119999999999995</v>
      </c>
      <c r="K11">
        <f>0.9712</f>
        <v>0.97119999999999995</v>
      </c>
      <c r="M11" s="32">
        <v>41544</v>
      </c>
      <c r="N11">
        <v>0.94940000000000002</v>
      </c>
      <c r="P11">
        <f>0.9494+0.06</f>
        <v>1.0094000000000001</v>
      </c>
      <c r="Q11" t="s">
        <v>145</v>
      </c>
    </row>
    <row r="12" spans="1:24" x14ac:dyDescent="0.15">
      <c r="A12" s="18">
        <v>41817</v>
      </c>
      <c r="B12">
        <v>1.48</v>
      </c>
      <c r="C12" t="s">
        <v>149</v>
      </c>
      <c r="D12" s="18">
        <v>41827</v>
      </c>
      <c r="F12">
        <v>0.97340000000000004</v>
      </c>
      <c r="G12">
        <v>0.1114</v>
      </c>
      <c r="H12" s="32">
        <v>41431</v>
      </c>
      <c r="I12">
        <v>1.0169999999999999</v>
      </c>
      <c r="K12">
        <v>1.0169999999999999</v>
      </c>
      <c r="M12" s="32">
        <v>41724</v>
      </c>
      <c r="N12">
        <v>1.06</v>
      </c>
      <c r="P12">
        <v>1.06</v>
      </c>
    </row>
    <row r="13" spans="1:24" x14ac:dyDescent="0.15">
      <c r="H13" s="32">
        <v>41542</v>
      </c>
      <c r="I13">
        <v>0.98429999999999995</v>
      </c>
      <c r="K13">
        <f>0.9843+0.06</f>
        <v>1.0443</v>
      </c>
      <c r="L13" t="s">
        <v>145</v>
      </c>
      <c r="M13" s="18">
        <v>41809</v>
      </c>
      <c r="N13">
        <v>1.05</v>
      </c>
      <c r="O13">
        <v>0.33600000000000002</v>
      </c>
      <c r="P13">
        <v>1.05</v>
      </c>
    </row>
    <row r="14" spans="1:24" x14ac:dyDescent="0.15">
      <c r="H14" s="32">
        <v>41724</v>
      </c>
      <c r="I14">
        <v>1.1000000000000001</v>
      </c>
      <c r="K14">
        <v>1.1000000000000001</v>
      </c>
    </row>
    <row r="15" spans="1:24" x14ac:dyDescent="0.15">
      <c r="H15" s="18">
        <v>41809</v>
      </c>
      <c r="K15">
        <v>1.03</v>
      </c>
      <c r="L15">
        <v>0.158</v>
      </c>
    </row>
  </sheetData>
  <autoFilter ref="E2:E54" xr:uid="{00000000-0009-0000-0000-000007000000}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showRuler="0" workbookViewId="0"/>
  </sheetViews>
  <sheetFormatPr baseColWidth="10" defaultColWidth="10.83203125" defaultRowHeight="13" x14ac:dyDescent="0.1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</vt:vector>
  </HeadingPairs>
  <TitlesOfParts>
    <vt:vector size="13" baseType="lpstr">
      <vt:lpstr>Instrument</vt:lpstr>
      <vt:lpstr>Calibrations</vt:lpstr>
      <vt:lpstr>Maintenance</vt:lpstr>
      <vt:lpstr>NCAS primary standard with NPL</vt:lpstr>
      <vt:lpstr>Drift of CVTS</vt:lpstr>
      <vt:lpstr>GAW Calibration of 2 and 4</vt:lpstr>
      <vt:lpstr>Location</vt:lpstr>
      <vt:lpstr>Summary cal data</vt:lpstr>
      <vt:lpstr>Sheet3</vt:lpstr>
      <vt:lpstr>Sheet1</vt:lpstr>
      <vt:lpstr>ozone_cals</vt:lpstr>
      <vt:lpstr>ozone_cals_corr</vt:lpstr>
      <vt:lpstr>Chart1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Microsoft Office User</cp:lastModifiedBy>
  <cp:lastPrinted>2013-12-02T13:55:11Z</cp:lastPrinted>
  <dcterms:created xsi:type="dcterms:W3CDTF">2009-05-15T19:14:31Z</dcterms:created>
  <dcterms:modified xsi:type="dcterms:W3CDTF">2019-08-12T09:35:02Z</dcterms:modified>
</cp:coreProperties>
</file>