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10" windowWidth="19875" windowHeight="9060" activeTab="2"/>
  </bookViews>
  <sheets>
    <sheet name="bacs_site_occ" sheetId="1" r:id="rId1"/>
    <sheet name="bacs_habi_date_time" sheetId="2" r:id="rId2"/>
    <sheet name="bacs_hab_date_time" sheetId="4" r:id="rId3"/>
    <sheet name="combinations" sheetId="5" r:id="rId4"/>
    <sheet name="Sheet1" sheetId="6" r:id="rId5"/>
  </sheets>
  <definedNames>
    <definedName name="_xlnm._FilterDatabase" localSheetId="3" hidden="1">combinations!$A$4:$J$85</definedName>
  </definedNames>
  <calcPr calcId="145621"/>
</workbook>
</file>

<file path=xl/calcChain.xml><?xml version="1.0" encoding="utf-8"?>
<calcChain xmlns="http://schemas.openxmlformats.org/spreadsheetml/2006/main">
  <c r="P15" i="4" l="1"/>
  <c r="P14" i="4"/>
  <c r="O15" i="4"/>
  <c r="O14" i="4"/>
  <c r="I30" i="4"/>
  <c r="H30" i="4"/>
  <c r="G30" i="4"/>
  <c r="F30" i="4"/>
  <c r="E30" i="4"/>
  <c r="D30" i="4"/>
  <c r="C30" i="4"/>
  <c r="I29" i="4"/>
  <c r="H29" i="4"/>
  <c r="G29" i="4"/>
  <c r="F29" i="4"/>
  <c r="E29" i="4"/>
  <c r="D29" i="4"/>
  <c r="C29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C36" i="4"/>
  <c r="C35" i="4"/>
  <c r="C34" i="4"/>
  <c r="C33" i="4"/>
  <c r="C32" i="4"/>
  <c r="C31" i="4"/>
  <c r="C28" i="4"/>
  <c r="C27" i="4"/>
  <c r="C26" i="4"/>
  <c r="C25" i="4"/>
  <c r="C24" i="4"/>
  <c r="C23" i="4"/>
  <c r="C22" i="4"/>
  <c r="C21" i="4"/>
  <c r="R10" i="2" l="1"/>
  <c r="A132" i="5" l="1"/>
  <c r="B132" i="5" s="1"/>
  <c r="A131" i="5"/>
  <c r="B131" i="5" s="1"/>
  <c r="A130" i="5"/>
  <c r="B130" i="5" s="1"/>
  <c r="A129" i="5"/>
  <c r="B129" i="5" s="1"/>
  <c r="A128" i="5"/>
  <c r="B128" i="5" s="1"/>
  <c r="A127" i="5"/>
  <c r="B127" i="5" s="1"/>
  <c r="B126" i="5"/>
  <c r="A126" i="5"/>
  <c r="B125" i="5"/>
  <c r="A125" i="5"/>
  <c r="A124" i="5"/>
  <c r="B124" i="5" s="1"/>
  <c r="A123" i="5"/>
  <c r="B123" i="5" s="1"/>
  <c r="A122" i="5"/>
  <c r="B122" i="5" s="1"/>
  <c r="B121" i="5"/>
  <c r="A121" i="5"/>
  <c r="A120" i="5"/>
  <c r="B120" i="5" s="1"/>
  <c r="A119" i="5"/>
  <c r="B119" i="5" s="1"/>
  <c r="A118" i="5"/>
  <c r="B118" i="5" s="1"/>
  <c r="A117" i="5"/>
  <c r="B117" i="5" s="1"/>
  <c r="A116" i="5"/>
  <c r="B116" i="5" s="1"/>
  <c r="A115" i="5"/>
  <c r="B115" i="5" s="1"/>
  <c r="B114" i="5"/>
  <c r="A114" i="5"/>
  <c r="A113" i="5"/>
  <c r="B113" i="5" s="1"/>
  <c r="A112" i="5"/>
  <c r="B112" i="5" s="1"/>
  <c r="A111" i="5"/>
  <c r="B111" i="5" s="1"/>
  <c r="B110" i="5"/>
  <c r="A110" i="5"/>
  <c r="B109" i="5"/>
  <c r="A109" i="5"/>
  <c r="A108" i="5"/>
  <c r="B108" i="5" s="1"/>
  <c r="A107" i="5"/>
  <c r="B107" i="5" s="1"/>
  <c r="A106" i="5"/>
  <c r="B106" i="5" s="1"/>
  <c r="B105" i="5"/>
  <c r="A105" i="5"/>
  <c r="A104" i="5"/>
  <c r="B104" i="5" s="1"/>
  <c r="A103" i="5"/>
  <c r="B103" i="5" s="1"/>
  <c r="A102" i="5"/>
  <c r="B102" i="5" s="1"/>
  <c r="A101" i="5"/>
  <c r="B101" i="5" s="1"/>
  <c r="A100" i="5"/>
  <c r="B100" i="5" s="1"/>
  <c r="A99" i="5"/>
  <c r="B99" i="5" s="1"/>
  <c r="B98" i="5"/>
  <c r="A98" i="5"/>
  <c r="A97" i="5"/>
  <c r="B97" i="5" s="1"/>
  <c r="A96" i="5"/>
  <c r="B96" i="5" s="1"/>
  <c r="A95" i="5"/>
  <c r="B95" i="5" s="1"/>
  <c r="A94" i="5"/>
  <c r="B94" i="5" s="1"/>
  <c r="A93" i="5"/>
  <c r="B93" i="5" s="1"/>
  <c r="A92" i="5"/>
  <c r="B92" i="5" s="1"/>
  <c r="A91" i="5"/>
  <c r="B91" i="5" s="1"/>
  <c r="A90" i="5"/>
  <c r="B90" i="5" s="1"/>
  <c r="A89" i="5"/>
  <c r="B89" i="5" s="1"/>
  <c r="A88" i="5"/>
  <c r="B88" i="5" s="1"/>
  <c r="A87" i="5"/>
  <c r="B87" i="5" s="1"/>
  <c r="A86" i="5"/>
  <c r="B86" i="5" s="1"/>
  <c r="A85" i="5"/>
  <c r="B85" i="5" s="1"/>
  <c r="A84" i="5"/>
  <c r="B84" i="5" s="1"/>
  <c r="A83" i="5"/>
  <c r="B83" i="5" s="1"/>
  <c r="A82" i="5"/>
  <c r="B82" i="5" s="1"/>
  <c r="A81" i="5"/>
  <c r="B81" i="5" s="1"/>
  <c r="A80" i="5"/>
  <c r="B80" i="5" s="1"/>
  <c r="A79" i="5"/>
  <c r="B79" i="5" s="1"/>
  <c r="A78" i="5"/>
  <c r="B78" i="5" s="1"/>
  <c r="A77" i="5"/>
  <c r="B77" i="5" s="1"/>
  <c r="A76" i="5"/>
  <c r="B76" i="5" s="1"/>
  <c r="A75" i="5"/>
  <c r="B75" i="5" s="1"/>
  <c r="B74" i="5"/>
  <c r="A74" i="5"/>
  <c r="A73" i="5"/>
  <c r="B73" i="5" s="1"/>
  <c r="A72" i="5"/>
  <c r="B72" i="5" s="1"/>
  <c r="A71" i="5"/>
  <c r="B71" i="5" s="1"/>
  <c r="A70" i="5"/>
  <c r="B70" i="5" s="1"/>
  <c r="A69" i="5"/>
  <c r="B69" i="5" s="1"/>
  <c r="A68" i="5"/>
  <c r="B68" i="5" s="1"/>
  <c r="A67" i="5"/>
  <c r="B67" i="5" s="1"/>
  <c r="B66" i="5"/>
  <c r="A66" i="5"/>
  <c r="A65" i="5"/>
  <c r="B65" i="5" s="1"/>
  <c r="A64" i="5"/>
  <c r="B64" i="5" s="1"/>
  <c r="A63" i="5"/>
  <c r="B63" i="5" s="1"/>
  <c r="A62" i="5"/>
  <c r="B62" i="5" s="1"/>
  <c r="A61" i="5"/>
  <c r="B61" i="5" s="1"/>
  <c r="A60" i="5"/>
  <c r="B60" i="5" s="1"/>
  <c r="A59" i="5"/>
  <c r="B59" i="5" s="1"/>
  <c r="A58" i="5"/>
  <c r="B58" i="5" s="1"/>
  <c r="A57" i="5"/>
  <c r="B57" i="5" s="1"/>
  <c r="A56" i="5"/>
  <c r="B56" i="5" s="1"/>
  <c r="A55" i="5"/>
  <c r="B55" i="5" s="1"/>
  <c r="B54" i="5"/>
  <c r="A54" i="5"/>
  <c r="A53" i="5"/>
  <c r="B53" i="5" s="1"/>
  <c r="A52" i="5"/>
  <c r="B52" i="5" s="1"/>
  <c r="A51" i="5"/>
  <c r="B51" i="5" s="1"/>
  <c r="A50" i="5"/>
  <c r="B50" i="5" s="1"/>
  <c r="A49" i="5"/>
  <c r="B49" i="5" s="1"/>
  <c r="A48" i="5"/>
  <c r="B48" i="5" s="1"/>
  <c r="A47" i="5"/>
  <c r="B47" i="5" s="1"/>
  <c r="A46" i="5"/>
  <c r="B46" i="5" s="1"/>
  <c r="A45" i="5"/>
  <c r="B45" i="5" s="1"/>
  <c r="A44" i="5"/>
  <c r="B44" i="5" s="1"/>
  <c r="A43" i="5"/>
  <c r="B43" i="5" s="1"/>
  <c r="B42" i="5"/>
  <c r="A42" i="5"/>
  <c r="A41" i="5"/>
  <c r="B41" i="5" s="1"/>
  <c r="A40" i="5"/>
  <c r="B40" i="5" s="1"/>
  <c r="A39" i="5"/>
  <c r="B39" i="5" s="1"/>
  <c r="A38" i="5"/>
  <c r="B38" i="5" s="1"/>
  <c r="A37" i="5"/>
  <c r="B37" i="5" s="1"/>
  <c r="A36" i="5"/>
  <c r="B36" i="5" s="1"/>
  <c r="A35" i="5"/>
  <c r="B35" i="5" s="1"/>
  <c r="B34" i="5"/>
  <c r="A34" i="5"/>
  <c r="A33" i="5"/>
  <c r="B33" i="5" s="1"/>
  <c r="A32" i="5"/>
  <c r="B32" i="5" s="1"/>
  <c r="A31" i="5"/>
  <c r="B31" i="5" s="1"/>
  <c r="A30" i="5"/>
  <c r="B30" i="5" s="1"/>
  <c r="A29" i="5"/>
  <c r="B29" i="5" s="1"/>
  <c r="A28" i="5"/>
  <c r="B28" i="5" s="1"/>
  <c r="A27" i="5"/>
  <c r="B27" i="5" s="1"/>
  <c r="A26" i="5"/>
  <c r="B26" i="5" s="1"/>
  <c r="A25" i="5"/>
  <c r="B25" i="5" s="1"/>
  <c r="A24" i="5"/>
  <c r="B24" i="5" s="1"/>
  <c r="A23" i="5"/>
  <c r="B23" i="5" s="1"/>
  <c r="B22" i="5"/>
  <c r="A22" i="5"/>
  <c r="A21" i="5"/>
  <c r="B21" i="5" s="1"/>
  <c r="A20" i="5"/>
  <c r="B20" i="5" s="1"/>
  <c r="A19" i="5"/>
  <c r="B19" i="5" s="1"/>
  <c r="A18" i="5"/>
  <c r="B18" i="5" s="1"/>
  <c r="A17" i="5"/>
  <c r="B17" i="5" s="1"/>
  <c r="A16" i="5"/>
  <c r="B16" i="5" s="1"/>
  <c r="A15" i="5"/>
  <c r="B15" i="5" s="1"/>
  <c r="A14" i="5"/>
  <c r="B14" i="5" s="1"/>
  <c r="A13" i="5"/>
  <c r="B13" i="5" s="1"/>
  <c r="A12" i="5"/>
  <c r="B12" i="5" s="1"/>
  <c r="A11" i="5"/>
  <c r="B11" i="5" s="1"/>
  <c r="B10" i="5"/>
  <c r="A10" i="5"/>
  <c r="A9" i="5"/>
  <c r="B9" i="5" s="1"/>
  <c r="A8" i="5"/>
  <c r="B8" i="5" s="1"/>
  <c r="A7" i="5"/>
  <c r="B7" i="5" s="1"/>
  <c r="A6" i="5"/>
  <c r="B6" i="5" s="1"/>
  <c r="A5" i="5"/>
  <c r="B5" i="5" s="1"/>
  <c r="D17" i="2" l="1"/>
  <c r="E17" i="2"/>
  <c r="F17" i="2"/>
  <c r="G17" i="2"/>
  <c r="H17" i="2"/>
  <c r="I17" i="2"/>
  <c r="D18" i="2"/>
  <c r="E18" i="2"/>
  <c r="F18" i="2"/>
  <c r="G18" i="2"/>
  <c r="H18" i="2"/>
  <c r="I18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C18" i="2"/>
  <c r="C21" i="2"/>
  <c r="C22" i="2"/>
  <c r="C23" i="2"/>
  <c r="C24" i="2"/>
  <c r="C25" i="2"/>
  <c r="C26" i="2"/>
  <c r="C17" i="2"/>
  <c r="M22" i="2" l="1"/>
  <c r="L22" i="2"/>
  <c r="D18" i="1"/>
  <c r="B18" i="1"/>
  <c r="C18" i="1" s="1"/>
</calcChain>
</file>

<file path=xl/sharedStrings.xml><?xml version="1.0" encoding="utf-8"?>
<sst xmlns="http://schemas.openxmlformats.org/spreadsheetml/2006/main" count="145" uniqueCount="56">
  <si>
    <t>mean</t>
  </si>
  <si>
    <t>sd</t>
  </si>
  <si>
    <t>Rhat</t>
  </si>
  <si>
    <t>n.eff</t>
  </si>
  <si>
    <t>alpha.psi</t>
  </si>
  <si>
    <t>beta.psi</t>
  </si>
  <si>
    <t>mean.p</t>
  </si>
  <si>
    <t>occ.fs</t>
  </si>
  <si>
    <t>alpha.p</t>
  </si>
  <si>
    <t>beta1.p</t>
  </si>
  <si>
    <t>beta2.p</t>
  </si>
  <si>
    <t>deviance</t>
  </si>
  <si>
    <t>occ habitat coeff</t>
  </si>
  <si>
    <t>avg detection prob</t>
  </si>
  <si>
    <t># sites occupied</t>
  </si>
  <si>
    <t>det intercept</t>
  </si>
  <si>
    <t>det date influence</t>
  </si>
  <si>
    <t>det active/passive</t>
  </si>
  <si>
    <t>occ intercept</t>
  </si>
  <si>
    <t>Given the number of sites surveyed, how many do we expect to actually have BACS?</t>
  </si>
  <si>
    <t>Estimate</t>
  </si>
  <si>
    <t>L95CI</t>
  </si>
  <si>
    <t>U95CI</t>
  </si>
  <si>
    <t>beta3.p</t>
  </si>
  <si>
    <t>det time influence</t>
  </si>
  <si>
    <t>betahabqi.psi</t>
  </si>
  <si>
    <t>beta5.p</t>
  </si>
  <si>
    <t>det time^2 influence</t>
  </si>
  <si>
    <t>beta1.psi</t>
  </si>
  <si>
    <t>beta2.psi</t>
  </si>
  <si>
    <t>beta3.psi</t>
  </si>
  <si>
    <t>beta4.psi</t>
  </si>
  <si>
    <t>beta5.psi</t>
  </si>
  <si>
    <t>beta6.psi</t>
  </si>
  <si>
    <t>beta7.psi</t>
  </si>
  <si>
    <t>occ stand density</t>
  </si>
  <si>
    <t>occ fire</t>
  </si>
  <si>
    <t>occ bare</t>
  </si>
  <si>
    <t>occ wire</t>
  </si>
  <si>
    <t>occ wood</t>
  </si>
  <si>
    <t>occ midhard</t>
  </si>
  <si>
    <t>logit</t>
  </si>
  <si>
    <t>probability of occurrence and detection</t>
  </si>
  <si>
    <t>Intercept</t>
  </si>
  <si>
    <t>BA1 ***</t>
  </si>
  <si>
    <t>FIRE1 ***</t>
  </si>
  <si>
    <t>WIRE1**</t>
  </si>
  <si>
    <t>FORB1</t>
  </si>
  <si>
    <t>WOOD1</t>
  </si>
  <si>
    <t>BARE1</t>
  </si>
  <si>
    <t>MIDHARD1</t>
  </si>
  <si>
    <t>occ habitat index</t>
  </si>
  <si>
    <t>U95</t>
  </si>
  <si>
    <t>L95</t>
  </si>
  <si>
    <t>HABQI</t>
  </si>
  <si>
    <t>PREDOCC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</si>
</sst>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0" fontId="16" fillId="0" borderId="0" xfId="0" applyNumberFormat="1" applyFont="1"/>
    <xf numFmtId="9" fontId="16" fillId="0" borderId="0" xfId="0" applyNumberFormat="1" applyFont="1"/>
    <xf numFmtId="0" fontId="16" fillId="0" borderId="0" xfId="0" applyFont="1" applyAlignment="1">
      <alignment wrapText="1"/>
    </xf>
    <xf numFmtId="1" fontId="16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4"/>
  <sheetViews>
    <sheetView topLeftCell="A2" zoomScale="80" zoomScaleNormal="80" workbookViewId="0">
      <selection activeCell="A9" sqref="A9"/>
    </sheetView>
  </sheetViews>
  <sheetFormatPr defaultRowHeight="15" x14ac:dyDescent="0.25"/>
  <cols>
    <col min="1" max="1" width="28.140625" style="1" customWidth="1"/>
    <col min="2" max="2" width="15.85546875" style="1" customWidth="1"/>
  </cols>
  <sheetData>
    <row r="3" spans="1:11" s="1" customFormat="1" x14ac:dyDescent="0.25">
      <c r="C3" s="1" t="s">
        <v>0</v>
      </c>
      <c r="D3" s="1" t="s">
        <v>1</v>
      </c>
      <c r="E3" s="2">
        <v>2.5000000000000001E-2</v>
      </c>
      <c r="F3" s="3">
        <v>0.25</v>
      </c>
      <c r="G3" s="3">
        <v>0.5</v>
      </c>
      <c r="H3" s="3">
        <v>0.75</v>
      </c>
      <c r="I3" s="2">
        <v>0.97499999999999998</v>
      </c>
      <c r="J3" s="1" t="s">
        <v>2</v>
      </c>
      <c r="K3" s="1" t="s">
        <v>3</v>
      </c>
    </row>
    <row r="4" spans="1:11" x14ac:dyDescent="0.25">
      <c r="A4" s="1" t="s">
        <v>18</v>
      </c>
      <c r="B4" s="1" t="s">
        <v>4</v>
      </c>
      <c r="C4" s="7">
        <v>-6.2558403333333299</v>
      </c>
      <c r="D4" s="7">
        <v>0.57180608505523201</v>
      </c>
      <c r="E4" s="7">
        <v>-7.4360499999999998</v>
      </c>
      <c r="F4" s="7">
        <v>-6.6219999999999999</v>
      </c>
      <c r="G4" s="7">
        <v>-6.2335000000000003</v>
      </c>
      <c r="H4" s="7">
        <v>-5.8704999999999998</v>
      </c>
      <c r="I4" s="7">
        <v>-5.2239500000000003</v>
      </c>
      <c r="J4" s="7">
        <v>1.0267123330736501</v>
      </c>
      <c r="K4">
        <v>79</v>
      </c>
    </row>
    <row r="5" spans="1:11" x14ac:dyDescent="0.25">
      <c r="A5" s="1" t="s">
        <v>12</v>
      </c>
      <c r="B5" s="1" t="s">
        <v>5</v>
      </c>
      <c r="C5" s="7">
        <v>0.42058166666666702</v>
      </c>
      <c r="D5" s="7">
        <v>4.4923930783877103E-2</v>
      </c>
      <c r="E5" s="7">
        <v>0.338797499640205</v>
      </c>
      <c r="F5" s="7">
        <v>0.38850000000000001</v>
      </c>
      <c r="G5" s="7">
        <v>0.41889999999999999</v>
      </c>
      <c r="H5" s="7">
        <v>0.44962499791508398</v>
      </c>
      <c r="I5" s="7">
        <v>0.5141</v>
      </c>
      <c r="J5" s="7">
        <v>1.02771881930663</v>
      </c>
      <c r="K5">
        <v>78</v>
      </c>
    </row>
    <row r="6" spans="1:11" x14ac:dyDescent="0.25">
      <c r="A6" s="1" t="s">
        <v>13</v>
      </c>
      <c r="B6" s="1" t="s">
        <v>6</v>
      </c>
      <c r="C6" s="7">
        <v>0.39469066666666702</v>
      </c>
      <c r="D6" s="7">
        <v>5.1118455294666298E-2</v>
      </c>
      <c r="E6" s="7">
        <v>0.29838247995605299</v>
      </c>
      <c r="F6" s="7">
        <v>0.3584</v>
      </c>
      <c r="G6" s="7">
        <v>0.39410000000000001</v>
      </c>
      <c r="H6" s="7">
        <v>0.42932499781650901</v>
      </c>
      <c r="I6" s="7">
        <v>0.49720249975490999</v>
      </c>
      <c r="J6" s="7">
        <v>1.0008596183454499</v>
      </c>
      <c r="K6">
        <v>3000</v>
      </c>
    </row>
    <row r="7" spans="1:11" x14ac:dyDescent="0.25">
      <c r="A7" s="1" t="s">
        <v>14</v>
      </c>
      <c r="B7" s="1" t="s">
        <v>7</v>
      </c>
      <c r="C7" s="7">
        <v>121.560666666667</v>
      </c>
      <c r="D7" s="7">
        <v>6.4699000062535097</v>
      </c>
      <c r="E7" s="7">
        <v>112</v>
      </c>
      <c r="F7" s="7">
        <v>117</v>
      </c>
      <c r="G7" s="7">
        <v>121</v>
      </c>
      <c r="H7" s="7">
        <v>125</v>
      </c>
      <c r="I7" s="7">
        <v>136</v>
      </c>
      <c r="J7" s="7">
        <v>1.0026364731525499</v>
      </c>
      <c r="K7">
        <v>940</v>
      </c>
    </row>
    <row r="8" spans="1:11" x14ac:dyDescent="0.25">
      <c r="A8" s="1" t="s">
        <v>15</v>
      </c>
      <c r="B8" s="1" t="s">
        <v>8</v>
      </c>
      <c r="C8" s="7">
        <v>-0.43253521518999999</v>
      </c>
      <c r="D8" s="7">
        <v>0.216307053974128</v>
      </c>
      <c r="E8" s="7">
        <v>-0.85507999999999995</v>
      </c>
      <c r="F8" s="7">
        <v>-0.58232499999999998</v>
      </c>
      <c r="G8" s="7">
        <v>-0.43</v>
      </c>
      <c r="H8" s="7">
        <v>-0.28467500000000001</v>
      </c>
      <c r="I8" s="7">
        <v>-1.10125E-2</v>
      </c>
      <c r="J8" s="7">
        <v>1.0008918653613901</v>
      </c>
      <c r="K8">
        <v>3000</v>
      </c>
    </row>
    <row r="9" spans="1:11" x14ac:dyDescent="0.25">
      <c r="A9" s="1" t="s">
        <v>16</v>
      </c>
      <c r="B9" s="1" t="s">
        <v>9</v>
      </c>
      <c r="C9" s="7">
        <v>-0.51968463366666695</v>
      </c>
      <c r="D9" s="7">
        <v>0.21017287801253201</v>
      </c>
      <c r="E9" s="7">
        <v>-0.93030999999999997</v>
      </c>
      <c r="F9" s="7">
        <v>-0.66034999999999999</v>
      </c>
      <c r="G9" s="7">
        <v>-0.52700000000000002</v>
      </c>
      <c r="H9" s="7">
        <v>-0.38114999999999999</v>
      </c>
      <c r="I9" s="7">
        <v>-0.108475</v>
      </c>
      <c r="J9" s="7">
        <v>1.00252876410923</v>
      </c>
      <c r="K9">
        <v>990</v>
      </c>
    </row>
    <row r="10" spans="1:11" x14ac:dyDescent="0.25">
      <c r="A10" s="1" t="s">
        <v>17</v>
      </c>
      <c r="B10" s="1" t="s">
        <v>10</v>
      </c>
      <c r="C10" s="7">
        <v>2.0884080333333301</v>
      </c>
      <c r="D10" s="7">
        <v>0.38383474527808598</v>
      </c>
      <c r="E10" s="7">
        <v>1.38194996469139</v>
      </c>
      <c r="F10" s="7">
        <v>1.8307499487821499</v>
      </c>
      <c r="G10" s="7">
        <v>2.0699999999999998</v>
      </c>
      <c r="H10" s="7">
        <v>2.3302499597740201</v>
      </c>
      <c r="I10" s="7">
        <v>2.8920249957867501</v>
      </c>
      <c r="J10" s="7">
        <v>1.00241456658359</v>
      </c>
      <c r="K10">
        <v>1000</v>
      </c>
    </row>
    <row r="11" spans="1:11" x14ac:dyDescent="0.25">
      <c r="B11" s="1" t="s">
        <v>11</v>
      </c>
      <c r="C11" s="7">
        <v>265.7672</v>
      </c>
      <c r="D11" s="7">
        <v>26.4418977283873</v>
      </c>
      <c r="E11" s="7">
        <v>221.4</v>
      </c>
      <c r="F11" s="7">
        <v>247</v>
      </c>
      <c r="G11" s="7">
        <v>263.2</v>
      </c>
      <c r="H11" s="7">
        <v>282.224996678575</v>
      </c>
      <c r="I11" s="7">
        <v>323.8</v>
      </c>
      <c r="J11" s="7">
        <v>1.00349766926439</v>
      </c>
      <c r="K11">
        <v>670</v>
      </c>
    </row>
    <row r="17" spans="1:4" x14ac:dyDescent="0.25">
      <c r="B17" s="1" t="s">
        <v>20</v>
      </c>
      <c r="C17" t="s">
        <v>21</v>
      </c>
      <c r="D17" t="s">
        <v>22</v>
      </c>
    </row>
    <row r="18" spans="1:4" ht="75" x14ac:dyDescent="0.25">
      <c r="A18" s="4" t="s">
        <v>19</v>
      </c>
      <c r="B18" s="5">
        <f>C7</f>
        <v>121.560666666667</v>
      </c>
      <c r="C18" s="6">
        <f>B18-(D7*1.96)</f>
        <v>108.87966265441013</v>
      </c>
      <c r="D18" s="6">
        <f>B18+(D7*1.96)</f>
        <v>134.24167067892387</v>
      </c>
    </row>
    <row r="19" spans="1:4" x14ac:dyDescent="0.25">
      <c r="A19" s="4"/>
    </row>
    <row r="20" spans="1:4" x14ac:dyDescent="0.25">
      <c r="A20" s="4"/>
    </row>
    <row r="21" spans="1:4" x14ac:dyDescent="0.25">
      <c r="A21" s="4"/>
    </row>
    <row r="22" spans="1:4" x14ac:dyDescent="0.25">
      <c r="A22" s="4"/>
    </row>
    <row r="23" spans="1:4" x14ac:dyDescent="0.25">
      <c r="A23" s="4"/>
    </row>
    <row r="24" spans="1:4" x14ac:dyDescent="0.25">
      <c r="A2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7"/>
  <sheetViews>
    <sheetView zoomScale="80" zoomScaleNormal="80" workbookViewId="0">
      <selection activeCell="C19" sqref="C19"/>
    </sheetView>
  </sheetViews>
  <sheetFormatPr defaultRowHeight="15" x14ac:dyDescent="0.25"/>
  <cols>
    <col min="1" max="1" width="28.140625" style="1" customWidth="1"/>
    <col min="2" max="2" width="15.85546875" style="1" customWidth="1"/>
  </cols>
  <sheetData>
    <row r="3" spans="1:18" s="1" customFormat="1" x14ac:dyDescent="0.25">
      <c r="C3" s="1" t="s">
        <v>0</v>
      </c>
      <c r="D3" s="1" t="s">
        <v>1</v>
      </c>
      <c r="E3" s="2">
        <v>2.5000000000000001E-2</v>
      </c>
      <c r="F3" s="3">
        <v>0.25</v>
      </c>
      <c r="G3" s="3">
        <v>0.5</v>
      </c>
      <c r="H3" s="3">
        <v>0.75</v>
      </c>
      <c r="I3" s="2">
        <v>0.97499999999999998</v>
      </c>
      <c r="J3" s="1" t="s">
        <v>2</v>
      </c>
      <c r="K3" s="1" t="s">
        <v>3</v>
      </c>
    </row>
    <row r="4" spans="1:18" x14ac:dyDescent="0.25">
      <c r="A4" s="1" t="s">
        <v>18</v>
      </c>
      <c r="B4" t="s">
        <v>4</v>
      </c>
      <c r="C4" s="7">
        <v>-6.2478973333333299</v>
      </c>
      <c r="D4" s="7">
        <v>0.62824096626755199</v>
      </c>
      <c r="E4" s="7">
        <v>-7.5410500000000003</v>
      </c>
      <c r="F4" s="7">
        <v>-6.6512500000000001</v>
      </c>
      <c r="G4" s="7">
        <v>-6.1914999999999996</v>
      </c>
      <c r="H4" s="7">
        <v>-5.8150000000000004</v>
      </c>
      <c r="I4" s="7">
        <v>-5.0968999999999998</v>
      </c>
      <c r="J4">
        <v>1.0195858645220699</v>
      </c>
      <c r="K4">
        <v>130</v>
      </c>
    </row>
    <row r="5" spans="1:18" x14ac:dyDescent="0.25">
      <c r="A5" s="1" t="s">
        <v>51</v>
      </c>
      <c r="B5" t="s">
        <v>25</v>
      </c>
      <c r="C5" s="7">
        <v>0.42304603333333302</v>
      </c>
      <c r="D5" s="7">
        <v>4.9500914986092701E-2</v>
      </c>
      <c r="E5" s="7">
        <v>0.33269499853413598</v>
      </c>
      <c r="F5" s="7">
        <v>0.3896</v>
      </c>
      <c r="G5" s="7">
        <v>0.41839999999999999</v>
      </c>
      <c r="H5" s="7">
        <v>0.45469999999999999</v>
      </c>
      <c r="I5" s="7">
        <v>0.52560249976815099</v>
      </c>
      <c r="J5">
        <v>1.01690267531437</v>
      </c>
      <c r="K5">
        <v>150</v>
      </c>
    </row>
    <row r="6" spans="1:18" x14ac:dyDescent="0.25">
      <c r="A6" s="1" t="s">
        <v>13</v>
      </c>
      <c r="B6" t="s">
        <v>6</v>
      </c>
    </row>
    <row r="7" spans="1:18" x14ac:dyDescent="0.25">
      <c r="A7" s="1" t="s">
        <v>14</v>
      </c>
      <c r="B7" t="s">
        <v>7</v>
      </c>
    </row>
    <row r="8" spans="1:18" x14ac:dyDescent="0.25">
      <c r="A8" s="1" t="s">
        <v>15</v>
      </c>
      <c r="B8" t="s">
        <v>8</v>
      </c>
      <c r="C8" s="7">
        <v>3.98316955E-2</v>
      </c>
      <c r="D8" s="7">
        <v>0.2743578948166</v>
      </c>
      <c r="E8" s="7">
        <v>-0.49630999999999997</v>
      </c>
      <c r="F8" s="7">
        <v>-0.14485000000000001</v>
      </c>
      <c r="G8" s="7">
        <v>4.1599999999999998E-2</v>
      </c>
      <c r="H8" s="7">
        <v>0.21707499999999999</v>
      </c>
      <c r="I8" s="7">
        <v>0.5828025</v>
      </c>
      <c r="J8">
        <v>1.0050021081562699</v>
      </c>
      <c r="K8">
        <v>730</v>
      </c>
    </row>
    <row r="9" spans="1:18" x14ac:dyDescent="0.25">
      <c r="A9" s="1" t="s">
        <v>17</v>
      </c>
      <c r="B9" t="s">
        <v>9</v>
      </c>
      <c r="C9" s="7">
        <v>2.2008186666666698</v>
      </c>
      <c r="D9" s="7">
        <v>0.40453708672555699</v>
      </c>
      <c r="E9" s="7">
        <v>1.45</v>
      </c>
      <c r="F9" s="7">
        <v>1.93</v>
      </c>
      <c r="G9" s="7">
        <v>2.1840000000000002</v>
      </c>
      <c r="H9" s="7">
        <v>2.4562499618372402</v>
      </c>
      <c r="I9" s="7">
        <v>3.04802499600234</v>
      </c>
      <c r="J9">
        <v>1.0034347338126599</v>
      </c>
      <c r="K9">
        <v>680</v>
      </c>
    </row>
    <row r="10" spans="1:18" x14ac:dyDescent="0.25">
      <c r="A10" s="1" t="s">
        <v>16</v>
      </c>
      <c r="B10" t="s">
        <v>10</v>
      </c>
      <c r="C10" s="7">
        <v>-0.54397528456666699</v>
      </c>
      <c r="D10" s="7">
        <v>0.219765208547578</v>
      </c>
      <c r="E10" s="7">
        <v>-0.96280250000000001</v>
      </c>
      <c r="F10" s="7">
        <v>-0.69007499999999999</v>
      </c>
      <c r="G10" s="7">
        <v>-0.54254999999999998</v>
      </c>
      <c r="H10" s="7">
        <v>-0.3957</v>
      </c>
      <c r="I10" s="7">
        <v>-0.1036975</v>
      </c>
      <c r="J10">
        <v>1.0019880488445401</v>
      </c>
      <c r="K10">
        <v>1700</v>
      </c>
      <c r="R10">
        <f>500/60</f>
        <v>8.3333333333333339</v>
      </c>
    </row>
    <row r="11" spans="1:18" x14ac:dyDescent="0.25">
      <c r="A11" s="1" t="s">
        <v>24</v>
      </c>
      <c r="B11" t="s">
        <v>23</v>
      </c>
      <c r="C11" s="7">
        <v>-8.0709924899999994E-2</v>
      </c>
      <c r="D11" s="7">
        <v>0.19617422174924201</v>
      </c>
      <c r="E11" s="7">
        <v>-0.475825</v>
      </c>
      <c r="F11" s="7">
        <v>-0.21124999999999999</v>
      </c>
      <c r="G11" s="7">
        <v>-7.8179999999999999E-2</v>
      </c>
      <c r="H11" s="7">
        <v>5.4427499999999997E-2</v>
      </c>
      <c r="I11" s="7">
        <v>0.2928325</v>
      </c>
      <c r="J11">
        <v>1.0009271302298299</v>
      </c>
      <c r="K11">
        <v>3000</v>
      </c>
    </row>
    <row r="12" spans="1:18" x14ac:dyDescent="0.25">
      <c r="A12" s="1" t="s">
        <v>27</v>
      </c>
      <c r="B12" t="s">
        <v>26</v>
      </c>
      <c r="C12" s="7">
        <v>-0.51232145666666695</v>
      </c>
      <c r="D12" s="7">
        <v>0.17608596211527699</v>
      </c>
      <c r="E12" s="7">
        <v>-0.8570025</v>
      </c>
      <c r="F12" s="7">
        <v>-0.62412500000000004</v>
      </c>
      <c r="G12" s="7">
        <v>-0.50560000000000005</v>
      </c>
      <c r="H12" s="7">
        <v>-0.39389999999999997</v>
      </c>
      <c r="I12" s="7">
        <v>-0.1794975</v>
      </c>
      <c r="J12">
        <v>1.00055092530391</v>
      </c>
      <c r="K12">
        <v>3000</v>
      </c>
    </row>
    <row r="13" spans="1:18" x14ac:dyDescent="0.25">
      <c r="B13" t="s">
        <v>11</v>
      </c>
      <c r="C13" s="7">
        <v>260.515266666667</v>
      </c>
      <c r="D13" s="7">
        <v>23.610716540886301</v>
      </c>
      <c r="E13" s="7">
        <v>221.097499448615</v>
      </c>
      <c r="F13" s="7">
        <v>243.77499615371499</v>
      </c>
      <c r="G13" s="7">
        <v>258.2</v>
      </c>
      <c r="H13" s="7">
        <v>275.39999999999998</v>
      </c>
      <c r="I13" s="7">
        <v>311.20499843414598</v>
      </c>
      <c r="J13">
        <v>1.0006073413722401</v>
      </c>
      <c r="K13">
        <v>3000</v>
      </c>
    </row>
    <row r="14" spans="1:18" x14ac:dyDescent="0.25">
      <c r="C14" s="7"/>
      <c r="D14" s="7"/>
      <c r="E14" s="7"/>
      <c r="F14" s="7"/>
      <c r="G14" s="7"/>
      <c r="H14" s="7"/>
      <c r="I14" s="7"/>
    </row>
    <row r="15" spans="1:18" x14ac:dyDescent="0.25">
      <c r="C15" s="7"/>
      <c r="D15" s="7"/>
      <c r="E15" s="7"/>
      <c r="F15" s="7"/>
      <c r="G15" s="7"/>
      <c r="H15" s="7"/>
      <c r="I15" s="7"/>
    </row>
    <row r="16" spans="1:18" x14ac:dyDescent="0.25">
      <c r="C16" s="7"/>
      <c r="D16" s="7"/>
      <c r="E16" s="7"/>
      <c r="F16" s="7"/>
      <c r="G16" s="7"/>
      <c r="H16" s="7"/>
      <c r="I16" s="7"/>
      <c r="L16" s="9" t="s">
        <v>53</v>
      </c>
      <c r="M16" s="9" t="s">
        <v>52</v>
      </c>
    </row>
    <row r="17" spans="1:13" x14ac:dyDescent="0.25">
      <c r="A17" s="1" t="s">
        <v>18</v>
      </c>
      <c r="B17" t="s">
        <v>4</v>
      </c>
      <c r="C17" s="7">
        <f>EXP(C4)/(1+EXP(C4))</f>
        <v>1.9307823759419768E-3</v>
      </c>
      <c r="D17" s="7">
        <f t="shared" ref="D17:I17" si="0">EXP(D4)/(1+EXP(D4))</f>
        <v>0.65209049972200872</v>
      </c>
      <c r="E17" s="7">
        <f t="shared" si="0"/>
        <v>5.3055830558292126E-4</v>
      </c>
      <c r="F17" s="7">
        <f t="shared" si="0"/>
        <v>1.2907374320973285E-3</v>
      </c>
      <c r="G17" s="7">
        <f t="shared" si="0"/>
        <v>2.0425736715666129E-3</v>
      </c>
      <c r="H17" s="7">
        <f t="shared" si="0"/>
        <v>2.9736115894046832E-3</v>
      </c>
      <c r="I17" s="7">
        <f t="shared" si="0"/>
        <v>6.0785016595009704E-3</v>
      </c>
    </row>
    <row r="18" spans="1:13" x14ac:dyDescent="0.25">
      <c r="A18" s="1" t="s">
        <v>51</v>
      </c>
      <c r="B18" t="s">
        <v>25</v>
      </c>
      <c r="C18" s="7">
        <f t="shared" ref="C18:I25" si="1">EXP(C5)/(1+EXP(C5))</f>
        <v>0.60421190864164898</v>
      </c>
      <c r="D18" s="7">
        <f t="shared" si="1"/>
        <v>0.51237270240512445</v>
      </c>
      <c r="E18" s="7">
        <f t="shared" si="1"/>
        <v>0.58241496664938008</v>
      </c>
      <c r="F18" s="7">
        <f t="shared" si="1"/>
        <v>0.59618640373270659</v>
      </c>
      <c r="G18" s="7">
        <f t="shared" si="1"/>
        <v>0.60310032059639773</v>
      </c>
      <c r="H18" s="7">
        <f t="shared" si="1"/>
        <v>0.6117561182200727</v>
      </c>
      <c r="I18" s="7">
        <f t="shared" si="1"/>
        <v>0.62845688217073759</v>
      </c>
    </row>
    <row r="19" spans="1:13" x14ac:dyDescent="0.25">
      <c r="A19" s="1" t="s">
        <v>13</v>
      </c>
      <c r="B19" t="s">
        <v>6</v>
      </c>
      <c r="C19" s="7">
        <v>0.50974739999999996</v>
      </c>
      <c r="D19" s="7">
        <v>6.7308265421898203E-2</v>
      </c>
      <c r="E19" s="7">
        <v>0.37837496773587398</v>
      </c>
      <c r="F19" s="7">
        <v>0.46384999191432802</v>
      </c>
      <c r="G19" s="7">
        <v>0.51039999999999996</v>
      </c>
      <c r="H19" s="7">
        <v>0.55402499830794005</v>
      </c>
      <c r="I19" s="7">
        <v>0.64170000000000005</v>
      </c>
      <c r="J19">
        <v>1.00464273189472</v>
      </c>
      <c r="K19">
        <v>690</v>
      </c>
    </row>
    <row r="20" spans="1:13" x14ac:dyDescent="0.25">
      <c r="A20" s="1" t="s">
        <v>14</v>
      </c>
      <c r="B20" t="s">
        <v>7</v>
      </c>
      <c r="C20" s="7">
        <v>123.71833333333301</v>
      </c>
      <c r="D20" s="7">
        <v>6.2336145110344798</v>
      </c>
      <c r="E20" s="7">
        <v>113</v>
      </c>
      <c r="F20" s="7">
        <v>119</v>
      </c>
      <c r="G20" s="7">
        <v>123</v>
      </c>
      <c r="H20" s="7">
        <v>127</v>
      </c>
      <c r="I20" s="7">
        <v>138</v>
      </c>
      <c r="J20">
        <v>1.00060194913837</v>
      </c>
      <c r="K20">
        <v>3000</v>
      </c>
    </row>
    <row r="21" spans="1:13" x14ac:dyDescent="0.25">
      <c r="A21" s="1" t="s">
        <v>15</v>
      </c>
      <c r="B21" t="s">
        <v>8</v>
      </c>
      <c r="C21" s="7">
        <f t="shared" si="1"/>
        <v>0.50995660751024929</v>
      </c>
      <c r="D21" s="7">
        <f t="shared" si="1"/>
        <v>0.56816244738000787</v>
      </c>
      <c r="E21" s="7">
        <f t="shared" si="1"/>
        <v>0.37840822353801612</v>
      </c>
      <c r="F21" s="7">
        <f t="shared" si="1"/>
        <v>0.46385068354989739</v>
      </c>
      <c r="G21" s="7">
        <f t="shared" si="1"/>
        <v>0.51039850044084045</v>
      </c>
      <c r="H21" s="7">
        <f t="shared" si="1"/>
        <v>0.55405664707910218</v>
      </c>
      <c r="I21" s="7">
        <f t="shared" si="1"/>
        <v>0.64171200628907676</v>
      </c>
    </row>
    <row r="22" spans="1:13" x14ac:dyDescent="0.25">
      <c r="A22" s="1" t="s">
        <v>17</v>
      </c>
      <c r="B22" t="s">
        <v>9</v>
      </c>
      <c r="C22" s="7">
        <f t="shared" si="1"/>
        <v>0.90032300333091142</v>
      </c>
      <c r="D22" s="7">
        <f t="shared" si="1"/>
        <v>0.59977725421287498</v>
      </c>
      <c r="E22" s="7">
        <f t="shared" si="1"/>
        <v>0.80999843398468696</v>
      </c>
      <c r="F22" s="7">
        <f t="shared" si="1"/>
        <v>0.8732494198778592</v>
      </c>
      <c r="G22" s="7">
        <f t="shared" si="1"/>
        <v>0.89880347606866751</v>
      </c>
      <c r="H22" s="7">
        <f t="shared" si="1"/>
        <v>0.92101729876129756</v>
      </c>
      <c r="I22" s="7">
        <f t="shared" si="1"/>
        <v>0.95469718333103282</v>
      </c>
      <c r="L22" s="7">
        <f>C22-(1.96*D22)</f>
        <v>-0.27524041492632356</v>
      </c>
      <c r="M22">
        <f>C22+(D22*1.96)</f>
        <v>2.0758864215881463</v>
      </c>
    </row>
    <row r="23" spans="1:13" x14ac:dyDescent="0.25">
      <c r="A23" s="1" t="s">
        <v>16</v>
      </c>
      <c r="B23" t="s">
        <v>10</v>
      </c>
      <c r="C23" s="7">
        <f t="shared" si="1"/>
        <v>0.36726331528303724</v>
      </c>
      <c r="D23" s="7">
        <f t="shared" si="1"/>
        <v>0.55472124105235232</v>
      </c>
      <c r="E23" s="7">
        <f t="shared" si="1"/>
        <v>0.27631743869295772</v>
      </c>
      <c r="F23" s="7">
        <f t="shared" si="1"/>
        <v>0.33401638933241912</v>
      </c>
      <c r="G23" s="7">
        <f t="shared" si="1"/>
        <v>0.36759458691315949</v>
      </c>
      <c r="H23" s="7">
        <f t="shared" si="1"/>
        <v>0.40234589809929461</v>
      </c>
      <c r="I23" s="7">
        <f t="shared" si="1"/>
        <v>0.4740988308175863</v>
      </c>
    </row>
    <row r="24" spans="1:13" x14ac:dyDescent="0.25">
      <c r="A24" s="1" t="s">
        <v>24</v>
      </c>
      <c r="B24" t="s">
        <v>23</v>
      </c>
      <c r="C24" s="7">
        <f t="shared" si="1"/>
        <v>0.47983346480875583</v>
      </c>
      <c r="D24" s="7">
        <f t="shared" si="1"/>
        <v>0.54888687437450545</v>
      </c>
      <c r="E24" s="7">
        <f t="shared" si="1"/>
        <v>0.3832384741381612</v>
      </c>
      <c r="F24" s="7">
        <f t="shared" si="1"/>
        <v>0.44738303082049924</v>
      </c>
      <c r="G24" s="7">
        <f t="shared" si="1"/>
        <v>0.48046494902216158</v>
      </c>
      <c r="H24" s="7">
        <f t="shared" si="1"/>
        <v>0.51360351696446005</v>
      </c>
      <c r="I24" s="7">
        <f t="shared" si="1"/>
        <v>0.57268943398102146</v>
      </c>
    </row>
    <row r="25" spans="1:13" x14ac:dyDescent="0.25">
      <c r="A25" s="1" t="s">
        <v>27</v>
      </c>
      <c r="B25" t="s">
        <v>26</v>
      </c>
      <c r="C25" s="7">
        <f t="shared" si="1"/>
        <v>0.37464947976922353</v>
      </c>
      <c r="D25" s="7">
        <f t="shared" si="1"/>
        <v>0.54390809693641573</v>
      </c>
      <c r="E25" s="7">
        <f t="shared" si="1"/>
        <v>0.29796598951263481</v>
      </c>
      <c r="F25" s="7">
        <f t="shared" si="1"/>
        <v>0.3488438668822037</v>
      </c>
      <c r="G25" s="7">
        <f t="shared" si="1"/>
        <v>0.37622555331635898</v>
      </c>
      <c r="H25" s="7">
        <f t="shared" si="1"/>
        <v>0.40277880869578819</v>
      </c>
      <c r="I25" s="7">
        <f t="shared" si="1"/>
        <v>0.45524572334130914</v>
      </c>
    </row>
    <row r="26" spans="1:13" x14ac:dyDescent="0.25">
      <c r="B26" t="s">
        <v>11</v>
      </c>
      <c r="C26" s="7">
        <f t="shared" ref="C26:I26" si="2">EXP(C13)/(1+EXP(C13))</f>
        <v>1</v>
      </c>
      <c r="D26" s="7">
        <f t="shared" si="2"/>
        <v>0.9999999999442819</v>
      </c>
      <c r="E26" s="7">
        <f t="shared" si="2"/>
        <v>1</v>
      </c>
      <c r="F26" s="7">
        <f t="shared" si="2"/>
        <v>1</v>
      </c>
      <c r="G26" s="7">
        <f t="shared" si="2"/>
        <v>1</v>
      </c>
      <c r="H26" s="7">
        <f t="shared" si="2"/>
        <v>1</v>
      </c>
      <c r="I26" s="7">
        <f t="shared" si="2"/>
        <v>1</v>
      </c>
    </row>
    <row r="29" spans="1:13" x14ac:dyDescent="0.25">
      <c r="C29" s="1" t="s">
        <v>54</v>
      </c>
      <c r="D29" s="1" t="s">
        <v>55</v>
      </c>
    </row>
    <row r="30" spans="1:13" x14ac:dyDescent="0.25">
      <c r="C30">
        <v>0</v>
      </c>
      <c r="D30">
        <v>1.8777159747987301E-3</v>
      </c>
    </row>
    <row r="31" spans="1:13" x14ac:dyDescent="0.25">
      <c r="C31">
        <v>1</v>
      </c>
      <c r="D31">
        <v>2.8694011607176802E-3</v>
      </c>
    </row>
    <row r="32" spans="1:13" x14ac:dyDescent="0.25">
      <c r="C32">
        <v>2</v>
      </c>
      <c r="D32">
        <v>4.3825291317692904E-3</v>
      </c>
    </row>
    <row r="33" spans="3:4" x14ac:dyDescent="0.25">
      <c r="C33">
        <v>3</v>
      </c>
      <c r="D33">
        <v>6.6882263509411904E-3</v>
      </c>
    </row>
    <row r="34" spans="3:4" x14ac:dyDescent="0.25">
      <c r="C34">
        <v>4</v>
      </c>
      <c r="D34">
        <v>1.01945554983527E-2</v>
      </c>
    </row>
    <row r="35" spans="3:4" x14ac:dyDescent="0.25">
      <c r="C35">
        <v>5</v>
      </c>
      <c r="D35">
        <v>1.55103883076408E-2</v>
      </c>
    </row>
    <row r="36" spans="3:4" x14ac:dyDescent="0.25">
      <c r="C36">
        <v>6</v>
      </c>
      <c r="D36">
        <v>2.35322002795279E-2</v>
      </c>
    </row>
    <row r="37" spans="3:4" x14ac:dyDescent="0.25">
      <c r="C37">
        <v>7</v>
      </c>
      <c r="D37">
        <v>3.5552984199976503E-2</v>
      </c>
    </row>
    <row r="38" spans="3:4" x14ac:dyDescent="0.25">
      <c r="C38">
        <v>8</v>
      </c>
      <c r="D38">
        <v>5.33785886070543E-2</v>
      </c>
    </row>
    <row r="39" spans="3:4" x14ac:dyDescent="0.25">
      <c r="C39">
        <v>9</v>
      </c>
      <c r="D39">
        <v>7.9405774488908398E-2</v>
      </c>
    </row>
    <row r="40" spans="3:4" x14ac:dyDescent="0.25">
      <c r="C40">
        <v>10</v>
      </c>
      <c r="D40">
        <v>0.11656105196887</v>
      </c>
    </row>
    <row r="41" spans="3:4" x14ac:dyDescent="0.25">
      <c r="C41">
        <v>11</v>
      </c>
      <c r="D41">
        <v>0.16793050479544799</v>
      </c>
    </row>
    <row r="42" spans="3:4" x14ac:dyDescent="0.25">
      <c r="C42">
        <v>12</v>
      </c>
      <c r="D42">
        <v>0.23589391073170099</v>
      </c>
    </row>
    <row r="43" spans="3:4" x14ac:dyDescent="0.25">
      <c r="C43">
        <v>13</v>
      </c>
      <c r="D43">
        <v>0.32075959609389398</v>
      </c>
    </row>
    <row r="44" spans="3:4" x14ac:dyDescent="0.25">
      <c r="C44">
        <v>14</v>
      </c>
      <c r="D44">
        <v>0.41939878243100298</v>
      </c>
    </row>
    <row r="45" spans="3:4" x14ac:dyDescent="0.25">
      <c r="C45">
        <v>15</v>
      </c>
      <c r="D45">
        <v>0.52492914576954197</v>
      </c>
    </row>
    <row r="46" spans="3:4" x14ac:dyDescent="0.25">
      <c r="C46">
        <v>16</v>
      </c>
      <c r="D46">
        <v>0.62827896206207601</v>
      </c>
    </row>
    <row r="47" spans="3:4" x14ac:dyDescent="0.25">
      <c r="C47">
        <v>17</v>
      </c>
      <c r="D47">
        <v>0.72109141983468095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6"/>
  <sheetViews>
    <sheetView tabSelected="1" topLeftCell="A13" zoomScale="80" zoomScaleNormal="80" workbookViewId="0">
      <selection activeCell="C28" sqref="C21:C28"/>
    </sheetView>
  </sheetViews>
  <sheetFormatPr defaultRowHeight="15" x14ac:dyDescent="0.25"/>
  <cols>
    <col min="1" max="1" width="28.140625" style="1" customWidth="1"/>
    <col min="2" max="2" width="15.85546875" style="1" customWidth="1"/>
  </cols>
  <sheetData>
    <row r="3" spans="1:16" s="1" customFormat="1" x14ac:dyDescent="0.25">
      <c r="C3" s="1" t="s">
        <v>0</v>
      </c>
      <c r="D3" s="1" t="s">
        <v>1</v>
      </c>
      <c r="E3" s="2">
        <v>2.5000000000000001E-2</v>
      </c>
      <c r="F3" s="3">
        <v>0.25</v>
      </c>
      <c r="G3" s="3">
        <v>0.5</v>
      </c>
      <c r="H3" s="3">
        <v>0.75</v>
      </c>
      <c r="I3" s="2">
        <v>0.97499999999999998</v>
      </c>
      <c r="J3" s="1" t="s">
        <v>2</v>
      </c>
      <c r="K3" s="1" t="s">
        <v>3</v>
      </c>
    </row>
    <row r="4" spans="1:16" x14ac:dyDescent="0.25">
      <c r="A4" s="1" t="s">
        <v>18</v>
      </c>
      <c r="B4" s="1" t="s">
        <v>4</v>
      </c>
      <c r="C4" s="7">
        <v>-4.8621243333333304</v>
      </c>
      <c r="D4" s="7">
        <v>0.88697432170103296</v>
      </c>
      <c r="E4" s="7">
        <v>-6.55905</v>
      </c>
      <c r="F4" s="7">
        <v>-5.49925</v>
      </c>
      <c r="G4" s="7">
        <v>-4.8019999999999996</v>
      </c>
      <c r="H4" s="7">
        <v>-4.2160000000000002</v>
      </c>
      <c r="I4" s="7">
        <v>-3.3079749999999999</v>
      </c>
      <c r="J4">
        <v>1.0197934773236501</v>
      </c>
      <c r="K4">
        <v>120</v>
      </c>
    </row>
    <row r="5" spans="1:16" x14ac:dyDescent="0.25">
      <c r="A5" s="1" t="s">
        <v>35</v>
      </c>
      <c r="B5" s="1" t="s">
        <v>28</v>
      </c>
      <c r="C5" s="7">
        <v>1.1744404393333301</v>
      </c>
      <c r="D5" s="7">
        <v>0.32308257323361</v>
      </c>
      <c r="E5" s="7">
        <v>0.54800000000000004</v>
      </c>
      <c r="F5" s="7">
        <v>0.95324999606581495</v>
      </c>
      <c r="G5" s="7">
        <v>1.1739999999999999</v>
      </c>
      <c r="H5" s="7">
        <v>1.3882499324851401</v>
      </c>
      <c r="I5" s="7">
        <v>1.81404997314518</v>
      </c>
      <c r="J5">
        <v>1.00374966316119</v>
      </c>
      <c r="K5">
        <v>1200</v>
      </c>
    </row>
    <row r="6" spans="1:16" x14ac:dyDescent="0.25">
      <c r="A6" s="1" t="s">
        <v>36</v>
      </c>
      <c r="B6" s="1" t="s">
        <v>29</v>
      </c>
      <c r="C6" s="7">
        <v>2.788888</v>
      </c>
      <c r="D6" s="7">
        <v>0.43516797658522799</v>
      </c>
      <c r="E6" s="7">
        <v>1.9910000000000001</v>
      </c>
      <c r="F6" s="7">
        <v>2.4870000000000001</v>
      </c>
      <c r="G6" s="7">
        <v>2.7759999999999998</v>
      </c>
      <c r="H6" s="7">
        <v>3.07</v>
      </c>
      <c r="I6" s="7">
        <v>3.7069999999999999</v>
      </c>
      <c r="J6">
        <v>1.0044784436502701</v>
      </c>
      <c r="K6">
        <v>600</v>
      </c>
    </row>
    <row r="7" spans="1:16" x14ac:dyDescent="0.25">
      <c r="A7" s="1" t="s">
        <v>37</v>
      </c>
      <c r="B7" s="1" t="s">
        <v>30</v>
      </c>
      <c r="C7" s="7">
        <v>0.57986058740000002</v>
      </c>
      <c r="D7" s="7">
        <v>0.30407022836383202</v>
      </c>
      <c r="E7" s="7">
        <v>-1.9987499999999998E-2</v>
      </c>
      <c r="F7" s="7">
        <v>0.37724999999999997</v>
      </c>
      <c r="G7" s="7">
        <v>0.57735000000000003</v>
      </c>
      <c r="H7" s="7">
        <v>0.78872500000000001</v>
      </c>
      <c r="I7" s="7">
        <v>1.1719999999999999</v>
      </c>
      <c r="J7">
        <v>1.00158282550038</v>
      </c>
      <c r="K7">
        <v>1800</v>
      </c>
    </row>
    <row r="8" spans="1:16" x14ac:dyDescent="0.25">
      <c r="A8" s="1" t="s">
        <v>38</v>
      </c>
      <c r="B8" s="1" t="s">
        <v>31</v>
      </c>
      <c r="C8" s="7">
        <v>0.13268370676666699</v>
      </c>
      <c r="D8" s="7">
        <v>0.62406465829818103</v>
      </c>
      <c r="E8" s="7">
        <v>-1.06125</v>
      </c>
      <c r="F8" s="7">
        <v>-0.29349999999999998</v>
      </c>
      <c r="G8" s="7">
        <v>0.1043</v>
      </c>
      <c r="H8" s="7">
        <v>0.53300000000000003</v>
      </c>
      <c r="I8" s="7">
        <v>1.436175</v>
      </c>
      <c r="J8">
        <v>1.0145100336406501</v>
      </c>
      <c r="K8">
        <v>210</v>
      </c>
    </row>
    <row r="9" spans="1:16" x14ac:dyDescent="0.25">
      <c r="A9" s="1" t="s">
        <v>39</v>
      </c>
      <c r="B9" s="1" t="s">
        <v>32</v>
      </c>
      <c r="C9" s="7">
        <v>5.2712689E-2</v>
      </c>
      <c r="D9" s="7">
        <v>0.35484880844494798</v>
      </c>
      <c r="E9" s="7">
        <v>-0.64194249999999997</v>
      </c>
      <c r="F9" s="7">
        <v>-0.18</v>
      </c>
      <c r="G9" s="7">
        <v>5.5109999999999999E-2</v>
      </c>
      <c r="H9" s="7">
        <v>0.28994999999999999</v>
      </c>
      <c r="I9" s="7">
        <v>0.75431749999999997</v>
      </c>
      <c r="J9">
        <v>1.0005957130052801</v>
      </c>
      <c r="K9">
        <v>3000</v>
      </c>
    </row>
    <row r="10" spans="1:16" x14ac:dyDescent="0.25">
      <c r="A10" s="1" t="s">
        <v>37</v>
      </c>
      <c r="B10" s="1" t="s">
        <v>33</v>
      </c>
      <c r="C10" s="7">
        <v>0.31339338301000003</v>
      </c>
      <c r="D10" s="7">
        <v>0.44404265436366303</v>
      </c>
      <c r="E10" s="7">
        <v>-0.52434749999999997</v>
      </c>
      <c r="F10" s="7">
        <v>7.1180000000000002E-3</v>
      </c>
      <c r="G10" s="7">
        <v>0.31059999999999999</v>
      </c>
      <c r="H10" s="7">
        <v>0.61472499999999997</v>
      </c>
      <c r="I10" s="7">
        <v>1.214</v>
      </c>
      <c r="J10">
        <v>1.0044424571767001</v>
      </c>
      <c r="K10">
        <v>510</v>
      </c>
    </row>
    <row r="11" spans="1:16" x14ac:dyDescent="0.25">
      <c r="A11" s="1" t="s">
        <v>40</v>
      </c>
      <c r="B11" s="1" t="s">
        <v>34</v>
      </c>
      <c r="C11" s="7">
        <v>0.15747533886666701</v>
      </c>
      <c r="D11" s="7">
        <v>0.400157448475574</v>
      </c>
      <c r="E11" s="7">
        <v>-0.62536250000000004</v>
      </c>
      <c r="F11" s="7">
        <v>-0.10970000000000001</v>
      </c>
      <c r="G11" s="7">
        <v>0.15645000000000001</v>
      </c>
      <c r="H11" s="7">
        <v>0.42570000000000002</v>
      </c>
      <c r="I11" s="7">
        <v>0.96482250000000003</v>
      </c>
      <c r="J11">
        <v>1.00633998472921</v>
      </c>
      <c r="K11">
        <v>340</v>
      </c>
    </row>
    <row r="12" spans="1:16" x14ac:dyDescent="0.25">
      <c r="A12" s="1" t="s">
        <v>13</v>
      </c>
      <c r="B12" s="1" t="s">
        <v>6</v>
      </c>
      <c r="C12" s="7">
        <v>0.48657803333333299</v>
      </c>
      <c r="D12" s="7">
        <v>6.6628277454729504E-2</v>
      </c>
      <c r="E12" s="7">
        <v>0.35828999455362998</v>
      </c>
      <c r="F12" s="7">
        <v>0.441349991502058</v>
      </c>
      <c r="G12" s="7">
        <v>0.48644999743036299</v>
      </c>
      <c r="H12" s="7">
        <v>0.53192499823764405</v>
      </c>
      <c r="I12" s="7">
        <v>0.61981249508670899</v>
      </c>
      <c r="J12">
        <v>1.0012488889315201</v>
      </c>
      <c r="K12">
        <v>2700</v>
      </c>
    </row>
    <row r="13" spans="1:16" x14ac:dyDescent="0.25">
      <c r="A13" s="1" t="s">
        <v>14</v>
      </c>
      <c r="B13" s="1" t="s">
        <v>7</v>
      </c>
      <c r="C13" s="7">
        <v>128.57900000000001</v>
      </c>
      <c r="D13" s="7">
        <v>7.7945286724562104</v>
      </c>
      <c r="E13" s="7">
        <v>116</v>
      </c>
      <c r="F13" s="7">
        <v>123</v>
      </c>
      <c r="G13" s="7">
        <v>128</v>
      </c>
      <c r="H13" s="7">
        <v>133</v>
      </c>
      <c r="I13" s="7">
        <v>146</v>
      </c>
      <c r="J13">
        <v>1.00317202373579</v>
      </c>
      <c r="K13">
        <v>750</v>
      </c>
    </row>
    <row r="14" spans="1:16" x14ac:dyDescent="0.25">
      <c r="A14" s="1" t="s">
        <v>15</v>
      </c>
      <c r="B14" s="1" t="s">
        <v>8</v>
      </c>
      <c r="C14" s="7">
        <v>-5.4670084360000003E-2</v>
      </c>
      <c r="D14" s="7">
        <v>0.27147128226563899</v>
      </c>
      <c r="E14" s="7">
        <v>-0.58264499999999997</v>
      </c>
      <c r="F14" s="7">
        <v>-0.23577500000000001</v>
      </c>
      <c r="G14" s="7">
        <v>-5.4195E-2</v>
      </c>
      <c r="H14" s="7">
        <v>0.12795000000000001</v>
      </c>
      <c r="I14" s="7">
        <v>0.48875249999999998</v>
      </c>
      <c r="J14">
        <v>1.0011478086211401</v>
      </c>
      <c r="K14">
        <v>3000</v>
      </c>
      <c r="O14" s="7">
        <f>C4+C5</f>
        <v>-3.6876838940000001</v>
      </c>
      <c r="P14" s="7">
        <f>SUM(C4:C11)</f>
        <v>0.33732981104333404</v>
      </c>
    </row>
    <row r="15" spans="1:16" x14ac:dyDescent="0.25">
      <c r="A15" s="1" t="s">
        <v>17</v>
      </c>
      <c r="B15" s="1" t="s">
        <v>9</v>
      </c>
      <c r="C15" s="7">
        <v>2.0878901999999999</v>
      </c>
      <c r="D15" s="7">
        <v>0.39277315407345997</v>
      </c>
      <c r="E15" s="7">
        <v>1.3878747799625299</v>
      </c>
      <c r="F15" s="7">
        <v>1.8089999999999999</v>
      </c>
      <c r="G15" s="7">
        <v>2.06</v>
      </c>
      <c r="H15" s="7">
        <v>2.343</v>
      </c>
      <c r="I15" s="7">
        <v>2.9130249958171102</v>
      </c>
      <c r="J15">
        <v>1.00057714973887</v>
      </c>
      <c r="K15">
        <v>3000</v>
      </c>
      <c r="O15">
        <f>EXP(O14)/(1+EXP(O14))</f>
        <v>2.4418708867997675E-2</v>
      </c>
      <c r="P15">
        <f>EXP(P14)/(1+EXP(P14))</f>
        <v>0.58354175665328312</v>
      </c>
    </row>
    <row r="16" spans="1:16" x14ac:dyDescent="0.25">
      <c r="A16" s="1" t="s">
        <v>16</v>
      </c>
      <c r="B16" s="1" t="s">
        <v>10</v>
      </c>
      <c r="C16" s="7">
        <v>-0.649036573666667</v>
      </c>
      <c r="D16" s="7">
        <v>0.21058167589124999</v>
      </c>
      <c r="E16" s="7">
        <v>-1.0620499999999999</v>
      </c>
      <c r="F16" s="7">
        <v>-0.79407499999999998</v>
      </c>
      <c r="G16" s="7">
        <v>-0.65575000000000006</v>
      </c>
      <c r="H16" s="7">
        <v>-0.51037500000000002</v>
      </c>
      <c r="I16" s="7">
        <v>-0.2268425</v>
      </c>
      <c r="J16">
        <v>1.0021179449944599</v>
      </c>
      <c r="K16">
        <v>1200</v>
      </c>
    </row>
    <row r="17" spans="1:11" x14ac:dyDescent="0.25">
      <c r="A17" s="1" t="s">
        <v>24</v>
      </c>
      <c r="B17" s="1" t="s">
        <v>23</v>
      </c>
      <c r="C17" s="7">
        <v>1.23506515333333E-2</v>
      </c>
      <c r="D17" s="7">
        <v>0.19222413880043701</v>
      </c>
      <c r="E17" s="7">
        <v>-0.37206499999999998</v>
      </c>
      <c r="F17" s="7">
        <v>-0.114925</v>
      </c>
      <c r="G17" s="7">
        <v>1.345E-2</v>
      </c>
      <c r="H17" s="7">
        <v>0.14472499999999999</v>
      </c>
      <c r="I17" s="7">
        <v>0.38009999999999999</v>
      </c>
      <c r="J17">
        <v>1.00269616841357</v>
      </c>
      <c r="K17">
        <v>910</v>
      </c>
    </row>
    <row r="18" spans="1:11" x14ac:dyDescent="0.25">
      <c r="A18" s="1" t="s">
        <v>27</v>
      </c>
      <c r="B18" s="1" t="s">
        <v>26</v>
      </c>
      <c r="C18" s="7">
        <v>-0.51006495533333296</v>
      </c>
      <c r="D18" s="7">
        <v>0.17058330816391401</v>
      </c>
      <c r="E18" s="7">
        <v>-0.85010249999999998</v>
      </c>
      <c r="F18" s="7">
        <v>-0.619425</v>
      </c>
      <c r="G18" s="7">
        <v>-0.50754999999999995</v>
      </c>
      <c r="H18" s="7">
        <v>-0.3967</v>
      </c>
      <c r="I18" s="7">
        <v>-0.1677775</v>
      </c>
      <c r="J18">
        <v>1.0005420854304301</v>
      </c>
      <c r="K18">
        <v>3000</v>
      </c>
    </row>
    <row r="19" spans="1:11" x14ac:dyDescent="0.25">
      <c r="B19" s="1" t="s">
        <v>11</v>
      </c>
      <c r="C19" s="7">
        <v>275.87976666666702</v>
      </c>
      <c r="D19" s="7">
        <v>26.7457141430279</v>
      </c>
      <c r="E19" s="7">
        <v>229.29249521229499</v>
      </c>
      <c r="F19" s="7">
        <v>256.3</v>
      </c>
      <c r="G19" s="7">
        <v>274.10000000000002</v>
      </c>
      <c r="H19" s="7">
        <v>293.3</v>
      </c>
      <c r="I19" s="7">
        <v>334.5</v>
      </c>
      <c r="J19">
        <v>1.00341131132723</v>
      </c>
      <c r="K19">
        <v>690</v>
      </c>
    </row>
    <row r="20" spans="1:11" x14ac:dyDescent="0.25">
      <c r="B20"/>
      <c r="C20" s="7"/>
      <c r="D20" s="7"/>
      <c r="E20" s="7"/>
      <c r="F20" s="7"/>
      <c r="G20" s="7"/>
      <c r="H20" s="7"/>
      <c r="I20" s="7"/>
    </row>
    <row r="21" spans="1:11" x14ac:dyDescent="0.25">
      <c r="A21" s="1" t="s">
        <v>18</v>
      </c>
      <c r="B21" s="1" t="s">
        <v>4</v>
      </c>
      <c r="C21" s="7">
        <f>EXP(C4)/(1+EXP(C4))</f>
        <v>7.6746804946084988E-3</v>
      </c>
      <c r="D21" s="7">
        <f t="shared" ref="D21:I21" si="0">EXP(D4)/(1+EXP(D4))</f>
        <v>0.70826538436818787</v>
      </c>
      <c r="E21" s="7">
        <f t="shared" si="0"/>
        <v>1.4152257384798972E-3</v>
      </c>
      <c r="F21" s="7">
        <f t="shared" si="0"/>
        <v>4.0731790257319935E-3</v>
      </c>
      <c r="G21" s="7">
        <f t="shared" si="0"/>
        <v>8.1463951832761016E-3</v>
      </c>
      <c r="H21" s="7">
        <f t="shared" si="0"/>
        <v>1.4542938586370565E-2</v>
      </c>
      <c r="I21" s="7">
        <f t="shared" si="0"/>
        <v>3.5298610907314544E-2</v>
      </c>
    </row>
    <row r="22" spans="1:11" x14ac:dyDescent="0.25">
      <c r="A22" s="1" t="s">
        <v>35</v>
      </c>
      <c r="B22" s="1" t="s">
        <v>28</v>
      </c>
      <c r="C22" s="7">
        <f t="shared" ref="C22:I36" si="1">EXP(C5)/(1+EXP(C5))</f>
        <v>0.76394670793135067</v>
      </c>
      <c r="D22" s="7">
        <f t="shared" si="1"/>
        <v>0.5800753146209604</v>
      </c>
      <c r="E22" s="7">
        <f t="shared" si="1"/>
        <v>0.63367145136377379</v>
      </c>
      <c r="F22" s="7">
        <f t="shared" si="1"/>
        <v>0.72176830855551066</v>
      </c>
      <c r="G22" s="7">
        <f t="shared" si="1"/>
        <v>0.76386727333268167</v>
      </c>
      <c r="H22" s="7">
        <f t="shared" si="1"/>
        <v>0.80031270786202136</v>
      </c>
      <c r="I22" s="7">
        <f t="shared" si="1"/>
        <v>0.85985063812778262</v>
      </c>
    </row>
    <row r="23" spans="1:11" x14ac:dyDescent="0.25">
      <c r="A23" s="1" t="s">
        <v>36</v>
      </c>
      <c r="B23" s="1" t="s">
        <v>29</v>
      </c>
      <c r="C23" s="7">
        <f t="shared" si="1"/>
        <v>0.9420723904808237</v>
      </c>
      <c r="D23" s="7">
        <f t="shared" si="1"/>
        <v>0.60710705592460856</v>
      </c>
      <c r="E23" s="7">
        <f t="shared" si="1"/>
        <v>0.87984889251320508</v>
      </c>
      <c r="F23" s="7">
        <f t="shared" si="1"/>
        <v>0.92322543174799865</v>
      </c>
      <c r="G23" s="7">
        <f t="shared" si="1"/>
        <v>0.94136504627197215</v>
      </c>
      <c r="H23" s="7">
        <f t="shared" si="1"/>
        <v>0.95563817241084359</v>
      </c>
      <c r="I23" s="7">
        <f t="shared" si="1"/>
        <v>0.97603724507945189</v>
      </c>
    </row>
    <row r="24" spans="1:11" x14ac:dyDescent="0.25">
      <c r="A24" s="1" t="s">
        <v>37</v>
      </c>
      <c r="B24" s="1" t="s">
        <v>30</v>
      </c>
      <c r="C24" s="7">
        <f t="shared" si="1"/>
        <v>0.64103532686654618</v>
      </c>
      <c r="D24" s="7">
        <f t="shared" si="1"/>
        <v>0.57543721520076785</v>
      </c>
      <c r="E24" s="7">
        <f t="shared" si="1"/>
        <v>0.49500329134771637</v>
      </c>
      <c r="F24" s="7">
        <f t="shared" si="1"/>
        <v>0.59320966552369336</v>
      </c>
      <c r="G24" s="7">
        <f t="shared" si="1"/>
        <v>0.6404574136938731</v>
      </c>
      <c r="H24" s="7">
        <f t="shared" si="1"/>
        <v>0.68755749781726527</v>
      </c>
      <c r="I24" s="7">
        <f t="shared" si="1"/>
        <v>0.76350633484915964</v>
      </c>
    </row>
    <row r="25" spans="1:11" x14ac:dyDescent="0.25">
      <c r="A25" s="1" t="s">
        <v>38</v>
      </c>
      <c r="B25" s="1" t="s">
        <v>31</v>
      </c>
      <c r="C25" s="7">
        <f t="shared" si="1"/>
        <v>0.53312234779303025</v>
      </c>
      <c r="D25" s="7">
        <f t="shared" si="1"/>
        <v>0.65114242626518359</v>
      </c>
      <c r="E25" s="7">
        <f t="shared" si="1"/>
        <v>0.25707065054876893</v>
      </c>
      <c r="F25" s="7">
        <f t="shared" si="1"/>
        <v>0.42714722585601006</v>
      </c>
      <c r="G25" s="7">
        <f t="shared" si="1"/>
        <v>0.52605138763412673</v>
      </c>
      <c r="H25" s="7">
        <f t="shared" si="1"/>
        <v>0.6301825421207895</v>
      </c>
      <c r="I25" s="7">
        <f t="shared" si="1"/>
        <v>0.80786162933129857</v>
      </c>
    </row>
    <row r="26" spans="1:11" x14ac:dyDescent="0.25">
      <c r="A26" s="1" t="s">
        <v>39</v>
      </c>
      <c r="B26" s="1" t="s">
        <v>32</v>
      </c>
      <c r="C26" s="7">
        <f t="shared" si="1"/>
        <v>0.51317512166156798</v>
      </c>
      <c r="D26" s="7">
        <f t="shared" si="1"/>
        <v>0.58779290640324111</v>
      </c>
      <c r="E26" s="7">
        <f t="shared" si="1"/>
        <v>0.34480756671138357</v>
      </c>
      <c r="F26" s="7">
        <f t="shared" si="1"/>
        <v>0.45512110762641994</v>
      </c>
      <c r="G26" s="7">
        <f t="shared" si="1"/>
        <v>0.51377401407438106</v>
      </c>
      <c r="H26" s="7">
        <f t="shared" si="1"/>
        <v>0.5719838920596142</v>
      </c>
      <c r="I26" s="7">
        <f t="shared" si="1"/>
        <v>0.68011873213742113</v>
      </c>
    </row>
    <row r="27" spans="1:11" x14ac:dyDescent="0.25">
      <c r="A27" s="1" t="s">
        <v>37</v>
      </c>
      <c r="B27" s="1" t="s">
        <v>33</v>
      </c>
      <c r="C27" s="7">
        <f t="shared" si="1"/>
        <v>0.57771333059348629</v>
      </c>
      <c r="D27" s="7">
        <f t="shared" si="1"/>
        <v>0.6092218916454657</v>
      </c>
      <c r="E27" s="7">
        <f t="shared" si="1"/>
        <v>0.37183620601731421</v>
      </c>
      <c r="F27" s="7">
        <f t="shared" si="1"/>
        <v>0.50177949248670373</v>
      </c>
      <c r="G27" s="7">
        <f t="shared" si="1"/>
        <v>0.57703170756588185</v>
      </c>
      <c r="H27" s="7">
        <f t="shared" si="1"/>
        <v>0.64901788355262358</v>
      </c>
      <c r="I27" s="7">
        <f t="shared" si="1"/>
        <v>0.77100593762345071</v>
      </c>
    </row>
    <row r="28" spans="1:11" x14ac:dyDescent="0.25">
      <c r="A28" s="1" t="s">
        <v>40</v>
      </c>
      <c r="B28" s="1" t="s">
        <v>34</v>
      </c>
      <c r="C28" s="7">
        <f t="shared" si="1"/>
        <v>0.53928767868595751</v>
      </c>
      <c r="D28" s="7">
        <f t="shared" si="1"/>
        <v>0.59872548821274973</v>
      </c>
      <c r="E28" s="7">
        <f t="shared" si="1"/>
        <v>0.34856281910817916</v>
      </c>
      <c r="F28" s="7">
        <f t="shared" si="1"/>
        <v>0.47260246985285959</v>
      </c>
      <c r="G28" s="7">
        <f t="shared" si="1"/>
        <v>0.53903291636175987</v>
      </c>
      <c r="H28" s="7">
        <f t="shared" si="1"/>
        <v>0.60484640204939577</v>
      </c>
      <c r="I28" s="7">
        <f t="shared" si="1"/>
        <v>0.72408631028608006</v>
      </c>
    </row>
    <row r="29" spans="1:11" x14ac:dyDescent="0.25">
      <c r="A29" s="1" t="s">
        <v>13</v>
      </c>
      <c r="B29" s="1" t="s">
        <v>6</v>
      </c>
      <c r="C29" s="7">
        <f>C12</f>
        <v>0.48657803333333299</v>
      </c>
      <c r="D29" s="7">
        <f t="shared" ref="D29:I29" si="2">D12</f>
        <v>6.6628277454729504E-2</v>
      </c>
      <c r="E29" s="7">
        <f t="shared" si="2"/>
        <v>0.35828999455362998</v>
      </c>
      <c r="F29" s="7">
        <f t="shared" si="2"/>
        <v>0.441349991502058</v>
      </c>
      <c r="G29" s="7">
        <f t="shared" si="2"/>
        <v>0.48644999743036299</v>
      </c>
      <c r="H29" s="7">
        <f t="shared" si="2"/>
        <v>0.53192499823764405</v>
      </c>
      <c r="I29" s="7">
        <f t="shared" si="2"/>
        <v>0.61981249508670899</v>
      </c>
    </row>
    <row r="30" spans="1:11" x14ac:dyDescent="0.25">
      <c r="A30" s="1" t="s">
        <v>14</v>
      </c>
      <c r="B30" s="1" t="s">
        <v>7</v>
      </c>
      <c r="C30" s="7">
        <f t="shared" ref="C30:I30" si="3">C13</f>
        <v>128.57900000000001</v>
      </c>
      <c r="D30" s="7">
        <f t="shared" si="3"/>
        <v>7.7945286724562104</v>
      </c>
      <c r="E30" s="7">
        <f t="shared" si="3"/>
        <v>116</v>
      </c>
      <c r="F30" s="7">
        <f t="shared" si="3"/>
        <v>123</v>
      </c>
      <c r="G30" s="7">
        <f t="shared" si="3"/>
        <v>128</v>
      </c>
      <c r="H30" s="7">
        <f t="shared" si="3"/>
        <v>133</v>
      </c>
      <c r="I30" s="7">
        <f t="shared" si="3"/>
        <v>146</v>
      </c>
    </row>
    <row r="31" spans="1:11" x14ac:dyDescent="0.25">
      <c r="A31" s="1" t="s">
        <v>15</v>
      </c>
      <c r="B31" s="1" t="s">
        <v>8</v>
      </c>
      <c r="C31" s="7">
        <f t="shared" si="1"/>
        <v>0.48633588203743261</v>
      </c>
      <c r="D31" s="7">
        <f t="shared" si="1"/>
        <v>0.56745406690030742</v>
      </c>
      <c r="E31" s="7">
        <f t="shared" si="1"/>
        <v>0.35832420655800162</v>
      </c>
      <c r="F31" s="7">
        <f t="shared" si="1"/>
        <v>0.4413277967635818</v>
      </c>
      <c r="G31" s="7">
        <f t="shared" si="1"/>
        <v>0.48645456519353741</v>
      </c>
      <c r="H31" s="7">
        <f t="shared" si="1"/>
        <v>0.53194393183826594</v>
      </c>
      <c r="I31" s="7">
        <f t="shared" si="1"/>
        <v>0.61981250922186681</v>
      </c>
    </row>
    <row r="32" spans="1:11" x14ac:dyDescent="0.25">
      <c r="A32" s="1" t="s">
        <v>17</v>
      </c>
      <c r="B32" s="1" t="s">
        <v>9</v>
      </c>
      <c r="C32" s="7">
        <f t="shared" si="1"/>
        <v>0.88972058671382337</v>
      </c>
      <c r="D32" s="7">
        <f t="shared" si="1"/>
        <v>0.59695010105509727</v>
      </c>
      <c r="E32" s="7">
        <f t="shared" si="1"/>
        <v>0.8002527471283174</v>
      </c>
      <c r="F32" s="7">
        <f t="shared" si="1"/>
        <v>0.85924097178487469</v>
      </c>
      <c r="G32" s="7">
        <f t="shared" si="1"/>
        <v>0.88695416992792109</v>
      </c>
      <c r="H32" s="7">
        <f t="shared" si="1"/>
        <v>0.91237621962827264</v>
      </c>
      <c r="I32" s="7">
        <f t="shared" si="1"/>
        <v>0.94848656590131786</v>
      </c>
    </row>
    <row r="33" spans="1:9" x14ac:dyDescent="0.25">
      <c r="A33" s="1" t="s">
        <v>16</v>
      </c>
      <c r="B33" s="1" t="s">
        <v>10</v>
      </c>
      <c r="C33" s="7">
        <f t="shared" si="1"/>
        <v>0.34320667607826622</v>
      </c>
      <c r="D33" s="7">
        <f t="shared" si="1"/>
        <v>0.55245173263355662</v>
      </c>
      <c r="E33" s="7">
        <f t="shared" si="1"/>
        <v>0.25691789197960779</v>
      </c>
      <c r="F33" s="7">
        <f t="shared" si="1"/>
        <v>0.31129435831647889</v>
      </c>
      <c r="G33" s="7">
        <f t="shared" si="1"/>
        <v>0.34169496029161561</v>
      </c>
      <c r="H33" s="7">
        <f t="shared" si="1"/>
        <v>0.37510562089277733</v>
      </c>
      <c r="I33" s="7">
        <f t="shared" si="1"/>
        <v>0.44353131246844352</v>
      </c>
    </row>
    <row r="34" spans="1:9" x14ac:dyDescent="0.25">
      <c r="A34" s="1" t="s">
        <v>24</v>
      </c>
      <c r="B34" s="1" t="s">
        <v>23</v>
      </c>
      <c r="C34" s="7">
        <f t="shared" si="1"/>
        <v>0.50308762363495263</v>
      </c>
      <c r="D34" s="7">
        <f t="shared" si="1"/>
        <v>0.54790860640657424</v>
      </c>
      <c r="E34" s="7">
        <f t="shared" si="1"/>
        <v>0.4080421391627016</v>
      </c>
      <c r="F34" s="7">
        <f t="shared" si="1"/>
        <v>0.47130033123300169</v>
      </c>
      <c r="G34" s="7">
        <f t="shared" si="1"/>
        <v>0.50336244931052898</v>
      </c>
      <c r="H34" s="7">
        <f t="shared" si="1"/>
        <v>0.53611822965630718</v>
      </c>
      <c r="I34" s="7">
        <f t="shared" si="1"/>
        <v>0.59389722149176871</v>
      </c>
    </row>
    <row r="35" spans="1:9" x14ac:dyDescent="0.25">
      <c r="A35" s="1" t="s">
        <v>27</v>
      </c>
      <c r="B35" s="1" t="s">
        <v>26</v>
      </c>
      <c r="C35" s="7">
        <f t="shared" si="1"/>
        <v>0.37517829860857238</v>
      </c>
      <c r="D35" s="7">
        <f t="shared" si="1"/>
        <v>0.54254271568455825</v>
      </c>
      <c r="E35" s="7">
        <f t="shared" si="1"/>
        <v>0.29941135625388249</v>
      </c>
      <c r="F35" s="7">
        <f t="shared" si="1"/>
        <v>0.34991223749221001</v>
      </c>
      <c r="G35" s="7">
        <f t="shared" si="1"/>
        <v>0.37576803810890397</v>
      </c>
      <c r="H35" s="7">
        <f t="shared" si="1"/>
        <v>0.4021054579229188</v>
      </c>
      <c r="I35" s="7">
        <f t="shared" si="1"/>
        <v>0.45815374084969285</v>
      </c>
    </row>
    <row r="36" spans="1:9" x14ac:dyDescent="0.25">
      <c r="B36" s="1" t="s">
        <v>11</v>
      </c>
      <c r="C36" s="7">
        <f t="shared" si="1"/>
        <v>1</v>
      </c>
      <c r="D36" s="7">
        <f t="shared" si="1"/>
        <v>0.99999999999757627</v>
      </c>
      <c r="E36" s="7">
        <f t="shared" si="1"/>
        <v>1</v>
      </c>
      <c r="F36" s="7">
        <f t="shared" si="1"/>
        <v>1</v>
      </c>
      <c r="G36" s="7">
        <f t="shared" si="1"/>
        <v>1</v>
      </c>
      <c r="H36" s="7">
        <f t="shared" si="1"/>
        <v>1</v>
      </c>
      <c r="I36" s="7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2"/>
  <sheetViews>
    <sheetView zoomScale="80" zoomScaleNormal="80" workbookViewId="0">
      <selection activeCell="B5" sqref="B5"/>
    </sheetView>
  </sheetViews>
  <sheetFormatPr defaultRowHeight="15" x14ac:dyDescent="0.25"/>
  <cols>
    <col min="1" max="1" width="17.85546875" customWidth="1"/>
    <col min="2" max="2" width="24.42578125" customWidth="1"/>
    <col min="3" max="10" width="11.42578125" customWidth="1"/>
  </cols>
  <sheetData>
    <row r="3" spans="1:10" x14ac:dyDescent="0.25">
      <c r="C3" s="7">
        <v>-10.052642333333299</v>
      </c>
      <c r="D3" s="7">
        <v>1.1462470333333299</v>
      </c>
      <c r="E3" s="7">
        <v>2.78435233333333</v>
      </c>
      <c r="F3" s="7">
        <v>0.595644066366667</v>
      </c>
      <c r="G3" s="7">
        <v>0.19402925693333301</v>
      </c>
      <c r="H3" s="7">
        <v>-2.6631460204999999E-2</v>
      </c>
      <c r="I3" s="7">
        <v>0.30582424786000001</v>
      </c>
      <c r="J3" s="7">
        <v>0.14462409228666701</v>
      </c>
    </row>
    <row r="4" spans="1:10" x14ac:dyDescent="0.25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</row>
    <row r="5" spans="1:10" x14ac:dyDescent="0.25">
      <c r="A5">
        <f t="shared" ref="A5:A68" si="0">C5*$C$3+D5*$D$3+E5*$E$3+F5*$F$3+G5*$G$3+H5*$H$3+I5*$I$3+J5*$J$3</f>
        <v>-5.0759505601533057</v>
      </c>
      <c r="B5" s="8">
        <f t="shared" ref="B5:B68" si="1">EXP(A5)/(1+EXP(A5))</f>
        <v>6.2063874259434375E-3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</row>
    <row r="6" spans="1:10" x14ac:dyDescent="0.25">
      <c r="A6">
        <f t="shared" si="0"/>
        <v>-4.8819213032199729</v>
      </c>
      <c r="B6" s="8">
        <f t="shared" si="1"/>
        <v>7.5253712580377686E-3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</row>
    <row r="7" spans="1:10" x14ac:dyDescent="0.25">
      <c r="A7">
        <f t="shared" si="0"/>
        <v>-5.1025820203583061</v>
      </c>
      <c r="B7" s="8">
        <f t="shared" si="1"/>
        <v>6.0442695930841214E-3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</row>
    <row r="8" spans="1:10" x14ac:dyDescent="0.25">
      <c r="A8">
        <f t="shared" si="0"/>
        <v>-4.9085527634249733</v>
      </c>
      <c r="B8" s="8">
        <f t="shared" si="1"/>
        <v>7.3290541686552944E-3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>
        <f t="shared" si="0"/>
        <v>-5.3817748080133061</v>
      </c>
      <c r="B9" s="8">
        <f t="shared" si="1"/>
        <v>4.578591260892966E-3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 x14ac:dyDescent="0.25">
      <c r="A10">
        <f t="shared" si="0"/>
        <v>-5.1877455510799733</v>
      </c>
      <c r="B10" s="8">
        <f t="shared" si="1"/>
        <v>5.553568427621251E-3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 x14ac:dyDescent="0.25">
      <c r="A11">
        <f t="shared" si="0"/>
        <v>-5.4084062682183065</v>
      </c>
      <c r="B11" s="8">
        <f t="shared" si="1"/>
        <v>4.4588025263418186E-3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1</v>
      </c>
    </row>
    <row r="12" spans="1:10" x14ac:dyDescent="0.25">
      <c r="A12">
        <f t="shared" si="0"/>
        <v>-5.2143770112849737</v>
      </c>
      <c r="B12" s="8">
        <f t="shared" si="1"/>
        <v>5.4084101604222569E-3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</row>
    <row r="13" spans="1:10" x14ac:dyDescent="0.25">
      <c r="A13">
        <f t="shared" si="0"/>
        <v>-5.6715946265199726</v>
      </c>
      <c r="B13" s="8">
        <f t="shared" si="1"/>
        <v>3.4305623297055049E-3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</row>
    <row r="14" spans="1:10" x14ac:dyDescent="0.25">
      <c r="A14">
        <f t="shared" si="0"/>
        <v>-5.4775653695866398</v>
      </c>
      <c r="B14" s="8">
        <f t="shared" si="1"/>
        <v>4.1620973852915903E-3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1</v>
      </c>
    </row>
    <row r="15" spans="1:10" x14ac:dyDescent="0.25">
      <c r="A15">
        <f t="shared" si="0"/>
        <v>-5.698226086724973</v>
      </c>
      <c r="B15" s="8">
        <f t="shared" si="1"/>
        <v>3.3407084363718952E-3</v>
      </c>
      <c r="C15">
        <v>1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</row>
    <row r="16" spans="1:10" x14ac:dyDescent="0.25">
      <c r="A16">
        <f t="shared" si="0"/>
        <v>-5.5041968297916402</v>
      </c>
      <c r="B16" s="8">
        <f t="shared" si="1"/>
        <v>4.053160924722213E-3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</row>
    <row r="17" spans="1:10" x14ac:dyDescent="0.25">
      <c r="A17">
        <f t="shared" si="0"/>
        <v>-5.977418874379973</v>
      </c>
      <c r="B17" s="8">
        <f t="shared" si="1"/>
        <v>2.5289501376670135E-3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5">
      <c r="A18">
        <f t="shared" si="0"/>
        <v>-5.7833896174466402</v>
      </c>
      <c r="B18" s="8">
        <f t="shared" si="1"/>
        <v>3.068816941089624E-3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 x14ac:dyDescent="0.25">
      <c r="A19">
        <f t="shared" si="0"/>
        <v>-6.0040503345849734</v>
      </c>
      <c r="B19" s="8">
        <f t="shared" si="1"/>
        <v>2.4626530736140692E-3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</row>
    <row r="20" spans="1:10" x14ac:dyDescent="0.25">
      <c r="A20">
        <f t="shared" si="0"/>
        <v>-5.8100210776516406</v>
      </c>
      <c r="B20" s="8">
        <f t="shared" si="1"/>
        <v>2.9884095344000381E-3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</row>
    <row r="21" spans="1:10" x14ac:dyDescent="0.25">
      <c r="A21">
        <f t="shared" si="0"/>
        <v>-6.2221975934866354</v>
      </c>
      <c r="B21" s="8">
        <f t="shared" si="1"/>
        <v>1.9809465267620892E-3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</row>
    <row r="22" spans="1:10" x14ac:dyDescent="0.25">
      <c r="A22">
        <f t="shared" si="0"/>
        <v>-6.0281683365533025</v>
      </c>
      <c r="B22" s="8">
        <f t="shared" si="1"/>
        <v>2.4041103962488502E-3</v>
      </c>
      <c r="C22">
        <v>1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</row>
    <row r="23" spans="1:10" x14ac:dyDescent="0.25">
      <c r="A23">
        <f t="shared" si="0"/>
        <v>-6.2488290536916358</v>
      </c>
      <c r="B23" s="8">
        <f t="shared" si="1"/>
        <v>1.9289877330283805E-3</v>
      </c>
      <c r="C23">
        <v>1</v>
      </c>
      <c r="D23">
        <v>0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</row>
    <row r="24" spans="1:10" x14ac:dyDescent="0.25">
      <c r="A24">
        <f t="shared" si="0"/>
        <v>-6.0547997967583029</v>
      </c>
      <c r="B24" s="8">
        <f t="shared" si="1"/>
        <v>2.3410783563379742E-3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5">
      <c r="A25">
        <f t="shared" si="0"/>
        <v>-6.5280218413466358</v>
      </c>
      <c r="B25" s="8">
        <f t="shared" si="1"/>
        <v>1.4597608344954142E-3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1</v>
      </c>
    </row>
    <row r="26" spans="1:10" x14ac:dyDescent="0.25">
      <c r="A26">
        <f t="shared" si="0"/>
        <v>-6.3339925844133029</v>
      </c>
      <c r="B26" s="8">
        <f t="shared" si="1"/>
        <v>1.7717882279727941E-3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 x14ac:dyDescent="0.25">
      <c r="A27">
        <f t="shared" si="0"/>
        <v>-6.5546533015516362</v>
      </c>
      <c r="B27" s="8">
        <f t="shared" si="1"/>
        <v>1.421452893983503E-3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  <c r="I27">
        <v>0</v>
      </c>
      <c r="J27">
        <v>1</v>
      </c>
    </row>
    <row r="28" spans="1:10" x14ac:dyDescent="0.25">
      <c r="A28">
        <f t="shared" si="0"/>
        <v>-6.3606240446183033</v>
      </c>
      <c r="B28" s="8">
        <f t="shared" si="1"/>
        <v>1.7253060211047859E-3</v>
      </c>
      <c r="C28">
        <v>1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1</v>
      </c>
    </row>
    <row r="29" spans="1:10" x14ac:dyDescent="0.25">
      <c r="A29">
        <f t="shared" si="0"/>
        <v>-6.8178416598533023</v>
      </c>
      <c r="B29" s="8">
        <f t="shared" si="1"/>
        <v>1.0928840697055646E-3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</v>
      </c>
    </row>
    <row r="30" spans="1:10" x14ac:dyDescent="0.25">
      <c r="A30">
        <f t="shared" si="0"/>
        <v>-6.6238124029199694</v>
      </c>
      <c r="B30" s="8">
        <f t="shared" si="1"/>
        <v>1.3265948559737942E-3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1</v>
      </c>
    </row>
    <row r="31" spans="1:10" x14ac:dyDescent="0.25">
      <c r="A31">
        <f t="shared" si="0"/>
        <v>-6.8444731200583027</v>
      </c>
      <c r="B31" s="8">
        <f t="shared" si="1"/>
        <v>1.064193673790135E-3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</v>
      </c>
    </row>
    <row r="32" spans="1:10" x14ac:dyDescent="0.25">
      <c r="A32">
        <f t="shared" si="0"/>
        <v>-6.6504438631249698</v>
      </c>
      <c r="B32" s="8">
        <f t="shared" si="1"/>
        <v>1.2917770179970414E-3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</row>
    <row r="33" spans="1:10" x14ac:dyDescent="0.25">
      <c r="A33">
        <f t="shared" si="0"/>
        <v>-7.1236659077133027</v>
      </c>
      <c r="B33" s="8">
        <f t="shared" si="1"/>
        <v>8.0515851205915034E-4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25">
      <c r="A34">
        <f t="shared" si="0"/>
        <v>-6.9296366507799698</v>
      </c>
      <c r="B34" s="8">
        <f t="shared" si="1"/>
        <v>9.7740004333598455E-4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1</v>
      </c>
    </row>
    <row r="35" spans="1:10" x14ac:dyDescent="0.25">
      <c r="A35">
        <f t="shared" si="0"/>
        <v>-7.1502973679183031</v>
      </c>
      <c r="B35" s="8">
        <f t="shared" si="1"/>
        <v>7.8401555991602109E-4</v>
      </c>
      <c r="C35">
        <v>1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1</v>
      </c>
    </row>
    <row r="36" spans="1:10" x14ac:dyDescent="0.25">
      <c r="A36">
        <f t="shared" si="0"/>
        <v>-6.9562681109849702</v>
      </c>
      <c r="B36" s="8">
        <f t="shared" si="1"/>
        <v>9.5173844590145588E-4</v>
      </c>
      <c r="C36">
        <v>1</v>
      </c>
      <c r="D36">
        <v>0</v>
      </c>
      <c r="E36">
        <v>1</v>
      </c>
      <c r="F36">
        <v>0</v>
      </c>
      <c r="G36">
        <v>1</v>
      </c>
      <c r="H36">
        <v>1</v>
      </c>
      <c r="I36">
        <v>0</v>
      </c>
      <c r="J36">
        <v>1</v>
      </c>
    </row>
    <row r="37" spans="1:10" x14ac:dyDescent="0.25">
      <c r="A37">
        <f t="shared" si="0"/>
        <v>-7.8603028934866357</v>
      </c>
      <c r="B37" s="8">
        <f t="shared" si="1"/>
        <v>3.8560825929956935E-4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</row>
    <row r="38" spans="1:10" x14ac:dyDescent="0.25">
      <c r="A38">
        <f t="shared" si="0"/>
        <v>-7.666273636553302</v>
      </c>
      <c r="B38" s="8">
        <f t="shared" si="1"/>
        <v>4.6814059674801003E-4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 x14ac:dyDescent="0.25">
      <c r="A39">
        <f t="shared" si="0"/>
        <v>-7.8869343536916352</v>
      </c>
      <c r="B39" s="8">
        <f t="shared" si="1"/>
        <v>3.7547829082020819E-4</v>
      </c>
      <c r="C39">
        <v>1</v>
      </c>
      <c r="D39">
        <v>1</v>
      </c>
      <c r="E39">
        <v>0</v>
      </c>
      <c r="F39">
        <v>1</v>
      </c>
      <c r="G39">
        <v>0</v>
      </c>
      <c r="H39">
        <v>1</v>
      </c>
      <c r="I39">
        <v>1</v>
      </c>
      <c r="J39">
        <v>1</v>
      </c>
    </row>
    <row r="40" spans="1:10" x14ac:dyDescent="0.25">
      <c r="A40">
        <f t="shared" si="0"/>
        <v>-7.6929050967583015</v>
      </c>
      <c r="B40" s="8">
        <f t="shared" si="1"/>
        <v>4.5584348401855066E-4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5">
      <c r="A41">
        <f t="shared" si="0"/>
        <v>-8.1661271413466352</v>
      </c>
      <c r="B41" s="8">
        <f t="shared" si="1"/>
        <v>2.8403553135502012E-4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 x14ac:dyDescent="0.25">
      <c r="A42">
        <f t="shared" si="0"/>
        <v>-7.9720978844133024</v>
      </c>
      <c r="B42" s="8">
        <f t="shared" si="1"/>
        <v>3.4483559888375236E-4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 x14ac:dyDescent="0.25">
      <c r="A43">
        <f t="shared" si="0"/>
        <v>-8.1927586015516347</v>
      </c>
      <c r="B43" s="8">
        <f t="shared" si="1"/>
        <v>2.7657315057340976E-4</v>
      </c>
      <c r="C43">
        <v>1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</row>
    <row r="44" spans="1:10" x14ac:dyDescent="0.25">
      <c r="A44">
        <f t="shared" si="0"/>
        <v>-7.9987293446183019</v>
      </c>
      <c r="B44" s="8">
        <f t="shared" si="1"/>
        <v>3.3577637258141378E-4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1</v>
      </c>
    </row>
    <row r="45" spans="1:10" x14ac:dyDescent="0.25">
      <c r="A45">
        <f t="shared" si="0"/>
        <v>-8.4559469598533017</v>
      </c>
      <c r="B45" s="8">
        <f t="shared" si="1"/>
        <v>2.1258693032202795E-4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</row>
    <row r="46" spans="1:10" x14ac:dyDescent="0.25">
      <c r="A46">
        <f t="shared" si="0"/>
        <v>-8.261917702919968</v>
      </c>
      <c r="B46" s="8">
        <f t="shared" si="1"/>
        <v>2.5809680427791367E-4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</row>
    <row r="47" spans="1:10" x14ac:dyDescent="0.25">
      <c r="A47">
        <f t="shared" si="0"/>
        <v>-8.4825784200583012</v>
      </c>
      <c r="B47" s="8">
        <f t="shared" si="1"/>
        <v>2.0700130863831372E-4</v>
      </c>
      <c r="C47">
        <v>1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</row>
    <row r="48" spans="1:10" x14ac:dyDescent="0.25">
      <c r="A48">
        <f t="shared" si="0"/>
        <v>-8.2885491631249675</v>
      </c>
      <c r="B48" s="8">
        <f t="shared" si="1"/>
        <v>2.513157326193254E-4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1</v>
      </c>
      <c r="J48">
        <v>1</v>
      </c>
    </row>
    <row r="49" spans="1:10" x14ac:dyDescent="0.25">
      <c r="A49">
        <f t="shared" si="0"/>
        <v>-8.7617712077133021</v>
      </c>
      <c r="B49" s="8">
        <f t="shared" si="1"/>
        <v>1.5658245739417974E-4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25">
      <c r="A50">
        <f t="shared" si="0"/>
        <v>-8.5677419507799684</v>
      </c>
      <c r="B50" s="8">
        <f t="shared" si="1"/>
        <v>1.9010536740673493E-4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 x14ac:dyDescent="0.25">
      <c r="A51">
        <f t="shared" si="0"/>
        <v>-8.7884026679183016</v>
      </c>
      <c r="B51" s="8">
        <f t="shared" si="1"/>
        <v>1.5246810251277738E-4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</row>
    <row r="52" spans="1:10" x14ac:dyDescent="0.25">
      <c r="A52">
        <f t="shared" si="0"/>
        <v>-8.5943734109849679</v>
      </c>
      <c r="B52" s="8">
        <f t="shared" si="1"/>
        <v>1.8511032885631948E-4</v>
      </c>
      <c r="C52">
        <v>1</v>
      </c>
      <c r="D52">
        <v>1</v>
      </c>
      <c r="E52">
        <v>0</v>
      </c>
      <c r="F52">
        <v>0</v>
      </c>
      <c r="G52">
        <v>1</v>
      </c>
      <c r="H52">
        <v>1</v>
      </c>
      <c r="I52">
        <v>0</v>
      </c>
      <c r="J52">
        <v>1</v>
      </c>
    </row>
    <row r="53" spans="1:10" x14ac:dyDescent="0.25">
      <c r="A53">
        <f t="shared" si="0"/>
        <v>-9.0065499268199645</v>
      </c>
      <c r="B53" s="8">
        <f t="shared" si="1"/>
        <v>1.2258909043857136E-4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</row>
    <row r="54" spans="1:10" x14ac:dyDescent="0.25">
      <c r="A54">
        <f t="shared" si="0"/>
        <v>-8.8125206698866307</v>
      </c>
      <c r="B54" s="8">
        <f t="shared" si="1"/>
        <v>1.488354065879988E-4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1</v>
      </c>
      <c r="J54">
        <v>1</v>
      </c>
    </row>
    <row r="55" spans="1:10" x14ac:dyDescent="0.25">
      <c r="A55">
        <f t="shared" si="0"/>
        <v>-9.033181387024964</v>
      </c>
      <c r="B55" s="8">
        <f t="shared" si="1"/>
        <v>1.1936783737779153E-4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</row>
    <row r="56" spans="1:10" x14ac:dyDescent="0.25">
      <c r="A56">
        <f t="shared" si="0"/>
        <v>-8.8391521300916303</v>
      </c>
      <c r="B56" s="8">
        <f t="shared" si="1"/>
        <v>1.4492458342250383E-4</v>
      </c>
      <c r="C56">
        <v>1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5">
      <c r="A57">
        <f t="shared" si="0"/>
        <v>-9.3123741746799649</v>
      </c>
      <c r="B57" s="8">
        <f t="shared" si="1"/>
        <v>9.0291749398245668E-5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 x14ac:dyDescent="0.25">
      <c r="A58">
        <f t="shared" si="0"/>
        <v>-9.1183449177466311</v>
      </c>
      <c r="B58" s="8">
        <f t="shared" si="1"/>
        <v>1.0962396509566932E-4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 x14ac:dyDescent="0.25">
      <c r="A59">
        <f t="shared" si="0"/>
        <v>-9.3390056348849644</v>
      </c>
      <c r="B59" s="8">
        <f t="shared" si="1"/>
        <v>8.7919093551695534E-5</v>
      </c>
      <c r="C59">
        <v>1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</row>
    <row r="60" spans="1:10" x14ac:dyDescent="0.25">
      <c r="A60">
        <f t="shared" si="0"/>
        <v>-9.1449763779516307</v>
      </c>
      <c r="B60" s="8">
        <f t="shared" si="1"/>
        <v>1.0674335809869507E-4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1</v>
      </c>
    </row>
    <row r="61" spans="1:10" x14ac:dyDescent="0.25">
      <c r="A61">
        <f t="shared" si="0"/>
        <v>-9.6021939931866314</v>
      </c>
      <c r="B61" s="8">
        <f t="shared" si="1"/>
        <v>6.757573620630679E-5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</row>
    <row r="62" spans="1:10" x14ac:dyDescent="0.25">
      <c r="A62">
        <f t="shared" si="0"/>
        <v>-9.4081647362532976</v>
      </c>
      <c r="B62" s="8">
        <f t="shared" si="1"/>
        <v>8.2044663325315807E-5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1</v>
      </c>
      <c r="J62">
        <v>1</v>
      </c>
    </row>
    <row r="63" spans="1:10" x14ac:dyDescent="0.25">
      <c r="A63">
        <f t="shared" si="0"/>
        <v>-9.6288254533916309</v>
      </c>
      <c r="B63" s="8">
        <f t="shared" si="1"/>
        <v>6.5799964738560656E-5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</row>
    <row r="64" spans="1:10" x14ac:dyDescent="0.25">
      <c r="A64">
        <f t="shared" si="0"/>
        <v>-9.4347961964582971</v>
      </c>
      <c r="B64" s="8">
        <f t="shared" si="1"/>
        <v>7.9888704283902348E-5</v>
      </c>
      <c r="C64">
        <v>1</v>
      </c>
      <c r="D64">
        <v>0</v>
      </c>
      <c r="E64">
        <v>0</v>
      </c>
      <c r="F64">
        <v>0</v>
      </c>
      <c r="G64">
        <v>1</v>
      </c>
      <c r="H64">
        <v>1</v>
      </c>
      <c r="I64">
        <v>1</v>
      </c>
      <c r="J64">
        <v>1</v>
      </c>
    </row>
    <row r="65" spans="1:10" x14ac:dyDescent="0.25">
      <c r="A65">
        <f t="shared" si="0"/>
        <v>-9.9080182410466318</v>
      </c>
      <c r="B65" s="8">
        <f t="shared" si="1"/>
        <v>4.9771500653216606E-5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25">
      <c r="A66">
        <f t="shared" si="0"/>
        <v>-9.713988984113298</v>
      </c>
      <c r="B66" s="8">
        <f t="shared" si="1"/>
        <v>6.0428517859650098E-5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</row>
    <row r="67" spans="1:10" x14ac:dyDescent="0.25">
      <c r="A67">
        <f t="shared" si="0"/>
        <v>-9.9346497012516313</v>
      </c>
      <c r="B67" s="8">
        <f t="shared" si="1"/>
        <v>4.8463570498565611E-5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</row>
    <row r="68" spans="1:10" x14ac:dyDescent="0.25">
      <c r="A68">
        <f t="shared" si="0"/>
        <v>-9.7406204443182975</v>
      </c>
      <c r="B68" s="8">
        <f t="shared" si="1"/>
        <v>5.8840551664649528E-5</v>
      </c>
      <c r="C68">
        <v>1</v>
      </c>
      <c r="D68">
        <v>0</v>
      </c>
      <c r="E68">
        <v>0</v>
      </c>
      <c r="F68">
        <v>0</v>
      </c>
      <c r="G68">
        <v>1</v>
      </c>
      <c r="H68">
        <v>1</v>
      </c>
      <c r="I68">
        <v>0</v>
      </c>
      <c r="J68">
        <v>1</v>
      </c>
    </row>
    <row r="69" spans="1:10" x14ac:dyDescent="0.25">
      <c r="A69">
        <f t="shared" ref="A69:A132" si="2">C69*$C$3+D69*$D$3+E69*$E$3+F69*$F$3+G69*$G$3+H69*$H$3+I69*$I$3+J69*$J$3</f>
        <v>-5.2205746524399723</v>
      </c>
      <c r="B69" s="8">
        <f t="shared" ref="B69:B132" si="3">EXP(A69)/(1+EXP(A69))</f>
        <v>5.3751740466977489E-3</v>
      </c>
      <c r="C69">
        <v>1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0</v>
      </c>
    </row>
    <row r="70" spans="1:10" x14ac:dyDescent="0.25">
      <c r="A70">
        <f t="shared" si="2"/>
        <v>-5.0265453955066395</v>
      </c>
      <c r="B70" s="8">
        <f t="shared" si="3"/>
        <v>6.5186668056881258E-3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1</v>
      </c>
      <c r="J70">
        <v>0</v>
      </c>
    </row>
    <row r="71" spans="1:10" x14ac:dyDescent="0.25">
      <c r="A71">
        <f t="shared" si="2"/>
        <v>-5.2472061126449727</v>
      </c>
      <c r="B71" s="8">
        <f t="shared" si="3"/>
        <v>5.2346540780948275E-3</v>
      </c>
      <c r="C71">
        <v>1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0</v>
      </c>
    </row>
    <row r="72" spans="1:10" x14ac:dyDescent="0.25">
      <c r="A72">
        <f t="shared" si="2"/>
        <v>-5.0531768557116399</v>
      </c>
      <c r="B72" s="8">
        <f t="shared" si="3"/>
        <v>6.3484439917849108E-3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</row>
    <row r="73" spans="1:10" x14ac:dyDescent="0.25">
      <c r="A73">
        <f t="shared" si="2"/>
        <v>-5.5263989002999727</v>
      </c>
      <c r="B73" s="8">
        <f t="shared" si="3"/>
        <v>3.9645168040385974E-3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f t="shared" si="2"/>
        <v>-5.3323696433666399</v>
      </c>
      <c r="B74" s="8">
        <f t="shared" si="3"/>
        <v>4.8093631316193305E-3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 x14ac:dyDescent="0.25">
      <c r="A75">
        <f t="shared" si="2"/>
        <v>-5.5530303605049731</v>
      </c>
      <c r="B75" s="8">
        <f t="shared" si="3"/>
        <v>3.8607316608380042E-3</v>
      </c>
      <c r="C75">
        <v>1</v>
      </c>
      <c r="D75">
        <v>1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</row>
    <row r="76" spans="1:10" x14ac:dyDescent="0.25">
      <c r="A76">
        <f t="shared" si="2"/>
        <v>-5.3590011035716403</v>
      </c>
      <c r="B76" s="8">
        <f t="shared" si="3"/>
        <v>4.6835651681585129E-3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</row>
    <row r="77" spans="1:10" x14ac:dyDescent="0.25">
      <c r="A77">
        <f t="shared" si="2"/>
        <v>-5.8162187188066392</v>
      </c>
      <c r="B77" s="8">
        <f t="shared" si="3"/>
        <v>2.9700005571716625E-3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</row>
    <row r="78" spans="1:10" x14ac:dyDescent="0.25">
      <c r="A78">
        <f t="shared" si="2"/>
        <v>-5.6221894618733064</v>
      </c>
      <c r="B78" s="8">
        <f t="shared" si="3"/>
        <v>3.6036802967388815E-3</v>
      </c>
      <c r="C78">
        <v>1</v>
      </c>
      <c r="D78">
        <v>1</v>
      </c>
      <c r="E78">
        <v>1</v>
      </c>
      <c r="F78">
        <v>0</v>
      </c>
      <c r="G78">
        <v>1</v>
      </c>
      <c r="H78">
        <v>0</v>
      </c>
      <c r="I78">
        <v>1</v>
      </c>
      <c r="J78">
        <v>0</v>
      </c>
    </row>
    <row r="79" spans="1:10" x14ac:dyDescent="0.25">
      <c r="A79">
        <f t="shared" si="2"/>
        <v>-5.8428501790116396</v>
      </c>
      <c r="B79" s="8">
        <f t="shared" si="3"/>
        <v>2.8921747702424809E-3</v>
      </c>
      <c r="C79">
        <v>1</v>
      </c>
      <c r="D79">
        <v>1</v>
      </c>
      <c r="E79">
        <v>1</v>
      </c>
      <c r="F79">
        <v>0</v>
      </c>
      <c r="G79">
        <v>0</v>
      </c>
      <c r="H79">
        <v>1</v>
      </c>
      <c r="I79">
        <v>1</v>
      </c>
      <c r="J79">
        <v>0</v>
      </c>
    </row>
    <row r="80" spans="1:10" x14ac:dyDescent="0.25">
      <c r="A80">
        <f t="shared" si="2"/>
        <v>-5.6488209220783068</v>
      </c>
      <c r="B80" s="8">
        <f t="shared" si="3"/>
        <v>3.5093080342519386E-3</v>
      </c>
      <c r="C80">
        <v>1</v>
      </c>
      <c r="D80">
        <v>1</v>
      </c>
      <c r="E80">
        <v>1</v>
      </c>
      <c r="F80">
        <v>0</v>
      </c>
      <c r="G80">
        <v>1</v>
      </c>
      <c r="H80">
        <v>1</v>
      </c>
      <c r="I80">
        <v>1</v>
      </c>
      <c r="J80">
        <v>0</v>
      </c>
    </row>
    <row r="81" spans="1:10" x14ac:dyDescent="0.25">
      <c r="A81">
        <f t="shared" si="2"/>
        <v>-6.1220429666666396</v>
      </c>
      <c r="B81" s="8">
        <f t="shared" si="3"/>
        <v>2.1891662123411791E-3</v>
      </c>
      <c r="C81">
        <v>1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f t="shared" si="2"/>
        <v>-5.9280137097333068</v>
      </c>
      <c r="B82" s="8">
        <f t="shared" si="3"/>
        <v>2.6566909457961399E-3</v>
      </c>
      <c r="C82">
        <v>1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>
        <f t="shared" si="2"/>
        <v>-6.14867442687164</v>
      </c>
      <c r="B83" s="8">
        <f t="shared" si="3"/>
        <v>2.131757632548999E-3</v>
      </c>
      <c r="C83">
        <v>1</v>
      </c>
      <c r="D83">
        <v>1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</row>
    <row r="84" spans="1:10" x14ac:dyDescent="0.25">
      <c r="A84">
        <f t="shared" si="2"/>
        <v>-5.9546451699383072</v>
      </c>
      <c r="B84" s="8">
        <f t="shared" si="3"/>
        <v>2.5870538097035778E-3</v>
      </c>
      <c r="C84">
        <v>1</v>
      </c>
      <c r="D84">
        <v>1</v>
      </c>
      <c r="E84">
        <v>1</v>
      </c>
      <c r="F84">
        <v>0</v>
      </c>
      <c r="G84">
        <v>1</v>
      </c>
      <c r="H84">
        <v>1</v>
      </c>
      <c r="I84">
        <v>0</v>
      </c>
      <c r="J84">
        <v>0</v>
      </c>
    </row>
    <row r="85" spans="1:10" x14ac:dyDescent="0.25">
      <c r="A85">
        <f t="shared" si="2"/>
        <v>-6.366821685773302</v>
      </c>
      <c r="B85" s="8">
        <f t="shared" si="3"/>
        <v>1.7146645382241086E-3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0</v>
      </c>
    </row>
    <row r="86" spans="1:10" x14ac:dyDescent="0.25">
      <c r="A86">
        <f t="shared" si="2"/>
        <v>-6.1727924288399691</v>
      </c>
      <c r="B86" s="8">
        <f t="shared" si="3"/>
        <v>2.0810646569455154E-3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1</v>
      </c>
      <c r="J86">
        <v>0</v>
      </c>
    </row>
    <row r="87" spans="1:10" x14ac:dyDescent="0.25">
      <c r="A87">
        <f t="shared" si="2"/>
        <v>-6.3934531459783024</v>
      </c>
      <c r="B87" s="8">
        <f t="shared" si="3"/>
        <v>1.6696784435122978E-3</v>
      </c>
      <c r="C87">
        <v>1</v>
      </c>
      <c r="D87">
        <v>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</row>
    <row r="88" spans="1:10" x14ac:dyDescent="0.25">
      <c r="A88">
        <f t="shared" si="2"/>
        <v>-6.1994238890449695</v>
      </c>
      <c r="B88" s="8">
        <f t="shared" si="3"/>
        <v>2.026485169280902E-3</v>
      </c>
      <c r="C88">
        <v>1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</row>
    <row r="89" spans="1:10" x14ac:dyDescent="0.25">
      <c r="A89">
        <f t="shared" si="2"/>
        <v>-6.6726459336333024</v>
      </c>
      <c r="B89" s="8">
        <f t="shared" si="3"/>
        <v>1.2634487660031055E-3</v>
      </c>
      <c r="C89">
        <v>1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f t="shared" si="2"/>
        <v>-6.4786166766999695</v>
      </c>
      <c r="B90" s="8">
        <f t="shared" si="3"/>
        <v>1.5335784284871003E-3</v>
      </c>
      <c r="C90">
        <v>1</v>
      </c>
      <c r="D90">
        <v>0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 x14ac:dyDescent="0.25">
      <c r="A91">
        <f t="shared" si="2"/>
        <v>-6.6992773938383028</v>
      </c>
      <c r="B91" s="8">
        <f t="shared" si="3"/>
        <v>1.2302862199992451E-3</v>
      </c>
      <c r="C91">
        <v>1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  <c r="J91">
        <v>0</v>
      </c>
    </row>
    <row r="92" spans="1:10" x14ac:dyDescent="0.25">
      <c r="A92">
        <f t="shared" si="2"/>
        <v>-6.5052481369049699</v>
      </c>
      <c r="B92" s="8">
        <f t="shared" si="3"/>
        <v>1.4933362183995752E-3</v>
      </c>
      <c r="C92">
        <v>1</v>
      </c>
      <c r="D92">
        <v>0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</row>
    <row r="93" spans="1:10" x14ac:dyDescent="0.25">
      <c r="A93">
        <f t="shared" si="2"/>
        <v>-6.9624657521399689</v>
      </c>
      <c r="B93" s="8">
        <f t="shared" si="3"/>
        <v>9.4586371528952154E-4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5">
      <c r="A94">
        <f t="shared" si="2"/>
        <v>-6.768436495206636</v>
      </c>
      <c r="B94" s="8">
        <f t="shared" si="3"/>
        <v>1.1481706692633748E-3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1</v>
      </c>
      <c r="J94">
        <v>0</v>
      </c>
    </row>
    <row r="95" spans="1:10" x14ac:dyDescent="0.25">
      <c r="A95">
        <f t="shared" si="2"/>
        <v>-6.9890972123449693</v>
      </c>
      <c r="B95" s="8">
        <f t="shared" si="3"/>
        <v>9.2102933948998904E-4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0</v>
      </c>
    </row>
    <row r="96" spans="1:10" x14ac:dyDescent="0.25">
      <c r="A96">
        <f t="shared" si="2"/>
        <v>-6.7950679554116364</v>
      </c>
      <c r="B96" s="8">
        <f t="shared" si="3"/>
        <v>1.1180305138354578E-3</v>
      </c>
      <c r="C96">
        <v>1</v>
      </c>
      <c r="D96">
        <v>0</v>
      </c>
      <c r="E96">
        <v>1</v>
      </c>
      <c r="F96">
        <v>0</v>
      </c>
      <c r="G96">
        <v>1</v>
      </c>
      <c r="H96">
        <v>1</v>
      </c>
      <c r="I96">
        <v>1</v>
      </c>
      <c r="J96">
        <v>0</v>
      </c>
    </row>
    <row r="97" spans="1:10" x14ac:dyDescent="0.25">
      <c r="A97">
        <f t="shared" si="2"/>
        <v>-7.2682899999999693</v>
      </c>
      <c r="B97" s="8">
        <f t="shared" si="3"/>
        <v>6.9681747043421043E-4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f t="shared" si="2"/>
        <v>-7.0742607430666364</v>
      </c>
      <c r="B98" s="8">
        <f t="shared" si="3"/>
        <v>8.4590203487899449E-4</v>
      </c>
      <c r="C98">
        <v>1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</row>
    <row r="99" spans="1:10" x14ac:dyDescent="0.25">
      <c r="A99">
        <f t="shared" si="2"/>
        <v>-7.2949214602049697</v>
      </c>
      <c r="B99" s="8">
        <f t="shared" si="3"/>
        <v>6.7851755345203313E-4</v>
      </c>
      <c r="C99">
        <v>1</v>
      </c>
      <c r="D99">
        <v>0</v>
      </c>
      <c r="E99">
        <v>1</v>
      </c>
      <c r="F99">
        <v>0</v>
      </c>
      <c r="G99">
        <v>0</v>
      </c>
      <c r="H99">
        <v>1</v>
      </c>
      <c r="I99">
        <v>0</v>
      </c>
      <c r="J99">
        <v>0</v>
      </c>
    </row>
    <row r="100" spans="1:10" x14ac:dyDescent="0.25">
      <c r="A100">
        <f t="shared" si="2"/>
        <v>-7.1008922032716368</v>
      </c>
      <c r="B100" s="8">
        <f t="shared" si="3"/>
        <v>8.2369006562898475E-4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0</v>
      </c>
    </row>
    <row r="101" spans="1:10" x14ac:dyDescent="0.25">
      <c r="A101">
        <f t="shared" si="2"/>
        <v>-8.0049269857733023</v>
      </c>
      <c r="B101" s="8">
        <f t="shared" si="3"/>
        <v>3.3370247882082361E-4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</row>
    <row r="102" spans="1:10" x14ac:dyDescent="0.25">
      <c r="A102">
        <f t="shared" si="2"/>
        <v>-7.8108977288399686</v>
      </c>
      <c r="B102" s="8">
        <f t="shared" si="3"/>
        <v>4.051298435947726E-4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1</v>
      </c>
      <c r="J102">
        <v>0</v>
      </c>
    </row>
    <row r="103" spans="1:10" x14ac:dyDescent="0.25">
      <c r="A103">
        <f t="shared" si="2"/>
        <v>-8.0315584459783018</v>
      </c>
      <c r="B103" s="8">
        <f t="shared" si="3"/>
        <v>3.249356372691939E-4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1</v>
      </c>
      <c r="J103">
        <v>0</v>
      </c>
    </row>
    <row r="104" spans="1:10" x14ac:dyDescent="0.25">
      <c r="A104">
        <f t="shared" si="2"/>
        <v>-7.8375291890449681</v>
      </c>
      <c r="B104" s="8">
        <f t="shared" si="3"/>
        <v>3.944872434804088E-4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0</v>
      </c>
    </row>
    <row r="105" spans="1:10" x14ac:dyDescent="0.25">
      <c r="A105">
        <f t="shared" si="2"/>
        <v>-8.3107512336333027</v>
      </c>
      <c r="B105" s="8">
        <f t="shared" si="3"/>
        <v>2.4579884428583968E-4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>
        <f t="shared" si="2"/>
        <v>-8.116721976699969</v>
      </c>
      <c r="B106" s="8">
        <f t="shared" si="3"/>
        <v>2.9841648762602698E-4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 x14ac:dyDescent="0.25">
      <c r="A107">
        <f t="shared" si="2"/>
        <v>-8.3373826938383022</v>
      </c>
      <c r="B107" s="8">
        <f t="shared" si="3"/>
        <v>2.3934080407124868E-4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</row>
    <row r="108" spans="1:10" x14ac:dyDescent="0.25">
      <c r="A108">
        <f t="shared" si="2"/>
        <v>-8.1433534369049685</v>
      </c>
      <c r="B108" s="8">
        <f t="shared" si="3"/>
        <v>2.9057639008911977E-4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</row>
    <row r="109" spans="1:10" x14ac:dyDescent="0.25">
      <c r="A109">
        <f t="shared" si="2"/>
        <v>-8.6005710521399692</v>
      </c>
      <c r="B109" s="8">
        <f t="shared" si="3"/>
        <v>1.8396683964753919E-4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</row>
    <row r="110" spans="1:10" x14ac:dyDescent="0.25">
      <c r="A110">
        <f t="shared" si="2"/>
        <v>-8.4065417952066355</v>
      </c>
      <c r="B110" s="8">
        <f t="shared" si="3"/>
        <v>2.233511924287395E-4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1</v>
      </c>
      <c r="J110">
        <v>0</v>
      </c>
    </row>
    <row r="111" spans="1:10" x14ac:dyDescent="0.25">
      <c r="A111">
        <f t="shared" si="2"/>
        <v>-8.6272025123449687</v>
      </c>
      <c r="B111" s="8">
        <f t="shared" si="3"/>
        <v>1.7913306266255493E-4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0</v>
      </c>
    </row>
    <row r="112" spans="1:10" x14ac:dyDescent="0.25">
      <c r="A112">
        <f t="shared" si="2"/>
        <v>-8.433173255411635</v>
      </c>
      <c r="B112" s="8">
        <f t="shared" si="3"/>
        <v>2.1748280633995863E-4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1</v>
      </c>
      <c r="I112">
        <v>1</v>
      </c>
      <c r="J112">
        <v>0</v>
      </c>
    </row>
    <row r="113" spans="1:10" x14ac:dyDescent="0.25">
      <c r="A113">
        <f t="shared" si="2"/>
        <v>-8.9063952999999696</v>
      </c>
      <c r="B113" s="8">
        <f t="shared" si="3"/>
        <v>1.355010985523962E-4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>
        <f t="shared" si="2"/>
        <v>-8.7123660430666359</v>
      </c>
      <c r="B114" s="8">
        <f t="shared" si="3"/>
        <v>1.6451141994340953E-4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</row>
    <row r="115" spans="1:10" x14ac:dyDescent="0.25">
      <c r="A115">
        <f t="shared" si="2"/>
        <v>-8.9330267602049691</v>
      </c>
      <c r="B115" s="8">
        <f t="shared" si="3"/>
        <v>1.3194060358150266E-4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</row>
    <row r="116" spans="1:10" x14ac:dyDescent="0.25">
      <c r="A116">
        <f t="shared" si="2"/>
        <v>-8.7389975032716354</v>
      </c>
      <c r="B116" s="8">
        <f t="shared" si="3"/>
        <v>1.6018875731332936E-4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0</v>
      </c>
    </row>
    <row r="117" spans="1:10" x14ac:dyDescent="0.25">
      <c r="A117">
        <f t="shared" si="2"/>
        <v>-9.151174019106632</v>
      </c>
      <c r="B117" s="8">
        <f t="shared" si="3"/>
        <v>1.060839168509902E-4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</row>
    <row r="118" spans="1:10" x14ac:dyDescent="0.25">
      <c r="A118">
        <f t="shared" si="2"/>
        <v>-8.9571447621732982</v>
      </c>
      <c r="B118" s="8">
        <f t="shared" si="3"/>
        <v>1.2879693162050489E-4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0</v>
      </c>
    </row>
    <row r="119" spans="1:10" x14ac:dyDescent="0.25">
      <c r="A119">
        <f t="shared" si="2"/>
        <v>-9.1778054793116315</v>
      </c>
      <c r="B119" s="8">
        <f t="shared" si="3"/>
        <v>1.0329632267521686E-4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</row>
    <row r="120" spans="1:10" x14ac:dyDescent="0.25">
      <c r="A120">
        <f t="shared" si="2"/>
        <v>-8.9837762223782978</v>
      </c>
      <c r="B120" s="8">
        <f t="shared" si="3"/>
        <v>1.2541257661361879E-4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0</v>
      </c>
    </row>
    <row r="121" spans="1:10" x14ac:dyDescent="0.25">
      <c r="A121">
        <f t="shared" si="2"/>
        <v>-9.4569982669666324</v>
      </c>
      <c r="B121" s="8">
        <f t="shared" si="3"/>
        <v>7.8134691632085446E-5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f t="shared" si="2"/>
        <v>-9.2629690100332986</v>
      </c>
      <c r="B122" s="8">
        <f t="shared" si="3"/>
        <v>9.4864226937644327E-5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 x14ac:dyDescent="0.25">
      <c r="A123">
        <f t="shared" si="2"/>
        <v>-9.4836297271716319</v>
      </c>
      <c r="B123" s="8">
        <f t="shared" si="3"/>
        <v>7.6081470502956642E-5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0</v>
      </c>
    </row>
    <row r="124" spans="1:10" x14ac:dyDescent="0.25">
      <c r="A124">
        <f t="shared" si="2"/>
        <v>-9.2896004702382982</v>
      </c>
      <c r="B124" s="8">
        <f t="shared" si="3"/>
        <v>9.2371428183031675E-5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</v>
      </c>
    </row>
    <row r="125" spans="1:10" x14ac:dyDescent="0.25">
      <c r="A125">
        <f t="shared" si="2"/>
        <v>-9.7468180854732989</v>
      </c>
      <c r="B125" s="8">
        <f t="shared" si="3"/>
        <v>5.8477028023182336E-5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</row>
    <row r="126" spans="1:10" x14ac:dyDescent="0.25">
      <c r="A126">
        <f t="shared" si="2"/>
        <v>-9.5527888285399651</v>
      </c>
      <c r="B126" s="8">
        <f t="shared" si="3"/>
        <v>7.0997930517333133E-5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1</v>
      </c>
      <c r="J126">
        <v>0</v>
      </c>
    </row>
    <row r="127" spans="1:10" x14ac:dyDescent="0.25">
      <c r="A127">
        <f t="shared" si="2"/>
        <v>-9.7734495456782984</v>
      </c>
      <c r="B127" s="8">
        <f t="shared" si="3"/>
        <v>5.6940340984726952E-5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0</v>
      </c>
    </row>
    <row r="128" spans="1:10" x14ac:dyDescent="0.25">
      <c r="A128">
        <f t="shared" si="2"/>
        <v>-9.5794202887449647</v>
      </c>
      <c r="B128" s="8">
        <f t="shared" si="3"/>
        <v>6.9132236020873826E-5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0</v>
      </c>
    </row>
    <row r="129" spans="1:10" x14ac:dyDescent="0.25">
      <c r="A129">
        <f t="shared" si="2"/>
        <v>-10.052642333333299</v>
      </c>
      <c r="B129" s="8">
        <f t="shared" si="3"/>
        <v>4.3069933444151642E-5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f t="shared" si="2"/>
        <v>-9.8586130763999655</v>
      </c>
      <c r="B130" s="8">
        <f t="shared" si="3"/>
        <v>5.2292093728457613E-5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</row>
    <row r="131" spans="1:10" x14ac:dyDescent="0.25">
      <c r="A131">
        <f t="shared" si="2"/>
        <v>-10.079273793538299</v>
      </c>
      <c r="B131" s="8">
        <f t="shared" si="3"/>
        <v>4.1938104353517544E-5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</row>
    <row r="132" spans="1:10" x14ac:dyDescent="0.25">
      <c r="A132">
        <f t="shared" si="2"/>
        <v>-9.885244536604965</v>
      </c>
      <c r="B132" s="8">
        <f t="shared" si="3"/>
        <v>5.0917929046518604E-5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0</v>
      </c>
    </row>
  </sheetData>
  <autoFilter ref="A4:J85">
    <sortState ref="A5:J132">
      <sortCondition descending="1" ref="B4:B8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bacs_site_occ</vt:lpstr>
      <vt:lpstr>bacs_habi_date_time</vt:lpstr>
      <vt:lpstr>bacs_hab_date_time</vt:lpstr>
      <vt:lpstr>combinations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2014-02-05T21:57:44Z</dcterms:created>
  <dcterms:modified xsi:type="dcterms:W3CDTF">2014-02-25T11:36:25Z</dcterms:modified>
</cp:coreProperties>
</file>