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stofflab/Desktop/"/>
    </mc:Choice>
  </mc:AlternateContent>
  <xr:revisionPtr revIDLastSave="0" documentId="8_{A3E3F5A8-086D-A341-92BE-0094D35F8869}" xr6:coauthVersionLast="45" xr6:coauthVersionMax="45" xr10:uidLastSave="{00000000-0000-0000-0000-000000000000}"/>
  <bookViews>
    <workbookView xWindow="140" yWindow="500" windowWidth="26460" windowHeight="16040" xr2:uid="{50475552-DA31-8447-B9AE-B660E71257C4}"/>
  </bookViews>
  <sheets>
    <sheet name="mice" sheetId="1" r:id="rId1"/>
    <sheet name="cage map" sheetId="2" r:id="rId2"/>
    <sheet name="time calc" sheetId="3" r:id="rId3"/>
    <sheet name="data" sheetId="4" r:id="rId4"/>
    <sheet name="extracted scans" sheetId="5" r:id="rId5"/>
    <sheet name="raw extracted scan" sheetId="6" r:id="rId6"/>
    <sheet name="surviving mice" sheetId="7" r:id="rId7"/>
    <sheet name="Combin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8" l="1"/>
  <c r="M6" i="8"/>
  <c r="I8" i="8"/>
  <c r="I6" i="8"/>
  <c r="M12" i="8"/>
  <c r="M13" i="8"/>
  <c r="M11" i="8"/>
  <c r="M10" i="8"/>
  <c r="M16" i="8"/>
  <c r="M5" i="8"/>
  <c r="M17" i="8"/>
  <c r="M15" i="8"/>
  <c r="M4" i="8"/>
  <c r="M3" i="8"/>
  <c r="M2" i="8"/>
  <c r="M14" i="8"/>
  <c r="M9" i="8"/>
  <c r="M7" i="8"/>
  <c r="I17" i="8"/>
  <c r="I13" i="8"/>
  <c r="I5" i="8"/>
  <c r="I9" i="8"/>
  <c r="I16" i="8"/>
  <c r="I12" i="8"/>
  <c r="I15" i="8"/>
  <c r="I4" i="8"/>
  <c r="I11" i="8"/>
  <c r="I7" i="8"/>
  <c r="I3" i="8"/>
  <c r="I14" i="8"/>
  <c r="I10" i="8"/>
  <c r="I2" i="8"/>
  <c r="I12" i="4"/>
  <c r="G14" i="5"/>
  <c r="G17" i="5"/>
  <c r="G15" i="5"/>
  <c r="G16" i="5"/>
  <c r="G6" i="5"/>
  <c r="G5" i="5"/>
  <c r="G4" i="5"/>
  <c r="G3" i="5"/>
  <c r="G2" i="5"/>
  <c r="G7" i="5"/>
  <c r="G8" i="5"/>
  <c r="G12" i="5"/>
  <c r="G9" i="5"/>
  <c r="G11" i="5"/>
  <c r="G10" i="5"/>
  <c r="G13" i="5"/>
  <c r="I2" i="4"/>
  <c r="I17" i="4"/>
  <c r="I16" i="4"/>
  <c r="I15" i="4"/>
  <c r="I14" i="4"/>
  <c r="I13" i="4"/>
  <c r="I11" i="4"/>
  <c r="I10" i="4"/>
  <c r="I9" i="4"/>
  <c r="I8" i="4"/>
  <c r="I7" i="4"/>
  <c r="I6" i="4"/>
  <c r="I5" i="4"/>
  <c r="I4" i="4"/>
  <c r="I3" i="4"/>
  <c r="G13" i="3"/>
  <c r="I16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<sst xmlns="http://schemas.openxmlformats.org/spreadsheetml/2006/main" count="247" uniqueCount="95">
  <si>
    <t>Cage #</t>
  </si>
  <si>
    <t>Tag</t>
  </si>
  <si>
    <t>Sex</t>
  </si>
  <si>
    <t>DOB</t>
  </si>
  <si>
    <t>Weaned</t>
  </si>
  <si>
    <t>Source</t>
  </si>
  <si>
    <t>Strain</t>
  </si>
  <si>
    <t>Notes</t>
  </si>
  <si>
    <t>Age(months)</t>
  </si>
  <si>
    <t>Today's date</t>
  </si>
  <si>
    <t>Date Used/Died</t>
  </si>
  <si>
    <t>1M</t>
  </si>
  <si>
    <t>UCP1 f/f x UCP1 f/f CX3CR1 Cre+/-</t>
  </si>
  <si>
    <t>UCP1 f/f CX3CR1 Cre +</t>
  </si>
  <si>
    <t>repeat cold snap</t>
  </si>
  <si>
    <t>formeerly 4593</t>
  </si>
  <si>
    <t>UCP1 f/f x UCP1 f/f Adipoq Cre +/-</t>
  </si>
  <si>
    <t>UCP1 F/F</t>
  </si>
  <si>
    <t>UCP1 f/f Adipoq Cre +</t>
  </si>
  <si>
    <t>-</t>
  </si>
  <si>
    <t>4M</t>
  </si>
  <si>
    <t>UCP1 KO x UCP1 KO</t>
  </si>
  <si>
    <t>UCP1 KO</t>
  </si>
  <si>
    <t>KEY</t>
  </si>
  <si>
    <t>UCP1 f/f CX3CR1 Cre+</t>
  </si>
  <si>
    <t>Sun</t>
  </si>
  <si>
    <t>Mon</t>
  </si>
  <si>
    <t>Tue</t>
  </si>
  <si>
    <t>Sat</t>
  </si>
  <si>
    <t>Date</t>
  </si>
  <si>
    <t>Cold Challenge</t>
  </si>
  <si>
    <t>Mice went in on day 2</t>
  </si>
  <si>
    <t>4c injection schedule</t>
  </si>
  <si>
    <t>A</t>
  </si>
  <si>
    <t>B</t>
  </si>
  <si>
    <t>C</t>
  </si>
  <si>
    <t>D</t>
  </si>
  <si>
    <t>E</t>
  </si>
  <si>
    <t>Start time</t>
  </si>
  <si>
    <t>End time</t>
  </si>
  <si>
    <t>Temp</t>
  </si>
  <si>
    <t>Time(minutes)</t>
  </si>
  <si>
    <t>30-5</t>
  </si>
  <si>
    <t>Time to Temp Change</t>
  </si>
  <si>
    <t>F</t>
  </si>
  <si>
    <t>Adjust column C  to actual start time, column E will automatically update</t>
  </si>
  <si>
    <t>From Date</t>
  </si>
  <si>
    <t>To Date</t>
  </si>
  <si>
    <t>Forever</t>
  </si>
  <si>
    <t>Monday</t>
  </si>
  <si>
    <t>Wednesday</t>
  </si>
  <si>
    <t>Tuesday</t>
  </si>
  <si>
    <t>CLAMS #</t>
  </si>
  <si>
    <t>Genotype</t>
  </si>
  <si>
    <t>Body Weight (g)</t>
  </si>
  <si>
    <t>Random Blood Glucose (mg/dL)</t>
  </si>
  <si>
    <t>CBT</t>
  </si>
  <si>
    <t>Average</t>
  </si>
  <si>
    <t>Adiposity(%)</t>
  </si>
  <si>
    <t>RecNumber</t>
  </si>
  <si>
    <t>Label</t>
  </si>
  <si>
    <t>Fat</t>
  </si>
  <si>
    <t>Lean</t>
  </si>
  <si>
    <t>Weight</t>
  </si>
  <si>
    <t>Comments</t>
  </si>
  <si>
    <t>4584</t>
  </si>
  <si>
    <t>AdipoqCre</t>
  </si>
  <si>
    <t>4581</t>
  </si>
  <si>
    <t>4268</t>
  </si>
  <si>
    <t>4269</t>
  </si>
  <si>
    <t>4257</t>
  </si>
  <si>
    <t>4270</t>
  </si>
  <si>
    <t>3955</t>
  </si>
  <si>
    <t>3594</t>
  </si>
  <si>
    <t>Cage #1</t>
  </si>
  <si>
    <t>Cage #6</t>
  </si>
  <si>
    <t>Cage #9</t>
  </si>
  <si>
    <t>Cage #13</t>
  </si>
  <si>
    <t>Cx3Cr1</t>
  </si>
  <si>
    <t>4594 Rescan</t>
  </si>
  <si>
    <t>4592</t>
  </si>
  <si>
    <t>4591</t>
  </si>
  <si>
    <t>4656</t>
  </si>
  <si>
    <t>4594</t>
  </si>
  <si>
    <t>On Friday 12/17. 10 mice(13,2,5,8,14,3,7,11,15,4) were moved to the cold room in individual cages</t>
  </si>
  <si>
    <t xml:space="preserve">On Monday 12/20 bulk PECS, and BAT were saved from 4 (4,13,14,15) out of 10 surviving mice </t>
  </si>
  <si>
    <t>Body Weight on 12/13 (g)</t>
  </si>
  <si>
    <t>Body Weight on 12/20 (g)</t>
  </si>
  <si>
    <t>Yield of PECS</t>
  </si>
  <si>
    <t>8.5/10</t>
  </si>
  <si>
    <t>8/10</t>
  </si>
  <si>
    <t>Weight of BAT(both sides) (g)</t>
  </si>
  <si>
    <t>PECS were saved in -80 in a 96 well plate</t>
  </si>
  <si>
    <t>BAT was frozen in -80</t>
  </si>
  <si>
    <t>*took out before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</si>
</sst>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Arial"/>
      <family val="2"/>
    </font>
    <font>
      <sz val="9"/>
      <color rgb="FFFFFFFF"/>
      <name val="Times New Roman"/>
      <family val="1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4" fillId="4" borderId="1" xfId="0" applyFont="1" applyFill="1" applyBorder="1"/>
    <xf numFmtId="0" fontId="2" fillId="5" borderId="1" xfId="0" applyFont="1" applyFill="1" applyBorder="1"/>
    <xf numFmtId="0" fontId="5" fillId="0" borderId="0" xfId="0" applyFont="1"/>
    <xf numFmtId="0" fontId="6" fillId="6" borderId="1" xfId="0" applyFont="1" applyFill="1" applyBorder="1" applyAlignment="1">
      <alignment horizontal="left"/>
    </xf>
    <xf numFmtId="0" fontId="6" fillId="7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8" borderId="2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left"/>
    </xf>
    <xf numFmtId="0" fontId="6" fillId="8" borderId="3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left"/>
    </xf>
    <xf numFmtId="0" fontId="6" fillId="8" borderId="4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left"/>
    </xf>
    <xf numFmtId="0" fontId="6" fillId="7" borderId="3" xfId="0" applyFont="1" applyFill="1" applyBorder="1" applyAlignment="1">
      <alignment horizontal="left"/>
    </xf>
    <xf numFmtId="0" fontId="7" fillId="0" borderId="1" xfId="0" applyFont="1" applyBorder="1"/>
    <xf numFmtId="0" fontId="6" fillId="7" borderId="3" xfId="0" applyFont="1" applyFill="1" applyBorder="1"/>
    <xf numFmtId="0" fontId="8" fillId="8" borderId="3" xfId="0" applyFont="1" applyFill="1" applyBorder="1" applyAlignment="1">
      <alignment horizontal="left"/>
    </xf>
    <xf numFmtId="0" fontId="8" fillId="9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16" fontId="10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1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16" fontId="10" fillId="0" borderId="0" xfId="0" applyNumberFormat="1" applyFont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2" fillId="6" borderId="3" xfId="0" applyFont="1" applyFill="1" applyBorder="1"/>
    <xf numFmtId="0" fontId="9" fillId="0" borderId="0" xfId="0" applyFont="1"/>
    <xf numFmtId="0" fontId="3" fillId="0" borderId="0" xfId="0" applyFont="1"/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9" fontId="2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13" fillId="0" borderId="1" xfId="0" applyNumberFormat="1" applyFont="1" applyBorder="1" applyAlignment="1">
      <alignment horizontal="left"/>
    </xf>
    <xf numFmtId="2" fontId="0" fillId="0" borderId="0" xfId="0" applyNumberFormat="1"/>
    <xf numFmtId="2" fontId="0" fillId="0" borderId="3" xfId="0" applyNumberFormat="1" applyBorder="1"/>
    <xf numFmtId="2" fontId="0" fillId="0" borderId="1" xfId="0" applyNumberFormat="1" applyFont="1" applyBorder="1" applyAlignment="1">
      <alignment horizontal="left"/>
    </xf>
    <xf numFmtId="0" fontId="14" fillId="0" borderId="5" xfId="0" applyFont="1" applyFill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/>
    <xf numFmtId="0" fontId="13" fillId="0" borderId="8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15" fillId="0" borderId="8" xfId="0" applyFont="1" applyBorder="1" applyAlignment="1">
      <alignment horizontal="left"/>
    </xf>
    <xf numFmtId="2" fontId="13" fillId="0" borderId="8" xfId="0" applyNumberFormat="1" applyFont="1" applyBorder="1" applyAlignment="1">
      <alignment horizontal="left"/>
    </xf>
    <xf numFmtId="2" fontId="0" fillId="0" borderId="8" xfId="0" applyNumberFormat="1" applyBorder="1" applyAlignment="1">
      <alignment horizontal="left"/>
    </xf>
    <xf numFmtId="0" fontId="0" fillId="0" borderId="9" xfId="0" applyBorder="1"/>
    <xf numFmtId="0" fontId="13" fillId="11" borderId="1" xfId="0" applyFon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2" fontId="13" fillId="11" borderId="1" xfId="0" applyNumberFormat="1" applyFont="1" applyFill="1" applyBorder="1" applyAlignment="1">
      <alignment horizontal="left"/>
    </xf>
    <xf numFmtId="2" fontId="0" fillId="11" borderId="1" xfId="0" applyNumberFormat="1" applyFill="1" applyBorder="1" applyAlignment="1">
      <alignment horizontal="left"/>
    </xf>
    <xf numFmtId="0" fontId="13" fillId="11" borderId="8" xfId="0" applyFont="1" applyFill="1" applyBorder="1" applyAlignment="1">
      <alignment horizontal="left"/>
    </xf>
    <xf numFmtId="0" fontId="0" fillId="11" borderId="8" xfId="0" applyFill="1" applyBorder="1" applyAlignment="1">
      <alignment horizontal="left"/>
    </xf>
    <xf numFmtId="0" fontId="15" fillId="11" borderId="8" xfId="0" applyFont="1" applyFill="1" applyBorder="1" applyAlignment="1">
      <alignment horizontal="left"/>
    </xf>
    <xf numFmtId="2" fontId="13" fillId="11" borderId="8" xfId="0" applyNumberFormat="1" applyFont="1" applyFill="1" applyBorder="1" applyAlignment="1">
      <alignment horizontal="left"/>
    </xf>
    <xf numFmtId="2" fontId="0" fillId="11" borderId="8" xfId="0" applyNumberFormat="1" applyFill="1" applyBorder="1" applyAlignment="1">
      <alignment horizontal="left"/>
    </xf>
    <xf numFmtId="0" fontId="13" fillId="11" borderId="3" xfId="0" applyFont="1" applyFill="1" applyBorder="1" applyAlignment="1">
      <alignment horizontal="left"/>
    </xf>
    <xf numFmtId="0" fontId="0" fillId="11" borderId="3" xfId="0" applyFill="1" applyBorder="1" applyAlignment="1">
      <alignment horizontal="left"/>
    </xf>
    <xf numFmtId="0" fontId="13" fillId="11" borderId="7" xfId="0" applyFont="1" applyFill="1" applyBorder="1" applyAlignment="1">
      <alignment horizontal="left"/>
    </xf>
    <xf numFmtId="2" fontId="0" fillId="11" borderId="3" xfId="0" applyNumberFormat="1" applyFont="1" applyFill="1" applyBorder="1" applyAlignment="1">
      <alignment horizontal="left"/>
    </xf>
    <xf numFmtId="0" fontId="13" fillId="12" borderId="3" xfId="0" applyFont="1" applyFill="1" applyBorder="1" applyAlignment="1">
      <alignment horizontal="left"/>
    </xf>
    <xf numFmtId="0" fontId="0" fillId="12" borderId="3" xfId="0" applyFill="1" applyBorder="1" applyAlignment="1">
      <alignment horizontal="left"/>
    </xf>
    <xf numFmtId="2" fontId="13" fillId="12" borderId="3" xfId="0" applyNumberFormat="1" applyFont="1" applyFill="1" applyBorder="1" applyAlignment="1">
      <alignment horizontal="left"/>
    </xf>
    <xf numFmtId="2" fontId="0" fillId="12" borderId="3" xfId="0" applyNumberFormat="1" applyFill="1" applyBorder="1" applyAlignment="1">
      <alignment horizontal="left"/>
    </xf>
    <xf numFmtId="0" fontId="13" fillId="12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2" fontId="13" fillId="12" borderId="1" xfId="0" applyNumberFormat="1" applyFont="1" applyFill="1" applyBorder="1" applyAlignment="1">
      <alignment horizontal="left"/>
    </xf>
    <xf numFmtId="2" fontId="0" fillId="12" borderId="1" xfId="0" applyNumberFormat="1" applyFill="1" applyBorder="1" applyAlignment="1">
      <alignment horizontal="left"/>
    </xf>
    <xf numFmtId="0" fontId="13" fillId="12" borderId="8" xfId="0" applyFont="1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15" fillId="12" borderId="8" xfId="0" applyFont="1" applyFill="1" applyBorder="1" applyAlignment="1">
      <alignment horizontal="left"/>
    </xf>
    <xf numFmtId="2" fontId="13" fillId="12" borderId="8" xfId="0" applyNumberFormat="1" applyFont="1" applyFill="1" applyBorder="1" applyAlignment="1">
      <alignment horizontal="left"/>
    </xf>
    <xf numFmtId="2" fontId="0" fillId="12" borderId="8" xfId="0" applyNumberFormat="1" applyFill="1" applyBorder="1" applyAlignment="1">
      <alignment horizontal="left"/>
    </xf>
    <xf numFmtId="0" fontId="13" fillId="13" borderId="3" xfId="0" applyFont="1" applyFill="1" applyBorder="1" applyAlignment="1">
      <alignment horizontal="left"/>
    </xf>
    <xf numFmtId="0" fontId="0" fillId="13" borderId="3" xfId="0" applyFill="1" applyBorder="1" applyAlignment="1">
      <alignment horizontal="left"/>
    </xf>
    <xf numFmtId="2" fontId="13" fillId="13" borderId="3" xfId="0" applyNumberFormat="1" applyFont="1" applyFill="1" applyBorder="1" applyAlignment="1">
      <alignment horizontal="left"/>
    </xf>
    <xf numFmtId="2" fontId="0" fillId="13" borderId="3" xfId="0" applyNumberFormat="1" applyFill="1" applyBorder="1" applyAlignment="1">
      <alignment horizontal="left"/>
    </xf>
    <xf numFmtId="0" fontId="13" fillId="13" borderId="1" xfId="0" applyFont="1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2" fontId="13" fillId="13" borderId="1" xfId="0" applyNumberFormat="1" applyFont="1" applyFill="1" applyBorder="1" applyAlignment="1">
      <alignment horizontal="left"/>
    </xf>
    <xf numFmtId="2" fontId="0" fillId="13" borderId="1" xfId="0" applyNumberFormat="1" applyFill="1" applyBorder="1" applyAlignment="1">
      <alignment horizontal="left"/>
    </xf>
    <xf numFmtId="0" fontId="15" fillId="13" borderId="3" xfId="0" applyFont="1" applyFill="1" applyBorder="1" applyAlignment="1">
      <alignment horizontal="left"/>
    </xf>
    <xf numFmtId="2" fontId="13" fillId="11" borderId="4" xfId="0" applyNumberFormat="1" applyFont="1" applyFill="1" applyBorder="1" applyAlignment="1">
      <alignment horizontal="left"/>
    </xf>
    <xf numFmtId="0" fontId="1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635000</xdr:colOff>
      <xdr:row>25</xdr:row>
      <xdr:rowOff>177800</xdr:rowOff>
    </xdr:from>
    <xdr:to>
      <xdr:col>8</xdr:col>
      <xdr:colOff>177800</xdr:colOff>
      <xdr:row>75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C5B3A-4D87-F942-AF5A-A20E6A088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0" y="5257800"/>
          <a:ext cx="7543800" cy="10058400"/>
        </a:xfrm>
        <a:prstGeom prst="rect">
          <a:avLst/>
        </a:prstGeom>
      </xdr:spPr>
    </xdr:pic>
    <xdr:clientData/>
  </xdr:twoCellAnchor>
  <xdr:twoCellAnchor editAs="oneCell">
    <xdr:from>
      <xdr:col>8</xdr:col>
      <xdr:colOff>406400</xdr:colOff>
      <xdr:row>25</xdr:row>
      <xdr:rowOff>88900</xdr:rowOff>
    </xdr:from>
    <xdr:to>
      <xdr:col>17</xdr:col>
      <xdr:colOff>520700</xdr:colOff>
      <xdr:row>74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13F333-8991-E541-AA36-C6C9517DF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7400" y="5168900"/>
          <a:ext cx="7543800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1003300</xdr:colOff>
      <xdr:row>5</xdr:row>
      <xdr:rowOff>190500</xdr:rowOff>
    </xdr:from>
    <xdr:to>
      <xdr:col>13</xdr:col>
      <xdr:colOff>203200</xdr:colOff>
      <xdr:row>55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8414A3-8F9F-E14B-B480-EAC3B26FC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1206500"/>
          <a:ext cx="75438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E56E5-D66A-0749-967F-9AB1276A5917}">
  <dimension ref="A1:Q25"/>
  <sheetViews>
    <sheetView tabSelected="1" topLeftCell="A34" workbookViewId="0">
      <selection activeCell="I2" sqref="I2:I5"/>
    </sheetView>
  </sheetViews>
  <sheetFormatPr baseColWidth="10" defaultRowHeight="16" x14ac:dyDescent="0.2"/>
  <cols>
    <col min="1" max="1" width="15.6640625" customWidth="1"/>
    <col min="2" max="2" width="7.6640625" customWidth="1"/>
    <col min="3" max="3" width="7.5" customWidth="1"/>
    <col min="4" max="4" width="8.33203125" customWidth="1"/>
    <col min="5" max="5" width="8.1640625" customWidth="1"/>
    <col min="6" max="6" width="26" customWidth="1"/>
    <col min="7" max="7" width="20.832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7</v>
      </c>
    </row>
    <row r="2" spans="1:12" x14ac:dyDescent="0.2">
      <c r="A2" s="2">
        <v>257270</v>
      </c>
      <c r="B2" s="2">
        <v>4591</v>
      </c>
      <c r="C2" s="2" t="s">
        <v>11</v>
      </c>
      <c r="D2" s="3">
        <v>44381</v>
      </c>
      <c r="E2" s="3">
        <v>44402</v>
      </c>
      <c r="F2" s="2" t="s">
        <v>12</v>
      </c>
      <c r="G2" s="5" t="s">
        <v>13</v>
      </c>
      <c r="H2" s="4"/>
      <c r="I2" s="2">
        <v>5.3</v>
      </c>
      <c r="J2" s="3">
        <v>44543</v>
      </c>
      <c r="K2" s="2" t="s">
        <v>14</v>
      </c>
      <c r="L2" s="4"/>
    </row>
    <row r="3" spans="1:12" x14ac:dyDescent="0.2">
      <c r="A3" s="2">
        <v>257270</v>
      </c>
      <c r="B3" s="2">
        <v>4592</v>
      </c>
      <c r="C3" s="2" t="s">
        <v>11</v>
      </c>
      <c r="D3" s="3">
        <v>44381</v>
      </c>
      <c r="E3" s="3">
        <v>44402</v>
      </c>
      <c r="F3" s="2" t="s">
        <v>12</v>
      </c>
      <c r="G3" s="5" t="s">
        <v>13</v>
      </c>
      <c r="H3" s="4"/>
      <c r="I3" s="2">
        <v>5.3</v>
      </c>
      <c r="J3" s="3">
        <v>44543</v>
      </c>
      <c r="K3" s="2" t="s">
        <v>14</v>
      </c>
      <c r="L3" s="4"/>
    </row>
    <row r="4" spans="1:12" x14ac:dyDescent="0.2">
      <c r="A4" s="2">
        <v>257270</v>
      </c>
      <c r="B4" s="2">
        <v>4594</v>
      </c>
      <c r="C4" s="2" t="s">
        <v>11</v>
      </c>
      <c r="D4" s="3">
        <v>44381</v>
      </c>
      <c r="E4" s="3">
        <v>44402</v>
      </c>
      <c r="F4" s="2" t="s">
        <v>12</v>
      </c>
      <c r="G4" s="5" t="s">
        <v>13</v>
      </c>
      <c r="H4" s="4"/>
      <c r="I4" s="2">
        <v>5.3</v>
      </c>
      <c r="J4" s="3">
        <v>44543</v>
      </c>
      <c r="K4" s="2" t="s">
        <v>14</v>
      </c>
      <c r="L4" s="4"/>
    </row>
    <row r="5" spans="1:12" x14ac:dyDescent="0.2">
      <c r="A5" s="2">
        <v>257270</v>
      </c>
      <c r="B5" s="2">
        <v>4656</v>
      </c>
      <c r="C5" s="2" t="s">
        <v>11</v>
      </c>
      <c r="D5" s="3">
        <v>44381</v>
      </c>
      <c r="E5" s="3">
        <v>44402</v>
      </c>
      <c r="F5" s="2" t="s">
        <v>12</v>
      </c>
      <c r="G5" s="5" t="s">
        <v>13</v>
      </c>
      <c r="H5" s="2" t="s">
        <v>15</v>
      </c>
      <c r="I5" s="2">
        <v>5.3</v>
      </c>
      <c r="J5" s="3">
        <v>44543</v>
      </c>
      <c r="K5" s="2" t="s">
        <v>14</v>
      </c>
      <c r="L5" s="4"/>
    </row>
    <row r="6" spans="1:12" x14ac:dyDescent="0.2">
      <c r="A6" s="2">
        <v>310437</v>
      </c>
      <c r="B6" s="2">
        <v>3955</v>
      </c>
      <c r="C6" s="2" t="s">
        <v>11</v>
      </c>
      <c r="D6" s="3">
        <v>44315</v>
      </c>
      <c r="E6" s="3">
        <v>44343</v>
      </c>
      <c r="F6" s="2" t="s">
        <v>16</v>
      </c>
      <c r="G6" s="6" t="s">
        <v>17</v>
      </c>
      <c r="H6" s="4"/>
      <c r="I6" s="2">
        <v>7.5</v>
      </c>
      <c r="J6" s="3">
        <v>44543</v>
      </c>
      <c r="K6" s="2" t="s">
        <v>14</v>
      </c>
      <c r="L6" s="4"/>
    </row>
    <row r="7" spans="1:12" x14ac:dyDescent="0.2">
      <c r="A7" s="2">
        <v>159665</v>
      </c>
      <c r="B7" s="2">
        <v>4267</v>
      </c>
      <c r="C7" s="2" t="s">
        <v>11</v>
      </c>
      <c r="D7" s="3">
        <v>44340</v>
      </c>
      <c r="E7" s="3">
        <v>44365</v>
      </c>
      <c r="F7" s="2" t="s">
        <v>16</v>
      </c>
      <c r="G7" s="6" t="s">
        <v>17</v>
      </c>
      <c r="H7" s="4"/>
      <c r="I7" s="2">
        <v>6.6</v>
      </c>
      <c r="J7" s="3">
        <v>44543</v>
      </c>
      <c r="K7" s="2" t="s">
        <v>14</v>
      </c>
      <c r="L7" s="4"/>
    </row>
    <row r="8" spans="1:12" x14ac:dyDescent="0.2">
      <c r="A8" s="2">
        <v>159665</v>
      </c>
      <c r="B8" s="2">
        <v>4268</v>
      </c>
      <c r="C8" s="2" t="s">
        <v>11</v>
      </c>
      <c r="D8" s="3">
        <v>44340</v>
      </c>
      <c r="E8" s="3">
        <v>44365</v>
      </c>
      <c r="F8" s="2" t="s">
        <v>16</v>
      </c>
      <c r="G8" s="6" t="s">
        <v>17</v>
      </c>
      <c r="H8" s="4"/>
      <c r="I8" s="2">
        <v>6.6</v>
      </c>
      <c r="J8" s="3">
        <v>44543</v>
      </c>
      <c r="K8" s="2" t="s">
        <v>14</v>
      </c>
      <c r="L8" s="4"/>
    </row>
    <row r="9" spans="1:12" x14ac:dyDescent="0.2">
      <c r="A9" s="2">
        <v>135190</v>
      </c>
      <c r="B9" s="2">
        <v>4581</v>
      </c>
      <c r="C9" s="2" t="s">
        <v>11</v>
      </c>
      <c r="D9" s="3">
        <v>44383</v>
      </c>
      <c r="E9" s="3">
        <v>44406</v>
      </c>
      <c r="F9" s="2" t="s">
        <v>16</v>
      </c>
      <c r="G9" s="6" t="s">
        <v>17</v>
      </c>
      <c r="H9" s="4"/>
      <c r="I9" s="2">
        <v>5.2</v>
      </c>
      <c r="J9" s="3">
        <v>44543</v>
      </c>
      <c r="K9" s="2" t="s">
        <v>14</v>
      </c>
      <c r="L9" s="4"/>
    </row>
    <row r="10" spans="1:12" x14ac:dyDescent="0.2">
      <c r="A10" s="2">
        <v>310437</v>
      </c>
      <c r="B10" s="2">
        <v>3954</v>
      </c>
      <c r="C10" s="2" t="s">
        <v>11</v>
      </c>
      <c r="D10" s="3">
        <v>44315</v>
      </c>
      <c r="E10" s="3">
        <v>44343</v>
      </c>
      <c r="F10" s="2" t="s">
        <v>16</v>
      </c>
      <c r="G10" s="8" t="s">
        <v>18</v>
      </c>
      <c r="H10" s="4"/>
      <c r="I10" s="2">
        <v>7.5</v>
      </c>
      <c r="J10" s="3">
        <v>44543</v>
      </c>
      <c r="K10" s="2" t="s">
        <v>14</v>
      </c>
      <c r="L10" s="4"/>
    </row>
    <row r="11" spans="1:12" x14ac:dyDescent="0.2">
      <c r="A11" s="2">
        <v>159665</v>
      </c>
      <c r="B11" s="2">
        <v>4269</v>
      </c>
      <c r="C11" s="2" t="s">
        <v>11</v>
      </c>
      <c r="D11" s="3">
        <v>44340</v>
      </c>
      <c r="E11" s="3">
        <v>44365</v>
      </c>
      <c r="F11" s="2" t="s">
        <v>16</v>
      </c>
      <c r="G11" s="8" t="s">
        <v>18</v>
      </c>
      <c r="H11" s="4"/>
      <c r="I11" s="2">
        <v>6.6</v>
      </c>
      <c r="J11" s="3">
        <v>44543</v>
      </c>
      <c r="K11" s="2" t="s">
        <v>14</v>
      </c>
      <c r="L11" s="4"/>
    </row>
    <row r="12" spans="1:12" x14ac:dyDescent="0.2">
      <c r="A12" s="2">
        <v>159665</v>
      </c>
      <c r="B12" s="2">
        <v>4270</v>
      </c>
      <c r="C12" s="2" t="s">
        <v>11</v>
      </c>
      <c r="D12" s="3">
        <v>44340</v>
      </c>
      <c r="E12" s="3">
        <v>44365</v>
      </c>
      <c r="F12" s="2" t="s">
        <v>16</v>
      </c>
      <c r="G12" s="8" t="s">
        <v>18</v>
      </c>
      <c r="H12" s="4"/>
      <c r="I12" s="2">
        <v>6.6</v>
      </c>
      <c r="J12" s="3">
        <v>44543</v>
      </c>
      <c r="K12" s="2" t="s">
        <v>14</v>
      </c>
      <c r="L12" s="4"/>
    </row>
    <row r="13" spans="1:12" x14ac:dyDescent="0.2">
      <c r="A13" s="2">
        <v>135190</v>
      </c>
      <c r="B13" s="2">
        <v>4584</v>
      </c>
      <c r="C13" s="2" t="s">
        <v>11</v>
      </c>
      <c r="D13" s="3">
        <v>44383</v>
      </c>
      <c r="E13" s="3">
        <v>44406</v>
      </c>
      <c r="F13" s="2" t="s">
        <v>16</v>
      </c>
      <c r="G13" s="8" t="s">
        <v>18</v>
      </c>
      <c r="H13" s="4"/>
      <c r="I13" s="2">
        <v>5.2</v>
      </c>
      <c r="J13" s="3">
        <v>44543</v>
      </c>
      <c r="K13" s="2" t="s">
        <v>14</v>
      </c>
      <c r="L13" s="4"/>
    </row>
    <row r="14" spans="1:12" x14ac:dyDescent="0.2">
      <c r="A14" s="2">
        <v>157403</v>
      </c>
      <c r="B14" s="2" t="s">
        <v>19</v>
      </c>
      <c r="C14" s="2" t="s">
        <v>20</v>
      </c>
      <c r="D14" s="3">
        <v>44377</v>
      </c>
      <c r="E14" s="3">
        <v>44403</v>
      </c>
      <c r="F14" s="2" t="s">
        <v>21</v>
      </c>
      <c r="G14" s="7" t="s">
        <v>22</v>
      </c>
      <c r="H14" s="4"/>
      <c r="I14" s="2">
        <v>5.4</v>
      </c>
      <c r="J14" s="3">
        <v>44543</v>
      </c>
      <c r="K14" s="2" t="s">
        <v>14</v>
      </c>
      <c r="L14" s="2"/>
    </row>
    <row r="18" spans="1:17" x14ac:dyDescent="0.2">
      <c r="A18" s="25" t="s">
        <v>32</v>
      </c>
      <c r="B18" s="26" t="s">
        <v>28</v>
      </c>
      <c r="C18" s="26" t="s">
        <v>25</v>
      </c>
      <c r="D18" s="26" t="s">
        <v>26</v>
      </c>
      <c r="E18" s="26" t="s">
        <v>27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1:17" x14ac:dyDescent="0.2">
      <c r="A19" s="26" t="s">
        <v>29</v>
      </c>
      <c r="B19" s="27">
        <v>44541</v>
      </c>
      <c r="C19" s="27">
        <v>44542</v>
      </c>
      <c r="D19" s="27">
        <v>44543</v>
      </c>
      <c r="E19" s="27">
        <v>44544</v>
      </c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</row>
    <row r="20" spans="1:17" x14ac:dyDescent="0.2">
      <c r="A20" s="28" t="s">
        <v>30</v>
      </c>
      <c r="B20" s="31">
        <v>0</v>
      </c>
      <c r="C20" s="28">
        <v>1</v>
      </c>
      <c r="D20" s="29">
        <v>2</v>
      </c>
      <c r="E20" s="30"/>
      <c r="F20" s="34"/>
      <c r="G20" s="34"/>
      <c r="H20" s="34"/>
      <c r="I20" s="34"/>
      <c r="J20" s="35"/>
      <c r="K20" s="35"/>
      <c r="L20" s="35"/>
      <c r="M20" s="35"/>
      <c r="N20" s="35"/>
      <c r="O20" s="35"/>
      <c r="P20" s="36"/>
      <c r="Q20" s="36"/>
    </row>
    <row r="23" spans="1:17" x14ac:dyDescent="0.2">
      <c r="F23" t="s">
        <v>31</v>
      </c>
    </row>
    <row r="24" spans="1:17" x14ac:dyDescent="0.2">
      <c r="F24" t="s">
        <v>84</v>
      </c>
    </row>
    <row r="25" spans="1:17" x14ac:dyDescent="0.2">
      <c r="F25" t="s">
        <v>85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546D-2B79-0749-BBBD-3D88402557D7}">
  <dimension ref="B3:I23"/>
  <sheetViews>
    <sheetView workbookViewId="0">
      <selection activeCell="I16" sqref="I16"/>
    </sheetView>
  </sheetViews>
  <sheetFormatPr baseColWidth="10" defaultRowHeight="16" x14ac:dyDescent="0.2"/>
  <cols>
    <col min="2" max="2" width="16.83203125" customWidth="1"/>
  </cols>
  <sheetData>
    <row r="3" spans="2:9" x14ac:dyDescent="0.2">
      <c r="B3" s="9"/>
      <c r="C3" s="9"/>
      <c r="D3" s="9"/>
      <c r="E3" s="9"/>
      <c r="F3" s="9"/>
      <c r="G3" s="9"/>
      <c r="H3" s="9"/>
      <c r="I3" s="9"/>
    </row>
    <row r="4" spans="2:9" x14ac:dyDescent="0.2">
      <c r="B4" s="9"/>
      <c r="C4" s="9"/>
      <c r="D4" s="9"/>
      <c r="E4" s="9"/>
      <c r="F4" s="9"/>
      <c r="G4" s="9"/>
      <c r="H4" s="9"/>
      <c r="I4" s="9"/>
    </row>
    <row r="5" spans="2:9" x14ac:dyDescent="0.2">
      <c r="B5" s="10">
        <v>1</v>
      </c>
      <c r="C5" s="11">
        <v>2</v>
      </c>
      <c r="D5" s="12"/>
      <c r="E5" s="12"/>
      <c r="F5" s="13">
        <v>11</v>
      </c>
      <c r="G5" s="14">
        <v>12</v>
      </c>
      <c r="H5" s="9"/>
      <c r="I5" s="9"/>
    </row>
    <row r="6" spans="2:9" x14ac:dyDescent="0.2">
      <c r="B6" s="15">
        <v>3</v>
      </c>
      <c r="C6" s="16">
        <v>4</v>
      </c>
      <c r="D6" s="17">
        <v>7</v>
      </c>
      <c r="E6" s="18">
        <v>8</v>
      </c>
      <c r="F6" s="19">
        <v>13</v>
      </c>
      <c r="G6" s="18">
        <v>14</v>
      </c>
      <c r="H6" s="9"/>
      <c r="I6" s="9"/>
    </row>
    <row r="7" spans="2:9" x14ac:dyDescent="0.2">
      <c r="B7" s="20">
        <v>5</v>
      </c>
      <c r="C7" s="19">
        <v>6</v>
      </c>
      <c r="D7" s="19">
        <v>9</v>
      </c>
      <c r="E7" s="16">
        <v>10</v>
      </c>
      <c r="F7" s="17">
        <v>15</v>
      </c>
      <c r="G7" s="16">
        <v>16</v>
      </c>
      <c r="H7" s="9"/>
      <c r="I7" s="9"/>
    </row>
    <row r="8" spans="2:9" x14ac:dyDescent="0.2">
      <c r="B8" s="9"/>
      <c r="C8" s="9"/>
      <c r="D8" s="9"/>
      <c r="E8" s="9"/>
      <c r="F8" s="9"/>
      <c r="G8" s="9"/>
      <c r="H8" s="9"/>
      <c r="I8" s="9"/>
    </row>
    <row r="9" spans="2:9" x14ac:dyDescent="0.2">
      <c r="B9" s="9"/>
      <c r="C9" s="9"/>
      <c r="D9" s="9"/>
      <c r="E9" s="9"/>
      <c r="F9" s="9"/>
      <c r="G9" s="9"/>
      <c r="H9" s="9"/>
      <c r="I9" s="9"/>
    </row>
    <row r="10" spans="2:9" x14ac:dyDescent="0.2">
      <c r="B10" s="9"/>
      <c r="C10" s="9"/>
      <c r="D10" s="9"/>
      <c r="E10" s="9"/>
      <c r="F10" s="9"/>
      <c r="G10" s="9"/>
      <c r="H10" s="9"/>
      <c r="I10" s="9"/>
    </row>
    <row r="11" spans="2:9" ht="19" x14ac:dyDescent="0.25">
      <c r="B11" s="21" t="s">
        <v>23</v>
      </c>
      <c r="C11" s="9"/>
      <c r="D11" s="9"/>
      <c r="E11" s="9"/>
      <c r="F11" s="9"/>
      <c r="G11" s="9"/>
      <c r="H11" s="9"/>
      <c r="I11" s="9"/>
    </row>
    <row r="12" spans="2:9" x14ac:dyDescent="0.2">
      <c r="B12" s="37" t="s">
        <v>22</v>
      </c>
      <c r="C12" s="9"/>
      <c r="D12" s="9"/>
      <c r="E12" s="9"/>
      <c r="F12" s="9"/>
      <c r="G12" s="9"/>
      <c r="H12" s="9"/>
      <c r="I12" s="9"/>
    </row>
    <row r="13" spans="2:9" x14ac:dyDescent="0.2">
      <c r="B13" s="22" t="s">
        <v>17</v>
      </c>
      <c r="C13" s="9"/>
      <c r="D13" s="9"/>
      <c r="E13" s="9"/>
      <c r="F13" s="9"/>
      <c r="G13" s="9"/>
      <c r="H13" s="9"/>
      <c r="I13" s="9"/>
    </row>
    <row r="14" spans="2:9" x14ac:dyDescent="0.2">
      <c r="B14" s="23" t="s">
        <v>24</v>
      </c>
      <c r="C14" s="9"/>
      <c r="D14" s="9"/>
      <c r="E14" s="9"/>
      <c r="F14" s="9"/>
      <c r="G14" s="9"/>
      <c r="H14" s="9"/>
      <c r="I14" s="9"/>
    </row>
    <row r="15" spans="2:9" x14ac:dyDescent="0.2">
      <c r="B15" s="24" t="s">
        <v>18</v>
      </c>
      <c r="C15" s="9"/>
      <c r="D15" s="9"/>
      <c r="E15" s="9"/>
      <c r="F15" s="9"/>
      <c r="G15" s="9"/>
      <c r="H15" s="9"/>
      <c r="I15" s="9"/>
    </row>
    <row r="16" spans="2:9" x14ac:dyDescent="0.2">
      <c r="B16" s="9"/>
      <c r="C16" s="9"/>
      <c r="D16" s="9"/>
      <c r="E16" s="9"/>
      <c r="F16" s="9"/>
      <c r="G16" s="9"/>
      <c r="H16" s="9"/>
      <c r="I16" s="9"/>
    </row>
    <row r="17" spans="2:9" x14ac:dyDescent="0.2">
      <c r="B17" s="9"/>
      <c r="C17" s="9"/>
      <c r="D17" s="9"/>
      <c r="E17" s="9"/>
      <c r="F17" s="9"/>
      <c r="G17" s="9"/>
      <c r="H17" s="9"/>
      <c r="I17" s="9"/>
    </row>
    <row r="18" spans="2:9" x14ac:dyDescent="0.2">
      <c r="B18" s="9"/>
      <c r="C18" s="9"/>
      <c r="D18" s="9"/>
      <c r="E18" s="9"/>
      <c r="F18" s="9"/>
      <c r="G18" s="9"/>
      <c r="H18" s="9"/>
      <c r="I18" s="9"/>
    </row>
    <row r="19" spans="2:9" x14ac:dyDescent="0.2">
      <c r="B19" s="9"/>
      <c r="C19" s="9"/>
      <c r="D19" s="9"/>
      <c r="E19" s="9"/>
      <c r="F19" s="9"/>
      <c r="G19" s="9"/>
      <c r="H19" s="9"/>
      <c r="I19" s="9"/>
    </row>
    <row r="20" spans="2:9" x14ac:dyDescent="0.2">
      <c r="B20" s="9"/>
      <c r="C20" s="9"/>
      <c r="D20" s="9"/>
      <c r="E20" s="9"/>
      <c r="F20" s="9"/>
      <c r="G20" s="9"/>
      <c r="H20" s="9"/>
      <c r="I20" s="9"/>
    </row>
    <row r="21" spans="2:9" x14ac:dyDescent="0.2">
      <c r="B21" s="9"/>
      <c r="C21" s="9"/>
      <c r="D21" s="9"/>
      <c r="E21" s="9"/>
      <c r="F21" s="9"/>
      <c r="G21" s="9"/>
      <c r="H21" s="9"/>
      <c r="I21" s="9"/>
    </row>
    <row r="22" spans="2:9" x14ac:dyDescent="0.2">
      <c r="B22" s="9"/>
      <c r="C22" s="9"/>
      <c r="D22" s="9"/>
      <c r="E22" s="9"/>
      <c r="F22" s="9"/>
      <c r="G22" s="9"/>
      <c r="H22" s="9"/>
      <c r="I22" s="9"/>
    </row>
    <row r="23" spans="2:9" x14ac:dyDescent="0.2">
      <c r="B23" s="9"/>
      <c r="C23" s="9"/>
      <c r="D23" s="9"/>
      <c r="E23" s="9"/>
      <c r="F23" s="9"/>
      <c r="G23" s="9"/>
      <c r="H23" s="9"/>
      <c r="I23" s="9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8152-4688-D24D-A7D5-BE52DFCF5EB7}">
  <dimension ref="A2:I16"/>
  <sheetViews>
    <sheetView workbookViewId="0">
      <selection activeCell="I12" sqref="I12"/>
    </sheetView>
  </sheetViews>
  <sheetFormatPr baseColWidth="10" defaultRowHeight="16" x14ac:dyDescent="0.2"/>
  <cols>
    <col min="3" max="3" width="19.33203125" customWidth="1"/>
    <col min="6" max="6" width="14.5" customWidth="1"/>
  </cols>
  <sheetData>
    <row r="2" spans="1:9" x14ac:dyDescent="0.2">
      <c r="D2" s="38" t="s">
        <v>45</v>
      </c>
    </row>
    <row r="4" spans="1:9" x14ac:dyDescent="0.2"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44</v>
      </c>
    </row>
    <row r="5" spans="1:9" x14ac:dyDescent="0.2">
      <c r="A5" s="2"/>
      <c r="B5" s="40" t="s">
        <v>46</v>
      </c>
      <c r="C5" s="40" t="s">
        <v>47</v>
      </c>
      <c r="D5" s="40" t="s">
        <v>38</v>
      </c>
      <c r="E5" s="40" t="s">
        <v>39</v>
      </c>
      <c r="F5" s="40" t="s">
        <v>40</v>
      </c>
      <c r="G5" s="40" t="s">
        <v>41</v>
      </c>
    </row>
    <row r="6" spans="1:9" x14ac:dyDescent="0.2">
      <c r="A6" s="2" t="s">
        <v>49</v>
      </c>
      <c r="B6" s="41">
        <v>44543</v>
      </c>
      <c r="C6" s="41">
        <v>44543</v>
      </c>
      <c r="D6" s="42">
        <v>0.61111111111111105</v>
      </c>
      <c r="E6" s="42">
        <v>0.75</v>
      </c>
      <c r="F6" s="40">
        <v>30</v>
      </c>
      <c r="G6" s="40">
        <f>ABS((D6-E6)*1440)</f>
        <v>200.00000000000009</v>
      </c>
    </row>
    <row r="7" spans="1:9" x14ac:dyDescent="0.2">
      <c r="A7" s="2" t="s">
        <v>51</v>
      </c>
      <c r="B7" s="41">
        <v>44543</v>
      </c>
      <c r="C7" s="41">
        <v>44544</v>
      </c>
      <c r="D7" s="42">
        <v>0.75</v>
      </c>
      <c r="E7" s="42">
        <v>0.25</v>
      </c>
      <c r="F7" s="40">
        <v>30</v>
      </c>
      <c r="G7" s="40">
        <f t="shared" ref="G7:G10" si="0">ABS((D7-E7)*1440)</f>
        <v>720</v>
      </c>
    </row>
    <row r="8" spans="1:9" x14ac:dyDescent="0.2">
      <c r="A8" s="2" t="s">
        <v>51</v>
      </c>
      <c r="B8" s="41">
        <v>44544</v>
      </c>
      <c r="C8" s="41">
        <v>44544</v>
      </c>
      <c r="D8" s="42">
        <v>0.25</v>
      </c>
      <c r="E8" s="42">
        <v>0.75</v>
      </c>
      <c r="F8" s="40">
        <v>30</v>
      </c>
      <c r="G8" s="40">
        <f t="shared" si="0"/>
        <v>720</v>
      </c>
    </row>
    <row r="9" spans="1:9" x14ac:dyDescent="0.2">
      <c r="A9" s="2" t="s">
        <v>50</v>
      </c>
      <c r="B9" s="41">
        <v>44544</v>
      </c>
      <c r="C9" s="41">
        <v>44545</v>
      </c>
      <c r="D9" s="42">
        <v>0.75</v>
      </c>
      <c r="E9" s="42">
        <v>0.25</v>
      </c>
      <c r="F9" s="40">
        <v>30</v>
      </c>
      <c r="G9" s="40">
        <f>ABS((D9-E9)*1440)</f>
        <v>720</v>
      </c>
    </row>
    <row r="10" spans="1:9" x14ac:dyDescent="0.2">
      <c r="A10" s="2" t="s">
        <v>50</v>
      </c>
      <c r="B10" s="41">
        <v>44545</v>
      </c>
      <c r="C10" s="41">
        <v>44545</v>
      </c>
      <c r="D10" s="42">
        <v>0.25</v>
      </c>
      <c r="E10" s="42">
        <v>0.25347222222222221</v>
      </c>
      <c r="F10" s="40" t="s">
        <v>42</v>
      </c>
      <c r="G10" s="40">
        <f t="shared" si="0"/>
        <v>4.9999999999999822</v>
      </c>
    </row>
    <row r="11" spans="1:9" x14ac:dyDescent="0.2">
      <c r="A11" s="2" t="s">
        <v>50</v>
      </c>
      <c r="B11" s="41">
        <v>44545</v>
      </c>
      <c r="C11" s="40" t="s">
        <v>48</v>
      </c>
      <c r="D11" s="42">
        <v>0.25347222222222221</v>
      </c>
      <c r="E11" s="40" t="s">
        <v>19</v>
      </c>
      <c r="F11" s="40">
        <v>5</v>
      </c>
      <c r="G11" s="40"/>
    </row>
    <row r="12" spans="1:9" x14ac:dyDescent="0.2">
      <c r="A12" s="2"/>
      <c r="B12" s="40"/>
      <c r="C12" s="40"/>
      <c r="D12" s="40"/>
      <c r="E12" s="40"/>
      <c r="F12" s="40"/>
      <c r="G12" s="40"/>
    </row>
    <row r="13" spans="1:9" x14ac:dyDescent="0.2">
      <c r="A13" s="2"/>
      <c r="B13" s="40"/>
      <c r="C13" s="40"/>
      <c r="D13" s="40"/>
      <c r="E13" s="40"/>
      <c r="F13" s="40" t="s">
        <v>43</v>
      </c>
      <c r="G13" s="40">
        <f>SUM(G6:G9)</f>
        <v>2360</v>
      </c>
    </row>
    <row r="14" spans="1:9" x14ac:dyDescent="0.2">
      <c r="C14" s="39"/>
      <c r="D14" s="39"/>
      <c r="E14" s="39"/>
      <c r="F14" s="39"/>
      <c r="G14" s="39"/>
    </row>
    <row r="16" spans="1:9" x14ac:dyDescent="0.2">
      <c r="I16">
        <f>720*3</f>
        <v>2160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A3AA-5FE7-AE41-B96E-CAFAA21D30BC}">
  <dimension ref="A1:J17"/>
  <sheetViews>
    <sheetView workbookViewId="0">
      <selection activeCell="E2" sqref="E2:E5"/>
    </sheetView>
  </sheetViews>
  <sheetFormatPr baseColWidth="10" defaultRowHeight="16" x14ac:dyDescent="0.2"/>
  <cols>
    <col min="1" max="1" width="8.33203125" customWidth="1"/>
    <col min="2" max="2" width="9" customWidth="1"/>
    <col min="3" max="3" width="15.83203125" customWidth="1"/>
    <col min="4" max="4" width="16.5" customWidth="1"/>
    <col min="5" max="5" width="8.33203125" customWidth="1"/>
  </cols>
  <sheetData>
    <row r="1" spans="1:10" x14ac:dyDescent="0.2">
      <c r="A1" s="44" t="s">
        <v>52</v>
      </c>
      <c r="B1" s="44" t="s">
        <v>1</v>
      </c>
      <c r="C1" s="44" t="s">
        <v>53</v>
      </c>
      <c r="D1" s="44" t="s">
        <v>54</v>
      </c>
      <c r="E1" s="44" t="s">
        <v>56</v>
      </c>
      <c r="F1" s="105" t="s">
        <v>55</v>
      </c>
      <c r="G1" s="105"/>
      <c r="H1" s="105"/>
      <c r="I1" s="43" t="s">
        <v>57</v>
      </c>
      <c r="J1" s="45" t="s">
        <v>58</v>
      </c>
    </row>
    <row r="2" spans="1:10" x14ac:dyDescent="0.2">
      <c r="A2" s="43">
        <v>1</v>
      </c>
      <c r="B2" s="43">
        <v>1</v>
      </c>
      <c r="C2" s="7" t="s">
        <v>22</v>
      </c>
      <c r="D2" s="43">
        <v>29.6</v>
      </c>
      <c r="E2" s="43">
        <v>32.799999999999997</v>
      </c>
      <c r="F2" s="43">
        <v>361</v>
      </c>
      <c r="G2" s="43">
        <v>342</v>
      </c>
      <c r="H2" s="43"/>
      <c r="I2" s="49">
        <f>AVERAGE(F2:H2)</f>
        <v>351.5</v>
      </c>
      <c r="J2" s="48">
        <v>4.8398576512455511</v>
      </c>
    </row>
    <row r="3" spans="1:10" x14ac:dyDescent="0.2">
      <c r="A3" s="43">
        <v>2</v>
      </c>
      <c r="B3" s="43">
        <v>3955</v>
      </c>
      <c r="C3" s="6" t="s">
        <v>17</v>
      </c>
      <c r="D3" s="43">
        <v>28.2</v>
      </c>
      <c r="E3" s="43">
        <v>36.799999999999997</v>
      </c>
      <c r="F3" s="43">
        <v>120</v>
      </c>
      <c r="G3" s="43">
        <v>130</v>
      </c>
      <c r="H3" s="43"/>
      <c r="I3" s="49">
        <f t="shared" ref="I3:I17" si="0">AVERAGE(F3:H3)</f>
        <v>125</v>
      </c>
      <c r="J3" s="48">
        <v>6.3909774436090219</v>
      </c>
    </row>
    <row r="4" spans="1:10" x14ac:dyDescent="0.2">
      <c r="A4" s="43">
        <v>3</v>
      </c>
      <c r="B4" s="43">
        <v>4591</v>
      </c>
      <c r="C4" s="5" t="s">
        <v>13</v>
      </c>
      <c r="D4" s="43">
        <v>31.7</v>
      </c>
      <c r="E4" s="43">
        <v>38.1</v>
      </c>
      <c r="F4" s="43">
        <v>126</v>
      </c>
      <c r="G4" s="43">
        <v>121</v>
      </c>
      <c r="H4" s="43">
        <v>140</v>
      </c>
      <c r="I4" s="49">
        <f t="shared" si="0"/>
        <v>129</v>
      </c>
      <c r="J4" s="48">
        <v>7.8030303030303036</v>
      </c>
    </row>
    <row r="5" spans="1:10" x14ac:dyDescent="0.2">
      <c r="A5" s="43">
        <v>4</v>
      </c>
      <c r="B5" s="43">
        <v>3954</v>
      </c>
      <c r="C5" s="8" t="s">
        <v>18</v>
      </c>
      <c r="D5" s="43">
        <v>27.8</v>
      </c>
      <c r="E5" s="43">
        <v>37</v>
      </c>
      <c r="F5" s="43">
        <v>136</v>
      </c>
      <c r="G5" s="43">
        <v>164</v>
      </c>
      <c r="H5" s="43">
        <v>169</v>
      </c>
      <c r="I5" s="49">
        <f t="shared" si="0"/>
        <v>156.33333333333334</v>
      </c>
      <c r="J5" s="48">
        <v>7.2761194029850751</v>
      </c>
    </row>
    <row r="6" spans="1:10" x14ac:dyDescent="0.2">
      <c r="A6" s="43">
        <v>5</v>
      </c>
      <c r="B6" s="43">
        <v>4267</v>
      </c>
      <c r="C6" s="6" t="s">
        <v>17</v>
      </c>
      <c r="D6" s="43">
        <v>25.9</v>
      </c>
      <c r="E6" s="43">
        <v>37.200000000000003</v>
      </c>
      <c r="F6" s="43">
        <v>120</v>
      </c>
      <c r="G6" s="43">
        <v>144</v>
      </c>
      <c r="H6" s="43">
        <v>114</v>
      </c>
      <c r="I6" s="49">
        <f t="shared" si="0"/>
        <v>126</v>
      </c>
      <c r="J6" s="48">
        <v>6.1776061776061786</v>
      </c>
    </row>
    <row r="7" spans="1:10" x14ac:dyDescent="0.2">
      <c r="A7" s="43">
        <v>6</v>
      </c>
      <c r="B7" s="43">
        <v>6</v>
      </c>
      <c r="C7" s="7" t="s">
        <v>22</v>
      </c>
      <c r="D7" s="43">
        <v>29.1</v>
      </c>
      <c r="E7" s="43">
        <v>37.700000000000003</v>
      </c>
      <c r="F7" s="43">
        <v>153</v>
      </c>
      <c r="G7" s="43">
        <v>164</v>
      </c>
      <c r="H7" s="43"/>
      <c r="I7" s="49">
        <f t="shared" si="0"/>
        <v>158.5</v>
      </c>
      <c r="J7" s="48">
        <v>7.5555555555555554</v>
      </c>
    </row>
    <row r="8" spans="1:10" x14ac:dyDescent="0.2">
      <c r="A8" s="43">
        <v>7</v>
      </c>
      <c r="B8" s="43">
        <v>4592</v>
      </c>
      <c r="C8" s="5" t="s">
        <v>13</v>
      </c>
      <c r="D8" s="43">
        <v>32.5</v>
      </c>
      <c r="E8" s="43">
        <v>37.6</v>
      </c>
      <c r="F8" s="43">
        <v>140</v>
      </c>
      <c r="G8" s="43">
        <v>141</v>
      </c>
      <c r="H8" s="43"/>
      <c r="I8" s="49">
        <f t="shared" si="0"/>
        <v>140.5</v>
      </c>
      <c r="J8" s="48">
        <v>7.6950354609929077</v>
      </c>
    </row>
    <row r="9" spans="1:10" x14ac:dyDescent="0.2">
      <c r="A9" s="43">
        <v>8</v>
      </c>
      <c r="B9" s="43">
        <v>4268</v>
      </c>
      <c r="C9" s="6" t="s">
        <v>17</v>
      </c>
      <c r="D9" s="43">
        <v>26.3</v>
      </c>
      <c r="E9" s="43">
        <v>37.200000000000003</v>
      </c>
      <c r="F9" s="43">
        <v>118</v>
      </c>
      <c r="G9" s="43">
        <v>112</v>
      </c>
      <c r="H9" s="43">
        <v>132</v>
      </c>
      <c r="I9" s="49">
        <f t="shared" si="0"/>
        <v>120.66666666666667</v>
      </c>
      <c r="J9" s="48">
        <v>9.5683453237410081</v>
      </c>
    </row>
    <row r="10" spans="1:10" x14ac:dyDescent="0.2">
      <c r="A10" s="43">
        <v>9</v>
      </c>
      <c r="B10" s="43">
        <v>9</v>
      </c>
      <c r="C10" s="7" t="s">
        <v>22</v>
      </c>
      <c r="D10" s="43">
        <v>27.9</v>
      </c>
      <c r="E10" s="43">
        <v>38</v>
      </c>
      <c r="F10" s="43">
        <v>144</v>
      </c>
      <c r="G10" s="43">
        <v>169</v>
      </c>
      <c r="H10" s="43">
        <v>192</v>
      </c>
      <c r="I10" s="49">
        <f t="shared" si="0"/>
        <v>168.33333333333334</v>
      </c>
      <c r="J10" s="48">
        <v>5.6081081081081079</v>
      </c>
    </row>
    <row r="11" spans="1:10" x14ac:dyDescent="0.2">
      <c r="A11" s="43">
        <v>10</v>
      </c>
      <c r="B11" s="43">
        <v>4269</v>
      </c>
      <c r="C11" s="8" t="s">
        <v>18</v>
      </c>
      <c r="D11" s="43">
        <v>26.8</v>
      </c>
      <c r="E11" s="43">
        <v>37.6</v>
      </c>
      <c r="F11" s="43">
        <v>104</v>
      </c>
      <c r="G11" s="43">
        <v>127</v>
      </c>
      <c r="H11" s="43"/>
      <c r="I11" s="49">
        <f t="shared" si="0"/>
        <v>115.5</v>
      </c>
      <c r="J11" s="48">
        <v>4.7422680412371125</v>
      </c>
    </row>
    <row r="12" spans="1:10" x14ac:dyDescent="0.2">
      <c r="A12" s="43">
        <v>11</v>
      </c>
      <c r="B12" s="43">
        <v>4594</v>
      </c>
      <c r="C12" s="5" t="s">
        <v>13</v>
      </c>
      <c r="D12" s="43">
        <v>30.5</v>
      </c>
      <c r="E12" s="43">
        <v>37.4</v>
      </c>
      <c r="F12" s="43">
        <v>124</v>
      </c>
      <c r="G12" s="43">
        <v>130</v>
      </c>
      <c r="H12" s="43"/>
      <c r="I12" s="49">
        <f>AVERAGE(F12:H12)</f>
        <v>127</v>
      </c>
      <c r="J12" s="48">
        <v>3.4050179211469538</v>
      </c>
    </row>
    <row r="13" spans="1:10" x14ac:dyDescent="0.2">
      <c r="A13" s="43">
        <v>12</v>
      </c>
      <c r="B13" s="43">
        <v>4584</v>
      </c>
      <c r="C13" s="8" t="s">
        <v>18</v>
      </c>
      <c r="D13" s="43">
        <v>28.1</v>
      </c>
      <c r="E13" s="46">
        <v>37.6</v>
      </c>
      <c r="F13" s="43">
        <v>130</v>
      </c>
      <c r="G13" s="43">
        <v>141</v>
      </c>
      <c r="H13" s="43"/>
      <c r="I13" s="49">
        <f t="shared" si="0"/>
        <v>135.5</v>
      </c>
      <c r="J13" s="48">
        <v>3.569131832797428</v>
      </c>
    </row>
    <row r="14" spans="1:10" x14ac:dyDescent="0.2">
      <c r="A14" s="43">
        <v>13</v>
      </c>
      <c r="B14" s="43">
        <v>13</v>
      </c>
      <c r="C14" s="7" t="s">
        <v>22</v>
      </c>
      <c r="D14" s="43">
        <v>31.1</v>
      </c>
      <c r="E14" s="47">
        <v>38.1</v>
      </c>
      <c r="F14" s="43">
        <v>166</v>
      </c>
      <c r="G14" s="43">
        <v>158</v>
      </c>
      <c r="H14" s="43"/>
      <c r="I14" s="49">
        <f t="shared" si="0"/>
        <v>162</v>
      </c>
      <c r="J14" s="48">
        <v>2.8524590163934427</v>
      </c>
    </row>
    <row r="15" spans="1:10" x14ac:dyDescent="0.2">
      <c r="A15" s="43">
        <v>14</v>
      </c>
      <c r="B15" s="43">
        <v>4581</v>
      </c>
      <c r="C15" s="6" t="s">
        <v>17</v>
      </c>
      <c r="D15" s="43">
        <v>26.6</v>
      </c>
      <c r="E15" s="47">
        <v>37.799999999999997</v>
      </c>
      <c r="F15" s="43">
        <v>126</v>
      </c>
      <c r="G15" s="43">
        <v>127</v>
      </c>
      <c r="H15" s="43"/>
      <c r="I15" s="49">
        <f t="shared" si="0"/>
        <v>126.5</v>
      </c>
      <c r="J15" s="48">
        <v>4.5846153846153852</v>
      </c>
    </row>
    <row r="16" spans="1:10" x14ac:dyDescent="0.2">
      <c r="A16" s="43">
        <v>15</v>
      </c>
      <c r="B16" s="43">
        <v>4656</v>
      </c>
      <c r="C16" s="5" t="s">
        <v>13</v>
      </c>
      <c r="D16" s="43">
        <v>29.2</v>
      </c>
      <c r="E16" s="47">
        <v>38.299999999999997</v>
      </c>
      <c r="F16" s="43">
        <v>120</v>
      </c>
      <c r="G16" s="43">
        <v>128</v>
      </c>
      <c r="H16" s="43"/>
      <c r="I16" s="49">
        <f t="shared" si="0"/>
        <v>124</v>
      </c>
      <c r="J16" s="48">
        <v>6.8454258675078856</v>
      </c>
    </row>
    <row r="17" spans="1:10" x14ac:dyDescent="0.2">
      <c r="A17" s="43">
        <v>16</v>
      </c>
      <c r="B17" s="43">
        <v>4270</v>
      </c>
      <c r="C17" s="8" t="s">
        <v>18</v>
      </c>
      <c r="D17" s="43">
        <v>27</v>
      </c>
      <c r="E17" s="43">
        <v>38.1</v>
      </c>
      <c r="F17" s="43">
        <v>166</v>
      </c>
      <c r="G17" s="43">
        <v>167</v>
      </c>
      <c r="H17" s="43"/>
      <c r="I17" s="49">
        <f t="shared" si="0"/>
        <v>166.5</v>
      </c>
      <c r="J17" s="48">
        <v>4.8287671232876708</v>
      </c>
    </row>
  </sheetData>
  <mergeCells count="1">
    <mergeCell ref="F1:H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BF7D-46C0-A54B-BD8E-899B89D57A34}">
  <dimension ref="A1:G24"/>
  <sheetViews>
    <sheetView workbookViewId="0">
      <selection activeCell="B1" sqref="B1:G1"/>
    </sheetView>
  </sheetViews>
  <sheetFormatPr baseColWidth="10" defaultRowHeight="16" x14ac:dyDescent="0.2"/>
  <cols>
    <col min="7" max="7" width="12" customWidth="1"/>
  </cols>
  <sheetData>
    <row r="1" spans="1:7" x14ac:dyDescent="0.2">
      <c r="A1" s="45" t="s">
        <v>59</v>
      </c>
      <c r="B1" s="45" t="s">
        <v>60</v>
      </c>
      <c r="C1" s="45" t="s">
        <v>61</v>
      </c>
      <c r="D1" s="45" t="s">
        <v>62</v>
      </c>
      <c r="E1" s="45" t="s">
        <v>63</v>
      </c>
      <c r="F1" s="45" t="s">
        <v>64</v>
      </c>
      <c r="G1" s="45" t="s">
        <v>58</v>
      </c>
    </row>
    <row r="2" spans="1:7" x14ac:dyDescent="0.2">
      <c r="A2" s="45">
        <v>9</v>
      </c>
      <c r="B2" s="45">
        <v>1</v>
      </c>
      <c r="C2" s="45">
        <v>1.66</v>
      </c>
      <c r="D2" s="45">
        <v>22.13</v>
      </c>
      <c r="E2" s="45">
        <v>29.6</v>
      </c>
      <c r="F2" s="45" t="s">
        <v>22</v>
      </c>
      <c r="G2" s="52">
        <f t="shared" ref="G2:G17" si="0">(C2/E2)*100</f>
        <v>5.6081081081081079</v>
      </c>
    </row>
    <row r="3" spans="1:7" x14ac:dyDescent="0.2">
      <c r="A3" s="45">
        <v>10</v>
      </c>
      <c r="B3" s="45">
        <v>6</v>
      </c>
      <c r="C3" s="45">
        <v>1.38</v>
      </c>
      <c r="D3" s="45">
        <v>26.04</v>
      </c>
      <c r="E3" s="45">
        <v>29.1</v>
      </c>
      <c r="F3" s="45" t="s">
        <v>22</v>
      </c>
      <c r="G3" s="48">
        <f t="shared" si="0"/>
        <v>4.7422680412371125</v>
      </c>
    </row>
    <row r="4" spans="1:7" x14ac:dyDescent="0.2">
      <c r="A4" s="45">
        <v>11</v>
      </c>
      <c r="B4" s="45">
        <v>9</v>
      </c>
      <c r="C4" s="45">
        <v>0.95</v>
      </c>
      <c r="D4" s="45">
        <v>25.35</v>
      </c>
      <c r="E4" s="45">
        <v>27.9</v>
      </c>
      <c r="F4" s="45" t="s">
        <v>22</v>
      </c>
      <c r="G4" s="48">
        <f t="shared" si="0"/>
        <v>3.4050179211469538</v>
      </c>
    </row>
    <row r="5" spans="1:7" x14ac:dyDescent="0.2">
      <c r="A5" s="45">
        <v>12</v>
      </c>
      <c r="B5" s="45">
        <v>13</v>
      </c>
      <c r="C5" s="45">
        <v>1.1100000000000001</v>
      </c>
      <c r="D5" s="45">
        <v>27.82</v>
      </c>
      <c r="E5" s="45">
        <v>31.1</v>
      </c>
      <c r="F5" s="45" t="s">
        <v>22</v>
      </c>
      <c r="G5" s="48">
        <f t="shared" si="0"/>
        <v>3.569131832797428</v>
      </c>
    </row>
    <row r="6" spans="1:7" x14ac:dyDescent="0.2">
      <c r="A6" s="45">
        <v>13</v>
      </c>
      <c r="B6" s="45">
        <v>4594</v>
      </c>
      <c r="C6" s="45">
        <v>0.87</v>
      </c>
      <c r="D6" s="48">
        <v>27.445</v>
      </c>
      <c r="E6" s="45">
        <v>30.5</v>
      </c>
      <c r="F6" s="45" t="s">
        <v>78</v>
      </c>
      <c r="G6" s="48">
        <f t="shared" si="0"/>
        <v>2.8524590163934427</v>
      </c>
    </row>
    <row r="7" spans="1:7" x14ac:dyDescent="0.2">
      <c r="A7" s="45">
        <v>8</v>
      </c>
      <c r="B7" s="45" t="s">
        <v>73</v>
      </c>
      <c r="C7" s="45">
        <v>2.66</v>
      </c>
      <c r="D7" s="45">
        <v>23.21</v>
      </c>
      <c r="E7" s="45">
        <v>27.8</v>
      </c>
      <c r="F7" s="45" t="s">
        <v>66</v>
      </c>
      <c r="G7" s="48">
        <f t="shared" si="0"/>
        <v>9.5683453237410081</v>
      </c>
    </row>
    <row r="8" spans="1:7" x14ac:dyDescent="0.2">
      <c r="A8" s="45">
        <v>7</v>
      </c>
      <c r="B8" s="45" t="s">
        <v>72</v>
      </c>
      <c r="C8" s="45">
        <v>2.17</v>
      </c>
      <c r="D8" s="45">
        <v>23.67</v>
      </c>
      <c r="E8" s="45">
        <v>28.2</v>
      </c>
      <c r="F8" s="45" t="s">
        <v>17</v>
      </c>
      <c r="G8" s="48">
        <f t="shared" si="0"/>
        <v>7.6950354609929077</v>
      </c>
    </row>
    <row r="9" spans="1:7" x14ac:dyDescent="0.2">
      <c r="A9" s="45">
        <v>5</v>
      </c>
      <c r="B9" s="45" t="s">
        <v>70</v>
      </c>
      <c r="C9" s="45">
        <v>1.6</v>
      </c>
      <c r="D9" s="45">
        <v>22.2</v>
      </c>
      <c r="E9" s="45">
        <v>25.9</v>
      </c>
      <c r="F9" s="45" t="s">
        <v>17</v>
      </c>
      <c r="G9" s="48">
        <f t="shared" si="0"/>
        <v>6.1776061776061786</v>
      </c>
    </row>
    <row r="10" spans="1:7" x14ac:dyDescent="0.2">
      <c r="A10" s="45">
        <v>3</v>
      </c>
      <c r="B10" s="45" t="s">
        <v>68</v>
      </c>
      <c r="C10" s="45">
        <v>2.06</v>
      </c>
      <c r="D10" s="45">
        <v>21.86</v>
      </c>
      <c r="E10" s="45">
        <v>26.4</v>
      </c>
      <c r="F10" s="45" t="s">
        <v>17</v>
      </c>
      <c r="G10" s="48">
        <f t="shared" si="0"/>
        <v>7.8030303030303036</v>
      </c>
    </row>
    <row r="11" spans="1:7" x14ac:dyDescent="0.2">
      <c r="A11" s="45">
        <v>4</v>
      </c>
      <c r="B11" s="45" t="s">
        <v>69</v>
      </c>
      <c r="C11" s="45">
        <v>1.95</v>
      </c>
      <c r="D11" s="45">
        <v>22.45</v>
      </c>
      <c r="E11" s="45">
        <v>26.8</v>
      </c>
      <c r="F11" s="45" t="s">
        <v>66</v>
      </c>
      <c r="G11" s="48">
        <f t="shared" si="0"/>
        <v>7.2761194029850751</v>
      </c>
    </row>
    <row r="12" spans="1:7" x14ac:dyDescent="0.2">
      <c r="A12" s="45">
        <v>6</v>
      </c>
      <c r="B12" s="45" t="s">
        <v>71</v>
      </c>
      <c r="C12" s="45">
        <v>2.04</v>
      </c>
      <c r="D12" s="45">
        <v>22.91</v>
      </c>
      <c r="E12" s="45">
        <v>27</v>
      </c>
      <c r="F12" s="45" t="s">
        <v>66</v>
      </c>
      <c r="G12" s="48">
        <f t="shared" si="0"/>
        <v>7.5555555555555554</v>
      </c>
    </row>
    <row r="13" spans="1:7" x14ac:dyDescent="0.2">
      <c r="A13" s="45">
        <v>2</v>
      </c>
      <c r="B13" s="45" t="s">
        <v>67</v>
      </c>
      <c r="C13" s="45">
        <v>1.7</v>
      </c>
      <c r="D13" s="45">
        <v>23.04</v>
      </c>
      <c r="E13" s="45">
        <v>26.6</v>
      </c>
      <c r="F13" s="45" t="s">
        <v>17</v>
      </c>
      <c r="G13" s="48">
        <f t="shared" si="0"/>
        <v>6.3909774436090219</v>
      </c>
    </row>
    <row r="14" spans="1:7" x14ac:dyDescent="0.2">
      <c r="A14" s="45">
        <v>1</v>
      </c>
      <c r="B14" s="45" t="s">
        <v>65</v>
      </c>
      <c r="C14" s="45">
        <v>1.36</v>
      </c>
      <c r="D14" s="45">
        <v>24.28</v>
      </c>
      <c r="E14" s="45">
        <v>28.1</v>
      </c>
      <c r="F14" s="45" t="s">
        <v>66</v>
      </c>
      <c r="G14" s="48">
        <f t="shared" si="0"/>
        <v>4.8398576512455511</v>
      </c>
    </row>
    <row r="15" spans="1:7" x14ac:dyDescent="0.2">
      <c r="A15" s="45">
        <v>15</v>
      </c>
      <c r="B15" s="45" t="s">
        <v>81</v>
      </c>
      <c r="C15" s="45">
        <v>2.17</v>
      </c>
      <c r="D15" s="45">
        <v>26.82</v>
      </c>
      <c r="E15" s="45">
        <v>31.7</v>
      </c>
      <c r="F15" s="45" t="s">
        <v>78</v>
      </c>
      <c r="G15" s="48">
        <f t="shared" si="0"/>
        <v>6.8454258675078856</v>
      </c>
    </row>
    <row r="16" spans="1:7" x14ac:dyDescent="0.2">
      <c r="A16" s="45">
        <v>14</v>
      </c>
      <c r="B16" s="45" t="s">
        <v>80</v>
      </c>
      <c r="C16" s="45">
        <v>1.49</v>
      </c>
      <c r="D16" s="45">
        <v>27.92</v>
      </c>
      <c r="E16" s="45">
        <v>32.5</v>
      </c>
      <c r="F16" s="45" t="s">
        <v>78</v>
      </c>
      <c r="G16" s="48">
        <f t="shared" si="0"/>
        <v>4.5846153846153852</v>
      </c>
    </row>
    <row r="17" spans="1:7" x14ac:dyDescent="0.2">
      <c r="A17" s="45">
        <v>16</v>
      </c>
      <c r="B17" s="45" t="s">
        <v>82</v>
      </c>
      <c r="C17" s="45">
        <v>1.41</v>
      </c>
      <c r="D17" s="45">
        <v>25.44</v>
      </c>
      <c r="E17" s="45">
        <v>29.2</v>
      </c>
      <c r="F17" s="45" t="s">
        <v>78</v>
      </c>
      <c r="G17" s="48">
        <f t="shared" si="0"/>
        <v>4.8287671232876708</v>
      </c>
    </row>
    <row r="18" spans="1:7" x14ac:dyDescent="0.2">
      <c r="G18" s="51"/>
    </row>
    <row r="24" spans="1:7" x14ac:dyDescent="0.2">
      <c r="D24" s="50"/>
    </row>
  </sheetData>
  <sortState xmlns:xlrd2="http://schemas.microsoft.com/office/spreadsheetml/2017/richdata2" ref="A2:G17">
    <sortCondition ref="B1:B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18DA-B221-2D46-B3B2-F3E8D7B74D6C}">
  <dimension ref="A1:F18"/>
  <sheetViews>
    <sheetView workbookViewId="0">
      <selection activeCell="K12" sqref="K12"/>
    </sheetView>
  </sheetViews>
  <sheetFormatPr baseColWidth="10" defaultRowHeight="16" x14ac:dyDescent="0.2"/>
  <sheetData>
    <row r="1" spans="1:6" x14ac:dyDescent="0.2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2">
      <c r="A2">
        <v>1</v>
      </c>
      <c r="B2" t="s">
        <v>65</v>
      </c>
      <c r="C2">
        <v>1.36</v>
      </c>
      <c r="D2">
        <v>24.28</v>
      </c>
      <c r="E2">
        <v>28.1</v>
      </c>
      <c r="F2" t="s">
        <v>66</v>
      </c>
    </row>
    <row r="3" spans="1:6" x14ac:dyDescent="0.2">
      <c r="A3">
        <v>2</v>
      </c>
      <c r="B3" t="s">
        <v>67</v>
      </c>
      <c r="C3">
        <v>1.7</v>
      </c>
      <c r="D3">
        <v>23.04</v>
      </c>
      <c r="E3">
        <v>26.6</v>
      </c>
      <c r="F3" t="s">
        <v>17</v>
      </c>
    </row>
    <row r="4" spans="1:6" x14ac:dyDescent="0.2">
      <c r="A4">
        <v>3</v>
      </c>
      <c r="B4" t="s">
        <v>68</v>
      </c>
      <c r="C4">
        <v>2.06</v>
      </c>
      <c r="D4">
        <v>21.86</v>
      </c>
      <c r="E4">
        <v>26.4</v>
      </c>
      <c r="F4" t="s">
        <v>17</v>
      </c>
    </row>
    <row r="5" spans="1:6" x14ac:dyDescent="0.2">
      <c r="A5">
        <v>4</v>
      </c>
      <c r="B5" t="s">
        <v>69</v>
      </c>
      <c r="C5">
        <v>1.95</v>
      </c>
      <c r="D5">
        <v>22.45</v>
      </c>
      <c r="E5">
        <v>26.8</v>
      </c>
      <c r="F5" t="s">
        <v>66</v>
      </c>
    </row>
    <row r="6" spans="1:6" x14ac:dyDescent="0.2">
      <c r="A6">
        <v>5</v>
      </c>
      <c r="B6" t="s">
        <v>70</v>
      </c>
      <c r="C6">
        <v>1.6</v>
      </c>
      <c r="D6">
        <v>22.2</v>
      </c>
      <c r="E6">
        <v>25.9</v>
      </c>
      <c r="F6" t="s">
        <v>17</v>
      </c>
    </row>
    <row r="7" spans="1:6" x14ac:dyDescent="0.2">
      <c r="A7">
        <v>6</v>
      </c>
      <c r="B7" t="s">
        <v>71</v>
      </c>
      <c r="C7">
        <v>2.04</v>
      </c>
      <c r="D7">
        <v>22.91</v>
      </c>
      <c r="E7">
        <v>27</v>
      </c>
      <c r="F7" t="s">
        <v>66</v>
      </c>
    </row>
    <row r="8" spans="1:6" x14ac:dyDescent="0.2">
      <c r="A8">
        <v>7</v>
      </c>
      <c r="B8" t="s">
        <v>72</v>
      </c>
      <c r="C8">
        <v>2.17</v>
      </c>
      <c r="D8">
        <v>23.67</v>
      </c>
      <c r="E8">
        <v>28.2</v>
      </c>
      <c r="F8" t="s">
        <v>17</v>
      </c>
    </row>
    <row r="9" spans="1:6" x14ac:dyDescent="0.2">
      <c r="A9">
        <v>8</v>
      </c>
      <c r="B9" t="s">
        <v>73</v>
      </c>
      <c r="C9">
        <v>2.66</v>
      </c>
      <c r="D9">
        <v>23.21</v>
      </c>
      <c r="E9">
        <v>27.8</v>
      </c>
      <c r="F9" t="s">
        <v>66</v>
      </c>
    </row>
    <row r="10" spans="1:6" x14ac:dyDescent="0.2">
      <c r="A10">
        <v>9</v>
      </c>
      <c r="B10" t="s">
        <v>74</v>
      </c>
      <c r="C10">
        <v>1.66</v>
      </c>
      <c r="D10">
        <v>22.13</v>
      </c>
      <c r="E10">
        <v>29.6</v>
      </c>
      <c r="F10" t="s">
        <v>22</v>
      </c>
    </row>
    <row r="11" spans="1:6" x14ac:dyDescent="0.2">
      <c r="A11">
        <v>10</v>
      </c>
      <c r="B11" t="s">
        <v>75</v>
      </c>
      <c r="C11">
        <v>1.38</v>
      </c>
      <c r="D11">
        <v>26.04</v>
      </c>
      <c r="E11">
        <v>29.1</v>
      </c>
      <c r="F11" t="s">
        <v>22</v>
      </c>
    </row>
    <row r="12" spans="1:6" x14ac:dyDescent="0.2">
      <c r="A12">
        <v>11</v>
      </c>
      <c r="B12" t="s">
        <v>76</v>
      </c>
      <c r="C12">
        <v>0.95</v>
      </c>
      <c r="D12">
        <v>25.35</v>
      </c>
      <c r="E12">
        <v>27.9</v>
      </c>
      <c r="F12" t="s">
        <v>22</v>
      </c>
    </row>
    <row r="13" spans="1:6" x14ac:dyDescent="0.2">
      <c r="A13">
        <v>12</v>
      </c>
      <c r="B13" t="s">
        <v>77</v>
      </c>
      <c r="C13">
        <v>1.1100000000000001</v>
      </c>
      <c r="D13">
        <v>27.82</v>
      </c>
      <c r="E13">
        <v>31.1</v>
      </c>
      <c r="F13" t="s">
        <v>22</v>
      </c>
    </row>
    <row r="14" spans="1:6" x14ac:dyDescent="0.2">
      <c r="A14">
        <v>13</v>
      </c>
      <c r="B14" t="s">
        <v>83</v>
      </c>
      <c r="C14">
        <v>0.87</v>
      </c>
      <c r="D14">
        <v>27.38</v>
      </c>
      <c r="E14">
        <v>30.5</v>
      </c>
      <c r="F14" t="s">
        <v>78</v>
      </c>
    </row>
    <row r="15" spans="1:6" x14ac:dyDescent="0.2">
      <c r="A15">
        <v>14</v>
      </c>
      <c r="B15" t="s">
        <v>79</v>
      </c>
      <c r="C15">
        <v>0.87</v>
      </c>
      <c r="D15">
        <v>27.51</v>
      </c>
      <c r="E15">
        <v>30.5</v>
      </c>
      <c r="F15" t="s">
        <v>78</v>
      </c>
    </row>
    <row r="16" spans="1:6" x14ac:dyDescent="0.2">
      <c r="A16">
        <v>15</v>
      </c>
      <c r="B16" t="s">
        <v>80</v>
      </c>
      <c r="C16">
        <v>1.49</v>
      </c>
      <c r="D16">
        <v>27.92</v>
      </c>
      <c r="E16">
        <v>32.5</v>
      </c>
      <c r="F16" t="s">
        <v>78</v>
      </c>
    </row>
    <row r="17" spans="1:6" x14ac:dyDescent="0.2">
      <c r="A17">
        <v>16</v>
      </c>
      <c r="B17" t="s">
        <v>81</v>
      </c>
      <c r="C17">
        <v>2.17</v>
      </c>
      <c r="D17">
        <v>26.82</v>
      </c>
      <c r="E17">
        <v>31.7</v>
      </c>
      <c r="F17" t="s">
        <v>78</v>
      </c>
    </row>
    <row r="18" spans="1:6" x14ac:dyDescent="0.2">
      <c r="A18">
        <v>17</v>
      </c>
      <c r="B18" t="s">
        <v>82</v>
      </c>
      <c r="C18">
        <v>1.41</v>
      </c>
      <c r="D18">
        <v>25.44</v>
      </c>
      <c r="E18">
        <v>29.2</v>
      </c>
      <c r="F18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06A1-E8B5-B442-BCBB-D34544DA782C}">
  <dimension ref="A1:G9"/>
  <sheetViews>
    <sheetView workbookViewId="0">
      <selection activeCell="C14" sqref="C14"/>
    </sheetView>
  </sheetViews>
  <sheetFormatPr baseColWidth="10" defaultRowHeight="16" x14ac:dyDescent="0.2"/>
  <cols>
    <col min="2" max="2" width="9.83203125" customWidth="1"/>
    <col min="3" max="3" width="19.33203125" customWidth="1"/>
    <col min="4" max="4" width="23.33203125" customWidth="1"/>
    <col min="5" max="5" width="26.5" customWidth="1"/>
    <col min="6" max="6" width="17.33203125" customWidth="1"/>
    <col min="7" max="7" width="27.1640625" customWidth="1"/>
  </cols>
  <sheetData>
    <row r="1" spans="1:7" x14ac:dyDescent="0.2">
      <c r="A1" s="54" t="s">
        <v>52</v>
      </c>
      <c r="B1" s="54" t="s">
        <v>1</v>
      </c>
      <c r="C1" s="54" t="s">
        <v>53</v>
      </c>
      <c r="D1" s="54" t="s">
        <v>86</v>
      </c>
      <c r="E1" s="54" t="s">
        <v>87</v>
      </c>
      <c r="F1" s="53" t="s">
        <v>88</v>
      </c>
      <c r="G1" s="53" t="s">
        <v>91</v>
      </c>
    </row>
    <row r="2" spans="1:7" x14ac:dyDescent="0.2">
      <c r="A2" s="43">
        <v>13</v>
      </c>
      <c r="B2" s="43"/>
      <c r="C2" s="56" t="s">
        <v>22</v>
      </c>
      <c r="D2" s="43">
        <v>31.1</v>
      </c>
      <c r="E2" s="43">
        <v>30.3</v>
      </c>
      <c r="F2" s="45" t="s">
        <v>89</v>
      </c>
      <c r="G2" s="45">
        <v>0.13400000000000001</v>
      </c>
    </row>
    <row r="3" spans="1:7" x14ac:dyDescent="0.2">
      <c r="A3" s="43">
        <v>4</v>
      </c>
      <c r="B3" s="43">
        <v>3954</v>
      </c>
      <c r="C3" s="57" t="s">
        <v>18</v>
      </c>
      <c r="D3" s="43">
        <v>27.8</v>
      </c>
      <c r="E3" s="43">
        <v>25.5</v>
      </c>
      <c r="F3" s="45" t="s">
        <v>89</v>
      </c>
      <c r="G3" s="55">
        <v>0.14399999999999999</v>
      </c>
    </row>
    <row r="4" spans="1:7" x14ac:dyDescent="0.2">
      <c r="A4" s="43">
        <v>15</v>
      </c>
      <c r="B4" s="43">
        <v>4656</v>
      </c>
      <c r="C4" s="58" t="s">
        <v>13</v>
      </c>
      <c r="D4" s="43">
        <v>29.2</v>
      </c>
      <c r="E4" s="43">
        <v>30.4</v>
      </c>
      <c r="F4" s="59" t="s">
        <v>90</v>
      </c>
      <c r="G4" s="55">
        <v>0.107</v>
      </c>
    </row>
    <row r="5" spans="1:7" x14ac:dyDescent="0.2">
      <c r="A5" s="43">
        <v>14</v>
      </c>
      <c r="B5" s="43">
        <v>4581</v>
      </c>
      <c r="C5" s="60" t="s">
        <v>17</v>
      </c>
      <c r="D5" s="43">
        <v>26.6</v>
      </c>
      <c r="E5" s="43">
        <v>26.9</v>
      </c>
      <c r="F5" s="59" t="s">
        <v>90</v>
      </c>
      <c r="G5" s="55">
        <v>9.4E-2</v>
      </c>
    </row>
    <row r="8" spans="1:7" x14ac:dyDescent="0.2">
      <c r="C8" t="s">
        <v>92</v>
      </c>
    </row>
    <row r="9" spans="1:7" x14ac:dyDescent="0.2">
      <c r="C9" t="s">
        <v>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A0596-2DAE-D74B-B846-18267EB347CF}">
  <dimension ref="A1:N17"/>
  <sheetViews>
    <sheetView workbookViewId="0">
      <selection activeCell="N7" sqref="N7"/>
    </sheetView>
  </sheetViews>
  <sheetFormatPr baseColWidth="10" defaultRowHeight="16" x14ac:dyDescent="0.2"/>
  <cols>
    <col min="4" max="4" width="17" customWidth="1"/>
  </cols>
  <sheetData>
    <row r="1" spans="1:14" x14ac:dyDescent="0.2">
      <c r="A1" s="61" t="s">
        <v>52</v>
      </c>
      <c r="B1" s="61" t="s">
        <v>1</v>
      </c>
      <c r="C1" s="61" t="s">
        <v>53</v>
      </c>
      <c r="D1" s="61" t="s">
        <v>54</v>
      </c>
      <c r="E1" s="61" t="s">
        <v>56</v>
      </c>
      <c r="F1" s="62" t="s">
        <v>55</v>
      </c>
      <c r="G1" s="62"/>
      <c r="H1" s="62"/>
      <c r="I1" s="43" t="s">
        <v>57</v>
      </c>
      <c r="J1" s="45" t="s">
        <v>61</v>
      </c>
      <c r="K1" s="45" t="s">
        <v>62</v>
      </c>
      <c r="L1" s="45" t="s">
        <v>63</v>
      </c>
      <c r="M1" s="45" t="s">
        <v>58</v>
      </c>
    </row>
    <row r="2" spans="1:14" x14ac:dyDescent="0.2">
      <c r="A2" s="43">
        <v>2</v>
      </c>
      <c r="B2" s="43">
        <v>3955</v>
      </c>
      <c r="C2" s="45" t="s">
        <v>17</v>
      </c>
      <c r="D2" s="43">
        <v>28.2</v>
      </c>
      <c r="E2" s="43">
        <v>36.799999999999997</v>
      </c>
      <c r="F2" s="43">
        <v>120</v>
      </c>
      <c r="G2" s="43">
        <v>130</v>
      </c>
      <c r="H2" s="43"/>
      <c r="I2" s="49">
        <f t="shared" ref="I2:I17" si="0">AVERAGE(F2:H2)</f>
        <v>125</v>
      </c>
      <c r="J2" s="45">
        <v>2.17</v>
      </c>
      <c r="K2" s="45">
        <v>23.67</v>
      </c>
      <c r="L2" s="45">
        <v>28.2</v>
      </c>
      <c r="M2" s="48">
        <f t="shared" ref="M2:M17" si="1">(J2/L2)*100</f>
        <v>7.6950354609929077</v>
      </c>
    </row>
    <row r="3" spans="1:14" x14ac:dyDescent="0.2">
      <c r="A3" s="43">
        <v>5</v>
      </c>
      <c r="B3" s="43">
        <v>4267</v>
      </c>
      <c r="C3" s="45" t="s">
        <v>17</v>
      </c>
      <c r="D3" s="43">
        <v>25.9</v>
      </c>
      <c r="E3" s="43">
        <v>37.200000000000003</v>
      </c>
      <c r="F3" s="43">
        <v>120</v>
      </c>
      <c r="G3" s="43">
        <v>144</v>
      </c>
      <c r="H3" s="43">
        <v>114</v>
      </c>
      <c r="I3" s="49">
        <f t="shared" si="0"/>
        <v>126</v>
      </c>
      <c r="J3" s="45">
        <v>1.6</v>
      </c>
      <c r="K3" s="45">
        <v>22.2</v>
      </c>
      <c r="L3" s="45">
        <v>25.9</v>
      </c>
      <c r="M3" s="48">
        <f t="shared" si="1"/>
        <v>6.1776061776061786</v>
      </c>
    </row>
    <row r="4" spans="1:14" x14ac:dyDescent="0.2">
      <c r="A4" s="43">
        <v>8</v>
      </c>
      <c r="B4" s="43">
        <v>4268</v>
      </c>
      <c r="C4" s="45" t="s">
        <v>17</v>
      </c>
      <c r="D4" s="43">
        <v>26.3</v>
      </c>
      <c r="E4" s="43">
        <v>37.200000000000003</v>
      </c>
      <c r="F4" s="43">
        <v>118</v>
      </c>
      <c r="G4" s="43">
        <v>112</v>
      </c>
      <c r="H4" s="43">
        <v>132</v>
      </c>
      <c r="I4" s="49">
        <f t="shared" si="0"/>
        <v>120.66666666666667</v>
      </c>
      <c r="J4" s="45">
        <v>2.06</v>
      </c>
      <c r="K4" s="45">
        <v>21.86</v>
      </c>
      <c r="L4" s="45">
        <v>26.4</v>
      </c>
      <c r="M4" s="48">
        <f t="shared" si="1"/>
        <v>7.8030303030303036</v>
      </c>
    </row>
    <row r="5" spans="1:14" s="68" customFormat="1" ht="17" thickBot="1" x14ac:dyDescent="0.25">
      <c r="A5" s="63">
        <v>14</v>
      </c>
      <c r="B5" s="63">
        <v>4581</v>
      </c>
      <c r="C5" s="64" t="s">
        <v>17</v>
      </c>
      <c r="D5" s="63">
        <v>26.6</v>
      </c>
      <c r="E5" s="65">
        <v>37.799999999999997</v>
      </c>
      <c r="F5" s="63">
        <v>126</v>
      </c>
      <c r="G5" s="63">
        <v>127</v>
      </c>
      <c r="H5" s="63"/>
      <c r="I5" s="66">
        <f t="shared" si="0"/>
        <v>126.5</v>
      </c>
      <c r="J5" s="64">
        <v>1.7</v>
      </c>
      <c r="K5" s="64">
        <v>23.04</v>
      </c>
      <c r="L5" s="64">
        <v>26.6</v>
      </c>
      <c r="M5" s="67">
        <f t="shared" si="1"/>
        <v>6.3909774436090219</v>
      </c>
    </row>
    <row r="6" spans="1:14" x14ac:dyDescent="0.2">
      <c r="A6" s="78">
        <v>1</v>
      </c>
      <c r="B6" s="78">
        <v>1</v>
      </c>
      <c r="C6" s="79" t="s">
        <v>22</v>
      </c>
      <c r="D6" s="78">
        <v>29.6</v>
      </c>
      <c r="E6" s="80">
        <v>32.799999999999997</v>
      </c>
      <c r="F6" s="78">
        <v>361</v>
      </c>
      <c r="G6" s="78">
        <v>342</v>
      </c>
      <c r="H6" s="78"/>
      <c r="I6" s="104">
        <f t="shared" si="0"/>
        <v>351.5</v>
      </c>
      <c r="J6" s="79">
        <v>1.66</v>
      </c>
      <c r="K6" s="79">
        <v>22.13</v>
      </c>
      <c r="L6" s="79">
        <v>29.6</v>
      </c>
      <c r="M6" s="81">
        <f t="shared" si="1"/>
        <v>5.6081081081081079</v>
      </c>
      <c r="N6" t="s">
        <v>94</v>
      </c>
    </row>
    <row r="7" spans="1:14" x14ac:dyDescent="0.2">
      <c r="A7" s="69">
        <v>6</v>
      </c>
      <c r="B7" s="69">
        <v>6</v>
      </c>
      <c r="C7" s="70" t="s">
        <v>22</v>
      </c>
      <c r="D7" s="69">
        <v>29.1</v>
      </c>
      <c r="E7" s="69">
        <v>37.700000000000003</v>
      </c>
      <c r="F7" s="78">
        <v>153</v>
      </c>
      <c r="G7" s="78">
        <v>164</v>
      </c>
      <c r="H7" s="78"/>
      <c r="I7" s="71">
        <f t="shared" si="0"/>
        <v>158.5</v>
      </c>
      <c r="J7" s="70">
        <v>1.38</v>
      </c>
      <c r="K7" s="70">
        <v>26.04</v>
      </c>
      <c r="L7" s="70">
        <v>29.1</v>
      </c>
      <c r="M7" s="72">
        <f t="shared" si="1"/>
        <v>4.7422680412371125</v>
      </c>
    </row>
    <row r="8" spans="1:14" x14ac:dyDescent="0.2">
      <c r="A8" s="69">
        <v>9</v>
      </c>
      <c r="B8" s="69">
        <v>9</v>
      </c>
      <c r="C8" s="70" t="s">
        <v>22</v>
      </c>
      <c r="D8" s="69">
        <v>27.9</v>
      </c>
      <c r="E8" s="69">
        <v>38</v>
      </c>
      <c r="F8" s="69">
        <v>144</v>
      </c>
      <c r="G8" s="69">
        <v>169</v>
      </c>
      <c r="H8" s="69">
        <v>192</v>
      </c>
      <c r="I8" s="71">
        <f t="shared" si="0"/>
        <v>168.33333333333334</v>
      </c>
      <c r="J8" s="70">
        <v>0.95</v>
      </c>
      <c r="K8" s="70">
        <v>25.35</v>
      </c>
      <c r="L8" s="70">
        <v>27.9</v>
      </c>
      <c r="M8" s="72">
        <f t="shared" si="1"/>
        <v>3.4050179211469538</v>
      </c>
    </row>
    <row r="9" spans="1:14" s="68" customFormat="1" ht="17" thickBot="1" x14ac:dyDescent="0.25">
      <c r="A9" s="73">
        <v>13</v>
      </c>
      <c r="B9" s="73">
        <v>13</v>
      </c>
      <c r="C9" s="74" t="s">
        <v>22</v>
      </c>
      <c r="D9" s="73">
        <v>31.1</v>
      </c>
      <c r="E9" s="75">
        <v>38.1</v>
      </c>
      <c r="F9" s="73">
        <v>166</v>
      </c>
      <c r="G9" s="73">
        <v>158</v>
      </c>
      <c r="H9" s="73"/>
      <c r="I9" s="76">
        <f t="shared" si="0"/>
        <v>162</v>
      </c>
      <c r="J9" s="74">
        <v>1.1100000000000001</v>
      </c>
      <c r="K9" s="74">
        <v>27.82</v>
      </c>
      <c r="L9" s="74">
        <v>31.1</v>
      </c>
      <c r="M9" s="77">
        <f t="shared" si="1"/>
        <v>3.569131832797428</v>
      </c>
    </row>
    <row r="10" spans="1:14" x14ac:dyDescent="0.2">
      <c r="A10" s="82">
        <v>3</v>
      </c>
      <c r="B10" s="82">
        <v>4591</v>
      </c>
      <c r="C10" s="83" t="s">
        <v>78</v>
      </c>
      <c r="D10" s="82">
        <v>31.7</v>
      </c>
      <c r="E10" s="82">
        <v>38.1</v>
      </c>
      <c r="F10" s="82">
        <v>126</v>
      </c>
      <c r="G10" s="82">
        <v>121</v>
      </c>
      <c r="H10" s="82">
        <v>140</v>
      </c>
      <c r="I10" s="84">
        <f t="shared" si="0"/>
        <v>129</v>
      </c>
      <c r="J10" s="83">
        <v>2.17</v>
      </c>
      <c r="K10" s="83">
        <v>26.82</v>
      </c>
      <c r="L10" s="83">
        <v>31.7</v>
      </c>
      <c r="M10" s="85">
        <f t="shared" si="1"/>
        <v>6.8454258675078856</v>
      </c>
    </row>
    <row r="11" spans="1:14" x14ac:dyDescent="0.2">
      <c r="A11" s="86">
        <v>7</v>
      </c>
      <c r="B11" s="86">
        <v>4592</v>
      </c>
      <c r="C11" s="87" t="s">
        <v>78</v>
      </c>
      <c r="D11" s="86">
        <v>32.5</v>
      </c>
      <c r="E11" s="86">
        <v>37.6</v>
      </c>
      <c r="F11" s="86">
        <v>140</v>
      </c>
      <c r="G11" s="86">
        <v>141</v>
      </c>
      <c r="H11" s="86"/>
      <c r="I11" s="88">
        <f t="shared" si="0"/>
        <v>140.5</v>
      </c>
      <c r="J11" s="87">
        <v>1.49</v>
      </c>
      <c r="K11" s="87">
        <v>27.92</v>
      </c>
      <c r="L11" s="87">
        <v>32.5</v>
      </c>
      <c r="M11" s="89">
        <f t="shared" si="1"/>
        <v>4.5846153846153852</v>
      </c>
    </row>
    <row r="12" spans="1:14" x14ac:dyDescent="0.2">
      <c r="A12" s="86">
        <v>11</v>
      </c>
      <c r="B12" s="86">
        <v>4594</v>
      </c>
      <c r="C12" s="87" t="s">
        <v>78</v>
      </c>
      <c r="D12" s="86">
        <v>30.5</v>
      </c>
      <c r="E12" s="86">
        <v>37.4</v>
      </c>
      <c r="F12" s="86">
        <v>124</v>
      </c>
      <c r="G12" s="86">
        <v>130</v>
      </c>
      <c r="H12" s="86"/>
      <c r="I12" s="88">
        <f t="shared" si="0"/>
        <v>127</v>
      </c>
      <c r="J12" s="87">
        <v>0.87</v>
      </c>
      <c r="K12" s="89">
        <v>27.445</v>
      </c>
      <c r="L12" s="87">
        <v>30.5</v>
      </c>
      <c r="M12" s="89">
        <f t="shared" si="1"/>
        <v>2.8524590163934427</v>
      </c>
    </row>
    <row r="13" spans="1:14" s="68" customFormat="1" ht="17" thickBot="1" x14ac:dyDescent="0.25">
      <c r="A13" s="90">
        <v>15</v>
      </c>
      <c r="B13" s="90">
        <v>4656</v>
      </c>
      <c r="C13" s="91" t="s">
        <v>78</v>
      </c>
      <c r="D13" s="90">
        <v>29.2</v>
      </c>
      <c r="E13" s="92">
        <v>38.299999999999997</v>
      </c>
      <c r="F13" s="90">
        <v>120</v>
      </c>
      <c r="G13" s="90">
        <v>128</v>
      </c>
      <c r="H13" s="90"/>
      <c r="I13" s="93">
        <f t="shared" si="0"/>
        <v>124</v>
      </c>
      <c r="J13" s="91">
        <v>1.41</v>
      </c>
      <c r="K13" s="91">
        <v>25.44</v>
      </c>
      <c r="L13" s="91">
        <v>29.2</v>
      </c>
      <c r="M13" s="94">
        <f t="shared" si="1"/>
        <v>4.8287671232876708</v>
      </c>
    </row>
    <row r="14" spans="1:14" x14ac:dyDescent="0.2">
      <c r="A14" s="95">
        <v>4</v>
      </c>
      <c r="B14" s="95">
        <v>3954</v>
      </c>
      <c r="C14" s="96" t="s">
        <v>66</v>
      </c>
      <c r="D14" s="95">
        <v>27.8</v>
      </c>
      <c r="E14" s="95">
        <v>37</v>
      </c>
      <c r="F14" s="95">
        <v>136</v>
      </c>
      <c r="G14" s="95">
        <v>164</v>
      </c>
      <c r="H14" s="95">
        <v>169</v>
      </c>
      <c r="I14" s="97">
        <f t="shared" si="0"/>
        <v>156.33333333333334</v>
      </c>
      <c r="J14" s="96">
        <v>2.66</v>
      </c>
      <c r="K14" s="96">
        <v>23.21</v>
      </c>
      <c r="L14" s="96">
        <v>27.8</v>
      </c>
      <c r="M14" s="98">
        <f t="shared" si="1"/>
        <v>9.5683453237410081</v>
      </c>
    </row>
    <row r="15" spans="1:14" x14ac:dyDescent="0.2">
      <c r="A15" s="99">
        <v>10</v>
      </c>
      <c r="B15" s="99">
        <v>4269</v>
      </c>
      <c r="C15" s="100" t="s">
        <v>66</v>
      </c>
      <c r="D15" s="99">
        <v>26.8</v>
      </c>
      <c r="E15" s="95">
        <v>37.6</v>
      </c>
      <c r="F15" s="99">
        <v>104</v>
      </c>
      <c r="G15" s="99">
        <v>127</v>
      </c>
      <c r="H15" s="99"/>
      <c r="I15" s="101">
        <f t="shared" si="0"/>
        <v>115.5</v>
      </c>
      <c r="J15" s="100">
        <v>1.95</v>
      </c>
      <c r="K15" s="100">
        <v>22.45</v>
      </c>
      <c r="L15" s="100">
        <v>26.8</v>
      </c>
      <c r="M15" s="102">
        <f t="shared" si="1"/>
        <v>7.2761194029850751</v>
      </c>
    </row>
    <row r="16" spans="1:14" x14ac:dyDescent="0.2">
      <c r="A16" s="99">
        <v>12</v>
      </c>
      <c r="B16" s="99">
        <v>4584</v>
      </c>
      <c r="C16" s="100" t="s">
        <v>66</v>
      </c>
      <c r="D16" s="99">
        <v>28.1</v>
      </c>
      <c r="E16" s="103">
        <v>37.6</v>
      </c>
      <c r="F16" s="99">
        <v>130</v>
      </c>
      <c r="G16" s="99">
        <v>141</v>
      </c>
      <c r="H16" s="99"/>
      <c r="I16" s="101">
        <f t="shared" si="0"/>
        <v>135.5</v>
      </c>
      <c r="J16" s="100">
        <v>1.36</v>
      </c>
      <c r="K16" s="100">
        <v>24.28</v>
      </c>
      <c r="L16" s="100">
        <v>28.1</v>
      </c>
      <c r="M16" s="102">
        <f t="shared" si="1"/>
        <v>4.8398576512455511</v>
      </c>
    </row>
    <row r="17" spans="1:13" x14ac:dyDescent="0.2">
      <c r="A17" s="99">
        <v>16</v>
      </c>
      <c r="B17" s="99">
        <v>4270</v>
      </c>
      <c r="C17" s="100" t="s">
        <v>66</v>
      </c>
      <c r="D17" s="99">
        <v>27</v>
      </c>
      <c r="E17" s="95">
        <v>38.1</v>
      </c>
      <c r="F17" s="99">
        <v>166</v>
      </c>
      <c r="G17" s="99">
        <v>167</v>
      </c>
      <c r="H17" s="99"/>
      <c r="I17" s="101">
        <f t="shared" si="0"/>
        <v>166.5</v>
      </c>
      <c r="J17" s="100">
        <v>2.04</v>
      </c>
      <c r="K17" s="100">
        <v>22.91</v>
      </c>
      <c r="L17" s="100">
        <v>27</v>
      </c>
      <c r="M17" s="102">
        <f t="shared" si="1"/>
        <v>7.5555555555555554</v>
      </c>
    </row>
  </sheetData>
  <sortState xmlns:xlrd2="http://schemas.microsoft.com/office/spreadsheetml/2017/richdata2" ref="A6:M17">
    <sortCondition descending="1" ref="C7:C17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mice</vt:lpstr>
      <vt:lpstr>cage map</vt:lpstr>
      <vt:lpstr>time calc</vt:lpstr>
      <vt:lpstr>data</vt:lpstr>
      <vt:lpstr>extracted scans</vt:lpstr>
      <vt:lpstr>raw extracted scan</vt:lpstr>
      <vt:lpstr>surviving mice</vt:lpstr>
      <vt:lpstr>Combind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Malvin, Nicole</cp:lastModifiedBy>
  <cp:lastPrinted>2021-12-13T17:21:54Z</cp:lastPrinted>
  <dcterms:created xsi:type="dcterms:W3CDTF">2021-12-10T21:42:19Z</dcterms:created>
  <dcterms:modified xsi:type="dcterms:W3CDTF">2022-10-10T15:48:17Z</dcterms:modified>
</cp:coreProperties>
</file>