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1cb6d4f2a0735/Documents/"/>
    </mc:Choice>
  </mc:AlternateContent>
  <xr:revisionPtr revIDLastSave="0" documentId="8_{D004B8A6-8354-7E42-96A9-B9562989D937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rowdfunding" sheetId="1" r:id="rId1"/>
    <sheet name="CATEGORY" sheetId="2" r:id="rId2"/>
    <sheet name="SUBCATEGORY" sheetId="3" r:id="rId3"/>
    <sheet name="OUTCOME" sheetId="4" r:id="rId4"/>
    <sheet name="BONUS" sheetId="5" r:id="rId5"/>
    <sheet name="BONUS STATISTICAL" sheetId="6" r:id="rId6"/>
  </sheets>
  <definedNames>
    <definedName name="_xlnm._FilterDatabase" localSheetId="5" hidden="1">'BONUS STATISTICAL'!$D$1:$D$1001</definedName>
  </definedNames>
  <calcPr calcId="191029"/>
  <pivotCaches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H7" i="6"/>
  <c r="K6" i="6"/>
  <c r="H6" i="6"/>
  <c r="K5" i="6"/>
  <c r="H5" i="6"/>
  <c r="K4" i="6"/>
  <c r="H3" i="6"/>
  <c r="H4" i="6"/>
  <c r="K3" i="6"/>
  <c r="K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B13" i="5"/>
  <c r="B12" i="5"/>
  <c r="B11" i="5"/>
  <c r="B10" i="5"/>
  <c r="B9" i="5"/>
  <c r="B8" i="5"/>
  <c r="B7" i="5"/>
  <c r="B6" i="5"/>
  <c r="B5" i="5"/>
  <c r="B4" i="5"/>
  <c r="B3" i="5"/>
  <c r="B2" i="5"/>
  <c r="C13" i="5"/>
  <c r="C11" i="5"/>
  <c r="C12" i="5"/>
  <c r="C10" i="5"/>
  <c r="C9" i="5"/>
  <c r="C8" i="5"/>
  <c r="C7" i="5"/>
  <c r="C6" i="5"/>
  <c r="C5" i="5"/>
  <c r="C4" i="5"/>
  <c r="C3" i="5"/>
  <c r="C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0" i="1"/>
  <c r="F21" i="1"/>
  <c r="F22" i="1"/>
  <c r="F23" i="1"/>
  <c r="F24" i="1"/>
  <c r="F10" i="1"/>
  <c r="F11" i="1"/>
  <c r="F12" i="1"/>
  <c r="F13" i="1"/>
  <c r="F14" i="1"/>
  <c r="F15" i="1"/>
  <c r="F16" i="1"/>
  <c r="F17" i="1"/>
  <c r="F18" i="1"/>
  <c r="F19" i="1"/>
  <c r="F3" i="1"/>
  <c r="F4" i="1"/>
  <c r="F5" i="1"/>
  <c r="F6" i="1"/>
  <c r="F7" i="1"/>
  <c r="F8" i="1"/>
  <c r="F9" i="1"/>
  <c r="F2" i="1"/>
  <c r="F2" i="5" l="1"/>
  <c r="H2" i="5"/>
  <c r="H7" i="5"/>
  <c r="G4" i="5"/>
  <c r="G5" i="5"/>
  <c r="F5" i="5"/>
  <c r="F9" i="5"/>
  <c r="H9" i="5"/>
  <c r="E2" i="5"/>
  <c r="G2" i="5" s="1"/>
  <c r="E10" i="5"/>
  <c r="H10" i="5" s="1"/>
  <c r="E6" i="5"/>
  <c r="F6" i="5" s="1"/>
  <c r="E13" i="5"/>
  <c r="F13" i="5" s="1"/>
  <c r="E9" i="5"/>
  <c r="G9" i="5" s="1"/>
  <c r="E5" i="5"/>
  <c r="H5" i="5" s="1"/>
  <c r="E12" i="5"/>
  <c r="G12" i="5" s="1"/>
  <c r="E8" i="5"/>
  <c r="F8" i="5" s="1"/>
  <c r="E4" i="5"/>
  <c r="H4" i="5" s="1"/>
  <c r="E11" i="5"/>
  <c r="H11" i="5" s="1"/>
  <c r="E7" i="5"/>
  <c r="F7" i="5" s="1"/>
  <c r="E3" i="5"/>
  <c r="G3" i="5" s="1"/>
  <c r="H3" i="5" l="1"/>
  <c r="G10" i="5"/>
  <c r="G13" i="5"/>
  <c r="H8" i="5"/>
  <c r="F4" i="5"/>
  <c r="H6" i="5"/>
  <c r="F11" i="5"/>
  <c r="G7" i="5"/>
  <c r="F10" i="5"/>
  <c r="G6" i="5"/>
  <c r="H13" i="5"/>
  <c r="F12" i="5"/>
  <c r="G8" i="5"/>
  <c r="F3" i="5"/>
  <c r="H12" i="5"/>
  <c r="G11" i="5"/>
</calcChain>
</file>

<file path=xl/sharedStrings.xml><?xml version="1.0" encoding="utf-8"?>
<sst xmlns="http://schemas.openxmlformats.org/spreadsheetml/2006/main" count="7140" uniqueCount="2118">
  <si>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</si>
  <si>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</si>
  <si>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</si>
  <si>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</si>
  <si>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</si>
  <si>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</si>
  <si>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</si>
  <si>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</si>
  <si>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</si>
  <si>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</si>
  <si>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</si>
  <si>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</si>
  <si>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</si>
  <si>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</si>
  <si>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</si>
  <si>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</si>
  <si>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</si>
  <si>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</si>
  <si>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</si>
  <si>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</si>
  <si>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</si>
  <si>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</si>
  <si>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</si>
  <si>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</si>
  <si>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</si>
  <si>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</si>
  <si>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</si>
  <si>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</si>
  <si>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</si>
  <si>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</si>
  <si>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</si>
  <si>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</si>
  <si>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</si>
  <si>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</si>
  <si>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</si>
  <si>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</si>
  <si>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</si>
  <si>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</si>
  <si>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</si>
  <si>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</si>
  <si>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</si>
  <si>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</si>
  <si>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</si>
  <si>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</si>
  <si>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</si>
  <si>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</si>
  <si>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</si>
  <si>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</si>
  <si>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</si>
  <si>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</si>
  <si>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</si>
  <si>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</si>
  <si>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</si>
  <si>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</si>
  <si>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</si>
  <si>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</si>
  <si>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</si>
  <si>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</si>
  <si>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</si>
  <si>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</si>
  <si>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</si>
  <si>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</si>
  <si>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</si>
  <si>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</si>
  <si>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</si>
  <si>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</si>
  <si>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</si>
  <si>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</si>
  <si>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</si>
  <si>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</si>
  <si>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</si>
  <si>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</si>
  <si>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</si>
  <si>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</si>
  <si>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</si>
  <si>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</si>
  <si>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</si>
  <si>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</si>
  <si>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</si>
  <si>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</si>
  <si>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</si>
  <si>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</si>
  <si>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</si>
  <si>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</si>
  <si>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</si>
  <si>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</si>
  <si>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</si>
  <si>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</si>
  <si>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</si>
  <si>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</si>
  <si>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</si>
  <si>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</si>
  <si>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</si>
  <si>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</si>
  <si>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</si>
  <si>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</si>
  <si>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</si>
  <si>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</si>
  <si>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</si>
  <si>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</si>
  <si>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</si>
  <si>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</si>
  <si>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</si>
  <si>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</si>
  <si>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</si>
  <si>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</si>
  <si>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</si>
  <si>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</si>
  <si>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</si>
  <si>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</si>
  <si>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</si>
  <si>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</si>
  <si>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</si>
  <si>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</si>
  <si>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</si>
  <si>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</si>
  <si>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</si>
  <si>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</si>
  <si>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</si>
  <si>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</si>
  <si>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</si>
  <si>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</si>
  <si>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</si>
  <si>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</si>
  <si>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</si>
  <si>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</si>
  <si>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</si>
  <si>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</si>
  <si>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</si>
  <si>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</si>
  <si>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</si>
  <si>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</si>
  <si>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</si>
  <si>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</si>
  <si>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</si>
  <si>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</si>
  <si>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</si>
  <si>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</si>
  <si>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</si>
  <si>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</si>
  <si>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</si>
  <si>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</si>
  <si>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</si>
  <si>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</si>
  <si>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</si>
  <si>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</si>
  <si>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</si>
  <si>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</si>
  <si>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</si>
  <si>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</si>
  <si>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</si>
  <si>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</si>
  <si>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</si>
  <si>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</si>
  <si>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</si>
  <si>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</si>
  <si>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</si>
  <si>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</si>
  <si>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</si>
  <si>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</si>
  <si>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</si>
  <si>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</si>
  <si>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</si>
  <si>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</si>
  <si>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</si>
  <si>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</si>
  <si>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</si>
  <si>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</si>
  <si>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</si>
  <si>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</si>
  <si>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</si>
  <si>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</si>
  <si>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</si>
  <si>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</si>
  <si>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</si>
  <si>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</si>
  <si>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</si>
  <si>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</si>
  <si>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</si>
  <si>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</si>
  <si>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</si>
  <si>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</si>
  <si>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</si>
  <si>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</si>
  <si>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</si>
  <si>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</si>
  <si>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</si>
  <si>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</si>
  <si>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</si>
  <si>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</si>
  <si>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</si>
  <si>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</si>
  <si>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</si>
  <si>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</si>
  <si>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</si>
  <si>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</si>
  <si>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</si>
  <si>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</si>
  <si>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</si>
  <si>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</si>
  <si>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</si>
  <si>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</si>
  <si>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</si>
  <si>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</si>
  <si>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</si>
  <si>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</si>
  <si>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</si>
  <si>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</si>
  <si>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</si>
  <si>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</si>
  <si>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</si>
  <si>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</si>
  <si>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</si>
  <si>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</si>
  <si>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</si>
  <si>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</si>
  <si>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</si>
  <si>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</si>
  <si>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</si>
  <si>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</si>
  <si>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</si>
  <si>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</si>
  <si>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</si>
  <si>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</si>
  <si>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</si>
  <si>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</si>
  <si>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</si>
  <si>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</si>
  <si>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</si>
  <si>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</si>
  <si>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</si>
  <si>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</si>
  <si>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</si>
  <si>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</si>
  <si>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</si>
  <si>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</si>
  <si>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</si>
  <si>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</si>
  <si>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</si>
  <si>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</si>
  <si>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</si>
  <si>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</si>
  <si>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</si>
  <si>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</si>
  <si>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</si>
  <si>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</si>
  <si>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</si>
  <si>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</si>
  <si>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</si>
  <si>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</si>
  <si>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</si>
  <si>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</si>
  <si>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</si>
  <si>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</si>
  <si>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</si>
  <si>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</si>
  <si>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</si>
  <si>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</si>
  <si>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</si>
  <si>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</si>
  <si>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</si>
  <si>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</si>
  <si>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</si>
  <si>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</si>
  <si>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</si>
  <si>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</si>
  <si>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</si>
  <si>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</si>
  <si>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</si>
  <si>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</si>
  <si>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</si>
  <si>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</si>
  <si>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</si>
  <si>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</si>
  <si>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</si>
  <si>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</si>
  <si>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</si>
  <si>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</si>
  <si>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</si>
  <si>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</si>
  <si>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</si>
  <si>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</si>
  <si>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</si>
  <si>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</si>
  <si>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</si>
  <si>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</si>
  <si>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</si>
  <si>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</si>
  <si>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</si>
  <si>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</si>
  <si>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</si>
  <si>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</si>
  <si>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</si>
  <si>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</si>
  <si>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</si>
  <si>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</si>
  <si>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</si>
  <si>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</si>
  <si>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</si>
  <si>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</si>
  <si>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</si>
  <si>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</si>
  <si>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</si>
  <si>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</si>
  <si>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</si>
  <si>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</si>
  <si>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</si>
  <si>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</si>
  <si>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</si>
  <si>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</si>
  <si>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</si>
  <si>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</si>
  <si>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</si>
  <si>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</si>
  <si>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</si>
  <si>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</si>
  <si>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</si>
  <si>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</si>
  <si>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</si>
  <si>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</si>
  <si>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</si>
  <si>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</si>
  <si>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</si>
  <si>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</si>
  <si>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</si>
  <si>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</si>
  <si>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</si>
  <si>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</si>
  <si>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</si>
  <si>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</si>
  <si>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</si>
  <si>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</si>
  <si>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</si>
  <si>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</si>
  <si>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</si>
  <si>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</si>
  <si>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</si>
  <si>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</si>
  <si>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</si>
  <si>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</si>
  <si>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</si>
  <si>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</si>
  <si>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</si>
  <si>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</si>
  <si>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</si>
  <si>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</si>
  <si>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</si>
  <si>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</si>
  <si>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</si>
  <si>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</si>
  <si>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</si>
  <si>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</si>
  <si>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</si>
  <si>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</si>
  <si>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</si>
  <si>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</si>
  <si>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</si>
  <si>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</si>
  <si>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</si>
  <si>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</si>
  <si>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</si>
  <si>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</si>
  <si>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</si>
  <si>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</si>
  <si>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</si>
  <si>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</si>
  <si>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</si>
  <si>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</si>
  <si>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</si>
  <si>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</si>
  <si>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</si>
  <si>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</si>
  <si>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</si>
  <si>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</si>
  <si>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</si>
  <si>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</si>
  <si>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</si>
  <si>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</si>
  <si>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</si>
  <si>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</si>
  <si>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</si>
  <si>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</si>
  <si>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</si>
  <si>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</si>
  <si>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</si>
  <si>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</si>
  <si>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</si>
  <si>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</si>
  <si>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</si>
  <si>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</si>
  <si>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</si>
  <si>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</si>
  <si>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</si>
  <si>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</si>
  <si>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</si>
  <si>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</si>
  <si>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</si>
  <si>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</si>
  <si>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</si>
  <si>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</si>
  <si>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</si>
  <si>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</si>
  <si>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</si>
  <si>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</si>
  <si>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</si>
  <si>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</si>
  <si>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</si>
  <si>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</si>
  <si>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</si>
  <si>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</si>
  <si>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</si>
  <si>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</si>
  <si>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</si>
  <si>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</si>
  <si>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</si>
  <si>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</si>
  <si>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</si>
  <si>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</si>
  <si>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</si>
  <si>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</si>
  <si>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</si>
  <si>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</si>
  <si>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</si>
  <si>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</si>
  <si>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</si>
  <si>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</si>
  <si>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</si>
  <si>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</si>
  <si>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</si>
  <si>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</si>
  <si>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</si>
  <si>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</si>
  <si>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</si>
  <si>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</si>
  <si>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</si>
  <si>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</si>
  <si>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</si>
  <si>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</si>
  <si>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</si>
  <si>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</si>
  <si>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</si>
  <si>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</si>
  <si>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</si>
  <si>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</si>
  <si>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</si>
  <si>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</si>
  <si>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</si>
  <si>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</si>
  <si>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</si>
  <si>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</si>
  <si>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</si>
  <si>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</si>
  <si>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</si>
  <si>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</si>
  <si>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</si>
  <si>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</si>
  <si>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</si>
  <si>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</si>
  <si>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</si>
  <si>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</si>
  <si>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</si>
  <si>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</si>
  <si>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</si>
  <si>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</si>
  <si>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</si>
  <si>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</si>
  <si>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</si>
  <si>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</si>
  <si>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</si>
  <si>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</si>
  <si>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</si>
  <si>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</si>
  <si>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</si>
  <si>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</si>
  <si>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</si>
  <si>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</si>
  <si>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</si>
  <si>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</si>
  <si>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</si>
  <si>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</si>
  <si>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</si>
  <si>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</si>
  <si>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</si>
  <si>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</si>
  <si>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</si>
  <si>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</si>
  <si>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</si>
  <si>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</si>
  <si>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</si>
  <si>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</si>
  <si>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</si>
  <si>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</si>
  <si>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</si>
  <si>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</si>
  <si>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</si>
  <si>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</si>
  <si>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</si>
  <si>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</si>
  <si>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</si>
  <si>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</si>
  <si>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</si>
  <si>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</si>
  <si>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</si>
  <si>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</si>
  <si>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</si>
  <si>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</si>
  <si>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</si>
  <si>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</si>
  <si>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</si>
  <si>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</si>
  <si>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</si>
  <si>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</si>
  <si>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</si>
  <si>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</si>
  <si>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</si>
  <si>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</si>
  <si>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</si>
  <si>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</si>
  <si>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</si>
  <si>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</si>
  <si>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</si>
  <si>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</si>
  <si>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</si>
  <si>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</si>
  <si>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</si>
  <si>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</si>
  <si>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</si>
  <si>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</si>
  <si>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</si>
  <si>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</si>
  <si>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</si>
  <si>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</si>
  <si>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</si>
  <si>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</si>
  <si>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</si>
  <si>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</si>
  <si>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</si>
  <si>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</si>
  <si>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</si>
  <si>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</si>
  <si>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</si>
  <si>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</si>
  <si>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</si>
  <si>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</si>
  <si>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</si>
  <si>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</si>
  <si>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</si>
  <si>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</si>
  <si>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</si>
  <si>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</si>
  <si>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</si>
  <si>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</si>
  <si>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</si>
  <si>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</si>
  <si>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</si>
  <si>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</si>
  <si>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</si>
  <si>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</si>
  <si>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</si>
  <si>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</si>
  <si>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</si>
  <si>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</si>
  <si>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</si>
  <si>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</si>
  <si>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</si>
  <si>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</si>
  <si>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</si>
  <si>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</si>
  <si>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</si>
  <si>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</si>
  <si>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</si>
  <si>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</si>
  <si>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</si>
  <si>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</si>
  <si>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</si>
  <si>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</si>
  <si>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</si>
  <si>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</si>
  <si>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</si>
  <si>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</si>
  <si>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</si>
  <si>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</si>
  <si>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</si>
  <si>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</si>
  <si>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</si>
  <si>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</si>
  <si>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</si>
  <si>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</si>
  <si>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</si>
  <si>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</si>
  <si>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</si>
  <si>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</si>
  <si>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</si>
  <si>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</si>
  <si>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</si>
  <si>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</si>
  <si>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</si>
  <si>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</si>
  <si>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</si>
  <si>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</si>
  <si>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</si>
  <si>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</si>
  <si>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</si>
  <si>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</si>
  <si>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</si>
  <si>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</si>
  <si>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</si>
  <si>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</si>
  <si>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</si>
  <si>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</si>
  <si>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</si>
  <si>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</si>
  <si>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</si>
  <si>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</si>
  <si>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</si>
  <si>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</si>
  <si>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</si>
  <si>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</si>
  <si>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</si>
  <si>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</si>
  <si>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</si>
  <si>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</si>
  <si>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</si>
  <si>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</si>
  <si>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</si>
  <si>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</si>
  <si>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</si>
  <si>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</si>
  <si>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</si>
  <si>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</si>
  <si>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</si>
  <si>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</si>
  <si>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</si>
  <si>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</si>
  <si>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</si>
  <si>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</si>
  <si>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</si>
  <si>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</si>
  <si>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</si>
  <si>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</si>
  <si>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</si>
  <si>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</si>
  <si>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</si>
  <si>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</si>
  <si>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</si>
  <si>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</si>
  <si>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</si>
  <si>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</si>
  <si>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</si>
  <si>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</si>
  <si>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</si>
  <si>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</si>
  <si>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</si>
  <si>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</si>
  <si>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</si>
  <si>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</si>
  <si>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</si>
  <si>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</si>
  <si>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</si>
  <si>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</si>
  <si>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</si>
  <si>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</si>
  <si>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</si>
  <si>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</si>
  <si>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</si>
  <si>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</si>
  <si>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</si>
  <si>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</si>
  <si>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</si>
  <si>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</si>
  <si>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</si>
  <si>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</si>
  <si>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</si>
  <si>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</si>
  <si>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</si>
  <si>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</si>
  <si>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</si>
  <si>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</si>
  <si>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</si>
  <si>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</si>
  <si>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</si>
  <si>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</si>
  <si>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</si>
  <si>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</si>
  <si>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</si>
  <si>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</si>
  <si>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</si>
  <si>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</si>
  <si>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</si>
  <si>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</si>
  <si>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</si>
  <si>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</si>
  <si>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</si>
  <si>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</si>
  <si>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</si>
  <si>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</si>
  <si>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</si>
  <si>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</si>
  <si>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</si>
  <si>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</si>
  <si>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</si>
  <si>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</si>
  <si>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</si>
  <si>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</si>
  <si>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</si>
  <si>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</si>
  <si>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</si>
  <si>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</si>
  <si>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</si>
  <si>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</si>
  <si>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</si>
  <si>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</si>
  <si>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</si>
  <si>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</si>
  <si>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</si>
  <si>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</si>
  <si>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</si>
  <si>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</si>
  <si>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</si>
  <si>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</si>
  <si>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</si>
  <si>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</si>
  <si>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</si>
  <si>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</si>
  <si>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</si>
  <si>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</si>
  <si>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</si>
  <si>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</si>
  <si>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</si>
  <si>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</si>
  <si>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</si>
  <si>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</si>
  <si>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</si>
  <si>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</si>
  <si>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</si>
  <si>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</si>
  <si>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</si>
  <si>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</si>
  <si>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</si>
  <si>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</si>
  <si>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</si>
  <si>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</si>
  <si>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</si>
  <si>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</si>
  <si>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</si>
  <si>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</si>
  <si>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</si>
  <si>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</si>
  <si>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</si>
  <si>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</si>
  <si>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</si>
  <si>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</si>
  <si>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</si>
  <si>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</si>
  <si>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</si>
  <si>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</si>
  <si>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</si>
  <si>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</si>
  <si>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</si>
  <si>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</si>
  <si>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</si>
  <si>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</si>
  <si>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</si>
  <si>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</si>
  <si>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</si>
  <si>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</si>
  <si>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</si>
  <si>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</si>
  <si>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</si>
  <si>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</si>
  <si>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</si>
  <si>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</si>
  <si>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</si>
  <si>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</si>
  <si>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</si>
  <si>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</si>
  <si>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</si>
  <si>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</si>
  <si>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</si>
  <si>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</si>
  <si>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</si>
  <si>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</si>
  <si>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</si>
  <si>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</si>
  <si>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</si>
  <si>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</si>
  <si>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</si>
  <si>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</si>
  <si>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</si>
  <si>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</si>
  <si>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</si>
  <si>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</si>
  <si>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</si>
  <si>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</si>
  <si>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</si>
  <si>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</si>
  <si>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</si>
  <si>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</si>
  <si>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</si>
  <si>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</si>
  <si>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</si>
  <si>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</si>
  <si>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</si>
  <si>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</si>
  <si>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</si>
  <si>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</si>
  <si>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</si>
  <si>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</si>
  <si>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</si>
  <si>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</si>
  <si>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</si>
  <si>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</si>
  <si>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</si>
  <si>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</si>
  <si>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</si>
  <si>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</si>
  <si>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</si>
  <si>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</si>
  <si>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</si>
  <si>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</si>
  <si>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</si>
  <si>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</si>
  <si>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</si>
  <si>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</si>
  <si>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</si>
  <si>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</si>
  <si>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</si>
  <si>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</si>
  <si>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</si>
  <si>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</si>
  <si>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</si>
  <si>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</si>
  <si>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</si>
  <si>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</si>
  <si>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</si>
  <si>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</si>
  <si>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</si>
  <si>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</si>
  <si>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</si>
  <si>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</si>
  <si>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</si>
  <si>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</si>
  <si>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</si>
  <si>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</si>
  <si>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</si>
  <si>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</si>
  <si>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</si>
  <si>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</si>
  <si>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</si>
  <si>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</si>
  <si>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</si>
  <si>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</si>
  <si>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</si>
  <si>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</si>
  <si>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</si>
  <si>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</si>
  <si>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</si>
  <si>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</si>
  <si>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</si>
  <si>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</si>
  <si>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</si>
  <si>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</si>
  <si>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</si>
  <si>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</si>
  <si>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</si>
  <si>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</si>
  <si>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</si>
  <si>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</si>
  <si>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</si>
  <si>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</si>
  <si>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</si>
  <si>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</si>
  <si>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</si>
  <si>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</si>
  <si>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</si>
  <si>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</si>
  <si>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</si>
  <si>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</si>
  <si>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</si>
  <si>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</si>
  <si>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</si>
  <si>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</si>
  <si>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</si>
  <si>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</si>
  <si>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</si>
  <si>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</si>
  <si>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</si>
  <si>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</si>
  <si>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</si>
  <si>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</si>
  <si>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</si>
  <si>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</si>
  <si>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</si>
  <si>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</si>
  <si>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</si>
  <si>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</si>
  <si>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</si>
  <si>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</si>
  <si>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</si>
  <si>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</si>
  <si>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</si>
  <si>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</si>
  <si>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</si>
  <si>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</si>
  <si>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</si>
  <si>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</si>
  <si>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</si>
  <si>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</si>
  <si>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</si>
  <si>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</si>
  <si>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</si>
  <si>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</si>
  <si>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</si>
  <si>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</si>
  <si>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</si>
  <si>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</si>
  <si>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</si>
  <si>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</si>
  <si>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</si>
  <si>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</si>
  <si>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</si>
  <si>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</si>
  <si>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</si>
  <si>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</si>
  <si>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</si>
  <si>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</si>
  <si>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</si>
  <si>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</si>
  <si>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</si>
  <si>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</si>
  <si>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</si>
  <si>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</si>
  <si>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</si>
  <si>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</si>
  <si>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</si>
  <si>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</si>
  <si>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</si>
  <si>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</si>
  <si>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</si>
  <si>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</si>
  <si>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</si>
  <si>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</si>
  <si>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</si>
  <si>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</si>
  <si>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</si>
  <si>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</si>
  <si>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</si>
  <si>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</si>
  <si>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</si>
  <si>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</si>
  <si>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</si>
  <si>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</si>
  <si>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</si>
  <si>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</si>
  <si>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</si>
  <si>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</si>
  <si>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</si>
  <si>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</si>
  <si>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</si>
  <si>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</si>
  <si>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</si>
  <si>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</si>
  <si>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</si>
  <si>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</si>
  <si>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</si>
  <si>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</si>
  <si>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</si>
  <si>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</si>
  <si>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</si>
  <si>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</si>
  <si>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</si>
  <si>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</si>
  <si>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</si>
  <si>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</si>
  <si>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</si>
  <si>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</si>
  <si>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</si>
  <si>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</si>
  <si>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</si>
  <si>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</si>
  <si>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</si>
  <si>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</si>
  <si>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</si>
  <si>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</si>
  <si>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</si>
  <si>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</si>
  <si>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</si>
  <si>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</si>
  <si>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</si>
  <si>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</si>
  <si>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</si>
  <si>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</si>
  <si>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</si>
  <si>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</si>
  <si>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</si>
  <si>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</si>
  <si>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</si>
  <si>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</si>
  <si>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</si>
  <si>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</si>
  <si>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</si>
  <si>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</si>
  <si>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</si>
  <si>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</si>
  <si>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</si>
  <si>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</si>
  <si>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</si>
  <si>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</si>
  <si>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</si>
  <si>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</si>
  <si>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</si>
  <si>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</si>
  <si>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</si>
  <si>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</si>
  <si>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</si>
  <si>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</si>
  <si>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</si>
  <si>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</si>
  <si>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</si>
  <si>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</si>
  <si>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</si>
  <si>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</si>
  <si>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</si>
  <si>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</si>
  <si>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</si>
  <si>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</si>
  <si>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</si>
  <si>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</si>
  <si>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</si>
  <si>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</si>
  <si>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</si>
  <si>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</si>
  <si>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</si>
  <si>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</si>
  <si>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</si>
  <si>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</si>
  <si>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</si>
  <si>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</si>
  <si>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</si>
  <si>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</si>
  <si>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</si>
  <si>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</si>
  <si>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</si>
  <si>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</si>
  <si>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</si>
  <si>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</si>
  <si>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</si>
  <si>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</si>
  <si>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</si>
  <si>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</si>
  <si>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</si>
  <si>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</si>
  <si>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</si>
  <si>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</si>
  <si>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</si>
  <si>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</si>
  <si>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</si>
  <si>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</si>
  <si>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</si>
  <si>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</si>
  <si>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</si>
  <si>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</si>
  <si>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</si>
  <si>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</si>
  <si>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</si>
  <si>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</si>
  <si>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</si>
  <si>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</si>
  <si>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</si>
  <si>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</si>
  <si>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</si>
  <si>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</si>
  <si>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</si>
  <si>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</si>
  <si>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</si>
  <si>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</si>
  <si>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</si>
  <si>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</si>
  <si>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</si>
  <si>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</si>
  <si>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</si>
  <si>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</si>
  <si>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</si>
  <si>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</si>
  <si>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</si>
  <si>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</si>
  <si>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</si>
  <si>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</si>
  <si>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</si>
  <si>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</si>
  <si>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</si>
  <si>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</si>
  <si>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</si>
  <si>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</si>
  <si>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</si>
  <si>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</si>
  <si>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</si>
  <si>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</si>
  <si>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</si>
  <si>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</si>
  <si>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</si>
  <si>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</si>
  <si>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</si>
  <si>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</si>
  <si>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</si>
  <si>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</si>
  <si>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</si>
  <si>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</si>
  <si>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</si>
  <si>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</si>
  <si>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</si>
  <si>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</si>
  <si>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</si>
  <si>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</si>
  <si>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</si>
  <si>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</si>
  <si>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</si>
  <si>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</si>
  <si>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</si>
  <si>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</si>
  <si>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</si>
  <si>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</si>
  <si>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</si>
  <si>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</si>
  <si>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</si>
  <si>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</si>
  <si>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</si>
  <si>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</si>
  <si>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</si>
  <si>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</si>
  <si>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</si>
  <si>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</si>
  <si>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</si>
  <si>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</si>
  <si>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</si>
  <si>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</si>
  <si>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</si>
  <si>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</si>
  <si>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</si>
  <si>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</si>
  <si>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</si>
  <si>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</si>
  <si>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</si>
  <si>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</si>
  <si>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</si>
  <si>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</si>
  <si>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</si>
  <si>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</si>
  <si>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</si>
  <si>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</si>
  <si>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</si>
  <si>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</si>
  <si>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</si>
  <si>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</si>
  <si>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</si>
  <si>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</si>
  <si>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</si>
  <si>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</si>
  <si>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</si>
  <si>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</si>
  <si>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</si>
  <si>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</si>
  <si>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</si>
  <si>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</si>
  <si>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</si>
  <si>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</si>
  <si>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</si>
  <si>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</si>
  <si>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</si>
  <si>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</si>
  <si>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</si>
  <si>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</si>
  <si>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</si>
  <si>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</si>
  <si>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</si>
  <si>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</si>
  <si>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</si>
  <si>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</si>
  <si>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</si>
  <si>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</si>
  <si>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</si>
  <si>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</si>
  <si>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</si>
  <si>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</si>
  <si>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</si>
  <si>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</si>
  <si>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</si>
  <si>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</si>
  <si>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</si>
  <si>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</si>
  <si>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</si>
  <si>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</si>
  <si>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</si>
  <si>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</si>
  <si>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</si>
  <si>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</si>
  <si>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</si>
  <si>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</si>
  <si>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</si>
  <si>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</si>
  <si>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</si>
  <si>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</si>
  <si>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</si>
  <si>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</si>
  <si>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</si>
  <si>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</si>
  <si>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</si>
  <si>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</si>
  <si>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</si>
  <si>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</si>
  <si>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</si>
  <si>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</si>
  <si>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</si>
  <si>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</si>
  <si>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</si>
  <si>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</si>
  <si>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</si>
  <si>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</si>
  <si>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</si>
  <si>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</si>
  <si>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</si>
  <si>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</si>
  <si>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</si>
  <si>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</si>
  <si>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</si>
  <si>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</si>
  <si>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</si>
  <si>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</si>
  <si>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</si>
  <si>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</si>
  <si>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</si>
  <si>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</si>
  <si>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</si>
  <si>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</si>
  <si>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</si>
  <si>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</si>
  <si>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</si>
  <si>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</si>
  <si>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</si>
  <si>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</si>
  <si>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</si>
  <si>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</si>
  <si>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</si>
  <si>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</si>
  <si>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</si>
  <si>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</si>
  <si>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</si>
  <si>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</si>
  <si>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</si>
  <si>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</si>
  <si>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</si>
  <si>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</si>
  <si>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</si>
  <si>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</si>
  <si>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</si>
  <si>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</si>
  <si>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</si>
  <si>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</si>
  <si>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</si>
  <si>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</si>
  <si>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</si>
  <si>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</si>
  <si>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</si>
  <si>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</si>
  <si>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</si>
  <si>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</si>
  <si>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</si>
  <si>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</si>
  <si>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</si>
  <si>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</si>
  <si>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</si>
  <si>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</si>
  <si>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</si>
  <si>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</si>
  <si>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</si>
  <si>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</si>
  <si>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</si>
  <si>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</si>
  <si>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</si>
  <si>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</si>
  <si>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</si>
  <si>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</si>
  <si>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</si>
  <si>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</si>
  <si>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</si>
  <si>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</si>
  <si>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</si>
  <si>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</si>
  <si>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</si>
  <si>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</si>
  <si>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</si>
  <si>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</si>
  <si>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</si>
  <si>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</si>
  <si>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</si>
  <si>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</si>
  <si>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</si>
  <si>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</si>
  <si>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</si>
  <si>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</si>
  <si>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</si>
  <si>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</si>
  <si>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</si>
  <si>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</si>
  <si>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</si>
  <si>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</si>
  <si>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</si>
  <si>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</si>
  <si>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</si>
  <si>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</si>
  <si>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</si>
  <si>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</si>
  <si>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</si>
  <si>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</si>
  <si>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</si>
  <si>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</si>
  <si>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</si>
  <si>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</si>
  <si>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</si>
  <si>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</si>
  <si>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</si>
  <si>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</si>
  <si>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</si>
  <si>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</si>
  <si>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</si>
  <si>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</si>
  <si>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</si>
  <si>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</si>
  <si>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</si>
  <si>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</si>
  <si>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</si>
  <si>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</si>
  <si>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</si>
  <si>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</si>
  <si>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</si>
  <si>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</si>
  <si>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</si>
  <si>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</si>
  <si>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</si>
  <si>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</si>
  <si>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</si>
  <si>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</si>
  <si>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</si>
  <si>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</si>
  <si>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</si>
  <si>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</si>
  <si>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</si>
  <si>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</si>
  <si>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</si>
  <si>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</si>
  <si>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</si>
  <si>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</si>
  <si>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</si>
  <si>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</si>
  <si>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</si>
  <si>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</si>
  <si>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</si>
  <si>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</si>
  <si>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</si>
  <si>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</si>
  <si>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</si>
  <si>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</si>
  <si>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</si>
  <si>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</si>
  <si>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</si>
  <si>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</si>
  <si>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</si>
  <si>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</si>
  <si>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</si>
  <si>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</si>
  <si>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</si>
  <si>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</si>
  <si>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</si>
  <si>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</si>
  <si>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</si>
  <si>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</si>
  <si>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</si>
  <si>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</si>
  <si>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</si>
  <si>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</si>
  <si>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</si>
  <si>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</si>
  <si>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</si>
  <si>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</si>
  <si>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</si>
  <si>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</si>
  <si>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</si>
  <si>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</si>
  <si>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</si>
  <si>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</si>
  <si>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</si>
  <si>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</si>
  <si>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</si>
  <si>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</si>
  <si>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</si>
  <si>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</si>
  <si>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</si>
  <si>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</si>
  <si>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</si>
  <si>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</si>
  <si>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</si>
  <si>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</si>
  <si>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</si>
  <si>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</si>
  <si>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</si>
  <si>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</si>
  <si>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</si>
  <si>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</si>
  <si>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</si>
  <si>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</si>
  <si>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</si>
  <si>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</si>
  <si>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</si>
  <si>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</si>
  <si>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</si>
  <si>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</si>
  <si>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</si>
  <si>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</si>
  <si>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</si>
  <si>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</si>
  <si>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</si>
  <si>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</si>
  <si>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</si>
  <si>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</si>
  <si>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</si>
  <si>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</si>
  <si>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</si>
  <si>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</si>
  <si>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</si>
  <si>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</si>
  <si>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</si>
  <si>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</si>
  <si>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</si>
  <si>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</si>
  <si>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</si>
  <si>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</si>
  <si>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</si>
  <si>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</si>
  <si>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</si>
  <si>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</si>
  <si>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</si>
  <si>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</si>
  <si>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</si>
  <si>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</si>
  <si>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</si>
  <si>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</si>
  <si>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</si>
  <si>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</si>
  <si>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</si>
  <si>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</si>
  <si>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</si>
  <si>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</si>
  <si>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</si>
  <si>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</si>
  <si>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</si>
  <si>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</si>
  <si>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</si>
  <si>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</si>
  <si>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</si>
  <si>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</si>
  <si>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</si>
  <si>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</si>
  <si>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</si>
  <si>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</si>
  <si>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</si>
  <si>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</si>
  <si>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</si>
  <si>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</si>
  <si>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</si>
  <si>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</si>
  <si>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</si>
  <si>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</si>
  <si>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</si>
  <si>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</si>
  <si>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</si>
  <si>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</si>
  <si>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</si>
  <si>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</si>
  <si>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</si>
  <si>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</si>
  <si>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</si>
  <si>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</si>
  <si>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</si>
  <si>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</si>
  <si>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</si>
  <si>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</si>
  <si>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</si>
  <si>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</si>
  <si>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</si>
  <si>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</si>
  <si>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</si>
  <si>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</si>
  <si>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</si>
  <si>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</si>
  <si>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</si>
  <si>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</si>
  <si>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</si>
  <si>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</si>
  <si>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</si>
  <si>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</si>
  <si>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</si>
  <si>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</si>
  <si>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</si>
  <si>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</si>
  <si>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</si>
  <si>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</si>
  <si>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</si>
  <si>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</si>
  <si>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</si>
  <si>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</si>
  <si>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</si>
  <si>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</si>
  <si>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</si>
  <si>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</si>
  <si>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</si>
  <si>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</si>
  <si>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</si>
  <si>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</si>
  <si>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</si>
  <si>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</si>
  <si>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</si>
  <si>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</si>
  <si>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</si>
  <si>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</si>
  <si>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</si>
  <si>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</si>
  <si>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</si>
  <si>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</si>
  <si>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</si>
  <si>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</si>
  <si>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</si>
  <si>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</si>
  <si>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</si>
  <si>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</si>
  <si>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</si>
  <si>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</si>
  <si>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</si>
  <si>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</si>
  <si>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</si>
  <si>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</si>
  <si>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</si>
  <si>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</si>
  <si>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</si>
  <si>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</si>
  <si>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</si>
  <si>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</si>
  <si>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</si>
  <si>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</si>
  <si>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</si>
  <si>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</si>
  <si>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</si>
  <si>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</si>
  <si>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</si>
  <si>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</si>
  <si>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</si>
  <si>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</si>
  <si>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</si>
  <si>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</si>
  <si>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</si>
  <si>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</si>
  <si>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</si>
  <si>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</si>
  <si>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</si>
  <si>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</si>
  <si>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</si>
  <si>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</si>
  <si>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</si>
  <si>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</si>
  <si>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</si>
  <si>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</si>
  <si>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</si>
  <si>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</si>
  <si>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</si>
  <si>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</si>
  <si>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</si>
  <si>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</si>
  <si>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</si>
  <si>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</si>
  <si>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</si>
  <si>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</si>
  <si>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</si>
  <si>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</si>
  <si>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</si>
  <si>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</si>
  <si>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</si>
  <si>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</si>
  <si>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</si>
  <si>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</si>
  <si>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</si>
  <si>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</si>
  <si>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</si>
  <si>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</si>
  <si>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</si>
  <si>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</si>
  <si>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</si>
  <si>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</si>
  <si>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</si>
  <si>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</si>
  <si>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</si>
  <si>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</si>
  <si>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</si>
  <si>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</si>
  <si>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</si>
  <si>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</si>
  <si>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</si>
  <si>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</si>
  <si>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</si>
  <si>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</si>
  <si>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</si>
  <si>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</si>
  <si>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</si>
  <si>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</si>
  <si>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</si>
  <si>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</si>
  <si>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</si>
  <si>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</si>
  <si>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</si>
  <si>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</si>
  <si>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</si>
  <si>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</si>
  <si>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</si>
  <si>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</si>
  <si>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</si>
  <si>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</si>
  <si>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</si>
  <si>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</si>
  <si>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</si>
  <si>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</si>
  <si>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</si>
  <si>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</si>
  <si>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</si>
  <si>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</si>
  <si>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</si>
  <si>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</si>
  <si>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</si>
  <si>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</si>
  <si>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</si>
  <si>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</si>
  <si>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</si>
  <si>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</si>
  <si>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</si>
  <si>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</si>
  <si>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</si>
  <si>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</si>
  <si>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</si>
  <si>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</si>
  <si>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</si>
  <si>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</si>
  <si>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</si>
  <si>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</si>
  <si>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</si>
  <si>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</si>
  <si>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</si>
  <si>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</si>
  <si>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</si>
  <si>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</si>
  <si>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</si>
  <si>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</si>
  <si>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</si>
  <si>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</si>
  <si>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</si>
  <si>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</si>
  <si>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</si>
  <si>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</si>
  <si>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</si>
  <si>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</si>
  <si>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</si>
  <si>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</si>
  <si>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</si>
  <si>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</si>
  <si>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</si>
  <si>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</si>
  <si>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</si>
  <si>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</si>
  <si>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</si>
  <si>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</si>
  <si>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</si>
  <si>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</si>
  <si>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</si>
  <si>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</si>
  <si>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</si>
  <si>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</si>
  <si>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</si>
  <si>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</si>
  <si>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</si>
  <si>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</si>
  <si>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</si>
  <si>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</si>
  <si>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</si>
  <si>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</si>
  <si>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</si>
  <si>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</si>
  <si>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</si>
  <si>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</si>
  <si>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</si>
  <si>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</si>
  <si>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</si>
  <si>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</si>
  <si>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</si>
  <si>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</si>
  <si>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</si>
  <si>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</si>
  <si>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</si>
  <si>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</si>
  <si>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</si>
  <si>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</si>
  <si>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</si>
  <si>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</si>
  <si>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</si>
  <si>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</si>
  <si>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</si>
  <si>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</si>
  <si>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</si>
  <si>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</si>
  <si>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</si>
  <si>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</si>
  <si>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</si>
  <si>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</si>
  <si>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</si>
  <si>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</si>
  <si>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</si>
  <si>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</si>
  <si>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</si>
  <si>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</si>
  <si>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</si>
  <si>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</si>
  <si>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</si>
  <si>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</si>
  <si>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</si>
  <si>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</si>
  <si>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</si>
  <si>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</si>
  <si>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</si>
  <si>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</si>
  <si>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</si>
  <si>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</si>
  <si>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</si>
  <si>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</si>
  <si>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</si>
  <si>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</si>
  <si>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</si>
  <si>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</si>
  <si>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</si>
  <si>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</si>
  <si>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</si>
  <si>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</si>
  <si>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</si>
  <si>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</si>
  <si>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</si>
  <si>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</si>
  <si>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</si>
  <si>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</si>
  <si>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</si>
  <si>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</si>
  <si>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</si>
  <si>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</si>
  <si>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</si>
  <si>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</si>
  <si>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</si>
  <si>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</si>
  <si>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</si>
  <si>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</si>
  <si>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</si>
  <si>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</si>
  <si>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</si>
  <si>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</si>
  <si>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</si>
  <si>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</si>
  <si>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</si>
  <si>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</si>
  <si>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</si>
  <si>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</si>
  <si>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</si>
  <si>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</si>
  <si>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</si>
  <si>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</si>
  <si>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</si>
  <si>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</si>
  <si>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</si>
  <si>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</si>
  <si>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</si>
  <si>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</si>
  <si>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</si>
  <si>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</si>
  <si>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</si>
  <si>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</si>
  <si>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</si>
  <si>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</si>
  <si>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</si>
  <si>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</si>
  <si>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</si>
  <si>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</si>
  <si>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</si>
  <si>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</si>
  <si>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</si>
  <si>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</si>
  <si>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</si>
  <si>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</si>
  <si>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</si>
  <si>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</si>
  <si>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</si>
  <si>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</si>
  <si>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</si>
  <si>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</si>
  <si>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</si>
  <si>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</si>
  <si>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</si>
  <si>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</si>
  <si>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</si>
  <si>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</si>
  <si>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</si>
  <si>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</si>
  <si>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</si>
  <si>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</si>
  <si>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</si>
  <si>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</si>
  <si>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</si>
  <si>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</si>
  <si>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</si>
  <si>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</si>
  <si>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</si>
  <si>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</si>
  <si>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</si>
  <si>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</si>
  <si>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</si>
  <si>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</si>
  <si>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</si>
  <si>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</si>
  <si>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</si>
  <si>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</si>
  <si>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</si>
  <si>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</si>
  <si>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</si>
  <si>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</si>
  <si>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</si>
  <si>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</si>
  <si>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</si>
  <si>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</si>
  <si>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</si>
  <si>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</si>
  <si>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</si>
  <si>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</si>
  <si>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</si>
  <si>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</si>
  <si>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</si>
  <si>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</si>
  <si>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</si>
  <si>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</si>
  <si>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</si>
  <si>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</si>
  <si>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</si>
  <si>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</si>
  <si>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</si>
  <si>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</si>
  <si>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</si>
  <si>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</si>
  <si>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</si>
  <si>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</si>
  <si>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</si>
  <si>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</si>
  <si>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</si>
  <si>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</si>
  <si>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</si>
  <si>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</si>
  <si>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</si>
  <si>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</si>
  <si>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</si>
  <si>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</si>
  <si>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</si>
  <si>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</si>
  <si>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</si>
  <si>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</si>
  <si>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</si>
  <si>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</si>
  <si>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</si>
  <si>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</si>
  <si>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</si>
  <si>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</si>
  <si>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</si>
  <si>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</si>
  <si>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</si>
  <si>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</si>
  <si>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</si>
  <si>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</si>
  <si>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</si>
  <si>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</si>
  <si>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</si>
  <si>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</si>
  <si>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</si>
  <si>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</si>
  <si>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</si>
  <si>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</si>
  <si>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</si>
  <si>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</si>
  <si>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</si>
  <si>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</si>
  <si>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</si>
  <si>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</si>
  <si>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</si>
  <si>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</si>
  <si>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</si>
  <si>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</si>
  <si>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</si>
  <si>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</si>
  <si>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</si>
  <si>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</si>
  <si>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</si>
  <si>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</si>
  <si>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</si>
  <si>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</si>
  <si>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</si>
  <si>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</si>
  <si>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</si>
  <si>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</si>
  <si>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</si>
  <si>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</si>
  <si>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</si>
  <si>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</si>
  <si>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</si>
  <si>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</si>
  <si>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</si>
  <si>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</si>
  <si>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</si>
  <si>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</si>
  <si>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</si>
  <si>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</si>
  <si>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</si>
  <si>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</si>
  <si>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</si>
  <si>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</si>
  <si>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</si>
  <si>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</si>
  <si>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</si>
  <si>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</si>
  <si>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</si>
  <si>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</si>
  <si>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</si>
  <si>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</si>
  <si>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</si>
  <si>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</si>
  <si>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</si>
  <si>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</si>
  <si>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</si>
  <si>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</si>
  <si>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</si>
  <si>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</si>
  <si>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</si>
  <si>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</si>
  <si>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</si>
  <si>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</si>
  <si>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</si>
  <si>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</si>
  <si>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</si>
  <si>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</si>
  <si>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</si>
  <si>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</si>
  <si>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</si>
  <si>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</si>
  <si>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</si>
  <si>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</si>
  <si>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</si>
  <si>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</si>
  <si>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</si>
  <si>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</si>
  <si>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</si>
  <si>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</si>
  <si>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</si>
  <si>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</si>
  <si>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</si>
  <si>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</si>
  <si>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</si>
  <si>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</si>
  <si>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</si>
  <si>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</si>
  <si>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</si>
  <si>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</si>
  <si>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</si>
  <si>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</si>
  <si>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</si>
  <si>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</si>
  <si>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</si>
  <si>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</si>
  <si>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</si>
  <si>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</si>
  <si>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</si>
  <si>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</si>
  <si>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</si>
  <si>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</si>
  <si>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</si>
  <si>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</si>
  <si>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</si>
  <si>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</si>
  <si>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</si>
  <si>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</si>
  <si>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</si>
  <si>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</si>
  <si>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</si>
  <si>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</si>
  <si>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</si>
  <si>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</si>
  <si>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</si>
  <si>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</si>
  <si>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</si>
  <si>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</si>
  <si>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</si>
  <si>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</si>
  <si>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</si>
  <si>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</si>
  <si>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</si>
  <si>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</si>
  <si>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</si>
  <si>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</si>
  <si>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</si>
  <si>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</si>
  <si>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</si>
  <si>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</si>
  <si>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</si>
  <si>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</si>
  <si>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</si>
  <si>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</si>
  <si>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</si>
  <si>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</si>
  <si>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</si>
  <si>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</si>
  <si>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</si>
  <si>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</si>
  <si>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</si>
  <si>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</si>
  <si>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</si>
  <si>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</si>
  <si>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</si>
  <si>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</si>
  <si>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</si>
  <si>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</si>
  <si>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</si>
  <si>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</si>
  <si>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</si>
  <si>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</si>
  <si>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</si>
  <si>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</si>
  <si>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</si>
  <si>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</si>
  <si>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</si>
  <si>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</si>
  <si>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</si>
  <si>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</si>
  <si>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</si>
  <si>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</si>
  <si>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</si>
  <si>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</si>
  <si>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</si>
  <si>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</si>
  <si>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</si>
  <si>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</si>
  <si>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</si>
  <si>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</si>
  <si>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</si>
  <si>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</si>
  <si>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</si>
  <si>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</si>
  <si>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</si>
  <si>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</si>
  <si>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</si>
  <si>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</si>
  <si>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</si>
  <si>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</si>
  <si>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</si>
  <si>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</si>
  <si>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</si>
  <si>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Parent Category</t>
  </si>
  <si>
    <t>Count of Sub-Category</t>
  </si>
  <si>
    <t>Date Created Conversion</t>
  </si>
  <si>
    <t>Date Ended Conversion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</si>
  <si>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</si>
  <si>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</si>
  <si>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</si>
  <si>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</si>
  <si>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</si>
  <si>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</si>
  <si>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</si>
  <si>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</si>
  <si>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</si>
  <si>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</si>
  <si>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</si>
  <si>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</si>
  <si>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</si>
  <si>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</si>
  <si>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</si>
  <si>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</si>
  <si>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</si>
  <si>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</si>
  <si>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</si>
  <si>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</si>
  <si>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</si>
  <si>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</si>
  <si>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</si>
  <si>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</si>
  <si>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</si>
  <si>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</si>
  <si>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</si>
  <si>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</si>
  <si>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</si>
  <si>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</si>
  <si>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</si>
  <si>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</si>
  <si>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</si>
  <si>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</si>
  <si>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backers (successful)</t>
  </si>
  <si>
    <t>Number of backers (unsuccessful)</t>
  </si>
  <si>
    <t>SUCCESSFUL</t>
  </si>
  <si>
    <t>mean</t>
  </si>
  <si>
    <t>UNSUCCESSFUL</t>
  </si>
  <si>
    <t>median</t>
  </si>
  <si>
    <t>min</t>
  </si>
  <si>
    <t>max</t>
  </si>
  <si>
    <t>variance</t>
  </si>
  <si>
    <t>stdev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</si>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</sst>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0" applyNumberFormat="1" applyFont="1" applyAlignment="1">
      <alignment horizontal="center"/>
    </xf>
    <xf numFmtId="9" fontId="0" fillId="0" borderId="0" xfId="0" applyNumberFormat="1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quotePrefix="1" applyFont="1"/>
    <xf numFmtId="10" fontId="0" fillId="0" borderId="0" xfId="42" applyNumberFormat="1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00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[CrowdFundingBook_Homework.xlsx]CATEGORY!PivotTable2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48AD-AAB1-82E343954B6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8-48AD-AAB1-82E343954B6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8-48AD-AAB1-82E343954B6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8-48AD-AAB1-82E34395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494424"/>
        <c:axId val="642499344"/>
      </c:barChart>
      <c:catAx>
        <c:axId val="6424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344"/>
        <c:crosses val="autoZero"/>
        <c:auto val="1"/>
        <c:lblAlgn val="ctr"/>
        <c:lblOffset val="100"/>
        <c:noMultiLvlLbl val="0"/>
      </c:catAx>
      <c:valAx>
        <c:axId val="6424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[CrowdFundingBook_Homework.xlsx]SUBCATEGORY!PivotTable3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4B4A-8FD1-840BE24ABC4E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4B4A-8FD1-840BE24ABC4E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4B4A-8FD1-840BE24ABC4E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4B4A-8FD1-840BE24A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542712"/>
        <c:axId val="747540416"/>
      </c:barChart>
      <c:catAx>
        <c:axId val="7475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40416"/>
        <c:crosses val="autoZero"/>
        <c:auto val="1"/>
        <c:lblAlgn val="ctr"/>
        <c:lblOffset val="100"/>
        <c:noMultiLvlLbl val="0"/>
      </c:catAx>
      <c:valAx>
        <c:axId val="7475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4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[CrowdFundingBook_Homework.xlsx]OUTCOME!PivotTable4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9A1-B8B1-4CC3953B7C5B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9A1-B8B1-4CC3953B7C5B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9A1-B8B1-4CC3953B7C5B}"/>
            </c:ext>
          </c:extLst>
        </c:ser>
        <c:ser>
          <c:idx val="3"/>
          <c:order val="3"/>
          <c:tx>
            <c:strRef>
              <c:f>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E-49A1-B8B1-4CC3953B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05280"/>
        <c:axId val="835207576"/>
      </c:lineChart>
      <c:catAx>
        <c:axId val="8352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07576"/>
        <c:crosses val="autoZero"/>
        <c:auto val="1"/>
        <c:lblAlgn val="ctr"/>
        <c:lblOffset val="100"/>
        <c:noMultiLvlLbl val="0"/>
      </c:catAx>
      <c:valAx>
        <c:axId val="8352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4759-9DBC-DC2CCFE0777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4759-9DBC-DC2CCFE0777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4759-9DBC-DC2CCFE0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92336"/>
        <c:axId val="833898240"/>
      </c:lineChart>
      <c:catAx>
        <c:axId val="833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98240"/>
        <c:crosses val="autoZero"/>
        <c:auto val="1"/>
        <c:lblAlgn val="ctr"/>
        <c:lblOffset val="100"/>
        <c:noMultiLvlLbl val="0"/>
      </c:catAx>
      <c:valAx>
        <c:axId val="83389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</xdr:row>
      <xdr:rowOff>185736</xdr:rowOff>
    </xdr:from>
    <xdr:to>
      <xdr:col>16</xdr:col>
      <xdr:colOff>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97664-20D1-4E7A-A1F8-F7477973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1</xdr:row>
      <xdr:rowOff>42862</xdr:rowOff>
    </xdr:from>
    <xdr:to>
      <xdr:col>18</xdr:col>
      <xdr:colOff>19049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20B5E-6FEC-4D19-98EE-FCD31554E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2</xdr:row>
      <xdr:rowOff>195262</xdr:rowOff>
    </xdr:from>
    <xdr:to>
      <xdr:col>14</xdr:col>
      <xdr:colOff>38099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E64F-42B7-44C7-ADBC-03DF8C71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14</xdr:row>
      <xdr:rowOff>42862</xdr:rowOff>
    </xdr:from>
    <xdr:to>
      <xdr:col>6</xdr:col>
      <xdr:colOff>1190625</xdr:colOff>
      <xdr:row>27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66443-ABD5-4475-8924-9D643009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2.936395023149" createdVersion="7" refreshedVersion="7" minRefreshableVersion="3" recordCount="1001" xr:uid="{0F6CAB4D-6981-DB4F-9A04-FB1A32D96BFC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50" maxValue="19800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4647.429157060185" createdVersion="7" refreshedVersion="7" minRefreshableVersion="3" recordCount="1000" xr:uid="{2922BF51-6A54-4487-95F6-904ED5DDDF6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SemiMixedTypes="0" containsString="0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n v="50"/>
    <x v="0"/>
    <n v="0"/>
    <x v="0"/>
    <s v="CAD"/>
    <n v="1448690400"/>
    <n v="1450159200"/>
    <b v="0"/>
    <b v="0"/>
    <x v="0"/>
    <x v="0"/>
    <x v="0"/>
  </r>
  <r>
    <s v="Managed bottom-line architecture"/>
    <n v="1400"/>
    <n v="14560"/>
    <n v="10.4"/>
    <n v="7980"/>
    <x v="1"/>
    <n v="158"/>
    <x v="1"/>
    <s v="USD"/>
    <n v="1408424400"/>
    <n v="1408597200"/>
    <b v="0"/>
    <b v="1"/>
    <x v="1"/>
    <x v="1"/>
    <x v="1"/>
  </r>
  <r>
    <s v="Function-based leadingedge pricing structure"/>
    <n v="108400"/>
    <n v="142523"/>
    <n v="1.3147878228782288"/>
    <n v="125461.5"/>
    <x v="1"/>
    <n v="1425"/>
    <x v="2"/>
    <s v="AUD"/>
    <n v="1384668000"/>
    <n v="1384840800"/>
    <b v="0"/>
    <b v="0"/>
    <x v="2"/>
    <x v="2"/>
    <x v="2"/>
  </r>
  <r>
    <s v="Vision-oriented fresh-thinking conglomeration"/>
    <n v="4200"/>
    <n v="2477"/>
    <n v="0.58976190476190471"/>
    <n v="3338.5"/>
    <x v="0"/>
    <n v="24"/>
    <x v="1"/>
    <s v="USD"/>
    <n v="1565499600"/>
    <n v="1568955600"/>
    <b v="0"/>
    <b v="0"/>
    <x v="1"/>
    <x v="1"/>
    <x v="1"/>
  </r>
  <r>
    <s v="Proactive foreground core"/>
    <n v="7600"/>
    <n v="5265"/>
    <n v="0.69276315789473686"/>
    <n v="6432.5"/>
    <x v="0"/>
    <n v="53"/>
    <x v="1"/>
    <s v="USD"/>
    <n v="1547964000"/>
    <n v="1548309600"/>
    <b v="0"/>
    <b v="0"/>
    <x v="3"/>
    <x v="3"/>
    <x v="3"/>
  </r>
  <r>
    <s v="Open-source optimizing database"/>
    <n v="7600"/>
    <n v="13195"/>
    <n v="1.7361842105263159"/>
    <n v="10397.5"/>
    <x v="1"/>
    <n v="174"/>
    <x v="3"/>
    <s v="DKK"/>
    <n v="1346130000"/>
    <n v="1347080400"/>
    <b v="0"/>
    <b v="0"/>
    <x v="3"/>
    <x v="3"/>
    <x v="3"/>
  </r>
  <r>
    <s v="Operative upward-trending algorithm"/>
    <n v="5200"/>
    <n v="1090"/>
    <n v="0.20961538461538462"/>
    <n v="3145"/>
    <x v="0"/>
    <n v="18"/>
    <x v="4"/>
    <s v="GBP"/>
    <n v="1505278800"/>
    <n v="1505365200"/>
    <b v="0"/>
    <b v="0"/>
    <x v="4"/>
    <x v="4"/>
    <x v="4"/>
  </r>
  <r>
    <s v="Centralized cohesive challenge"/>
    <n v="4500"/>
    <n v="14741"/>
    <n v="3.2757777777777779"/>
    <n v="9620.5"/>
    <x v="1"/>
    <n v="227"/>
    <x v="3"/>
    <s v="DKK"/>
    <n v="1439442000"/>
    <n v="1439614800"/>
    <b v="0"/>
    <b v="0"/>
    <x v="3"/>
    <x v="3"/>
    <x v="3"/>
  </r>
  <r>
    <s v="Exclusive attitude-oriented intranet"/>
    <n v="110100"/>
    <n v="21946"/>
    <n v="0.19932788374205268"/>
    <n v="66023"/>
    <x v="2"/>
    <n v="708"/>
    <x v="3"/>
    <s v="DKK"/>
    <n v="1281330000"/>
    <n v="1281502800"/>
    <b v="0"/>
    <b v="0"/>
    <x v="3"/>
    <x v="3"/>
    <x v="3"/>
  </r>
  <r>
    <s v="Open-source fresh-thinking model"/>
    <n v="6200"/>
    <n v="3208"/>
    <n v="0.51741935483870971"/>
    <n v="4704"/>
    <x v="0"/>
    <n v="44"/>
    <x v="1"/>
    <s v="USD"/>
    <n v="1379566800"/>
    <n v="1383804000"/>
    <b v="0"/>
    <b v="0"/>
    <x v="5"/>
    <x v="1"/>
    <x v="5"/>
  </r>
  <r>
    <s v="Monitored empowering installation"/>
    <n v="5200"/>
    <n v="13838"/>
    <n v="2.6611538461538462"/>
    <n v="9519"/>
    <x v="1"/>
    <n v="220"/>
    <x v="1"/>
    <s v="USD"/>
    <n v="1281762000"/>
    <n v="1285909200"/>
    <b v="0"/>
    <b v="0"/>
    <x v="6"/>
    <x v="4"/>
    <x v="6"/>
  </r>
  <r>
    <s v="Grass-roots zero administration system engine"/>
    <n v="6300"/>
    <n v="3030"/>
    <n v="0.48095238095238096"/>
    <n v="4665"/>
    <x v="0"/>
    <n v="27"/>
    <x v="1"/>
    <s v="USD"/>
    <n v="1285045200"/>
    <n v="1285563600"/>
    <b v="0"/>
    <b v="1"/>
    <x v="3"/>
    <x v="3"/>
    <x v="3"/>
  </r>
  <r>
    <s v="Assimilated hybrid intranet"/>
    <n v="6300"/>
    <n v="5629"/>
    <n v="0.89349206349206345"/>
    <n v="5964.5"/>
    <x v="0"/>
    <n v="55"/>
    <x v="1"/>
    <s v="USD"/>
    <n v="1571720400"/>
    <n v="1572411600"/>
    <b v="0"/>
    <b v="0"/>
    <x v="6"/>
    <x v="4"/>
    <x v="6"/>
  </r>
  <r>
    <s v="Multi-tiered directional open architecture"/>
    <n v="4200"/>
    <n v="10295"/>
    <n v="2.4511904761904764"/>
    <n v="7247.5"/>
    <x v="1"/>
    <n v="98"/>
    <x v="1"/>
    <s v="USD"/>
    <n v="1465621200"/>
    <n v="1466658000"/>
    <b v="0"/>
    <b v="0"/>
    <x v="7"/>
    <x v="1"/>
    <x v="7"/>
  </r>
  <r>
    <s v="Cloned directional synergy"/>
    <n v="28200"/>
    <n v="18829"/>
    <n v="0.66769503546099296"/>
    <n v="23514.5"/>
    <x v="0"/>
    <n v="200"/>
    <x v="1"/>
    <s v="USD"/>
    <n v="1331013600"/>
    <n v="1333342800"/>
    <b v="0"/>
    <b v="0"/>
    <x v="7"/>
    <x v="1"/>
    <x v="7"/>
  </r>
  <r>
    <s v="Extended eco-centric pricing structure"/>
    <n v="81200"/>
    <n v="38414"/>
    <n v="0.47307881773399013"/>
    <n v="59807"/>
    <x v="0"/>
    <n v="452"/>
    <x v="1"/>
    <s v="USD"/>
    <n v="1575957600"/>
    <n v="1576303200"/>
    <b v="0"/>
    <b v="0"/>
    <x v="8"/>
    <x v="2"/>
    <x v="8"/>
  </r>
  <r>
    <s v="Cross-platform systemic adapter"/>
    <n v="1700"/>
    <n v="11041"/>
    <n v="6.4947058823529416"/>
    <n v="6370.5"/>
    <x v="1"/>
    <n v="100"/>
    <x v="1"/>
    <s v="USD"/>
    <n v="1390370400"/>
    <n v="1392271200"/>
    <b v="0"/>
    <b v="0"/>
    <x v="9"/>
    <x v="5"/>
    <x v="9"/>
  </r>
  <r>
    <s v="Seamless 4thgeneration methodology"/>
    <n v="84600"/>
    <n v="134845"/>
    <n v="1.5939125295508274"/>
    <n v="109722.5"/>
    <x v="1"/>
    <n v="1249"/>
    <x v="1"/>
    <s v="USD"/>
    <n v="1294812000"/>
    <n v="1294898400"/>
    <b v="0"/>
    <b v="0"/>
    <x v="10"/>
    <x v="4"/>
    <x v="10"/>
  </r>
  <r>
    <s v="Exclusive needs-based adapter"/>
    <n v="9100"/>
    <n v="6089"/>
    <n v="0.66912087912087914"/>
    <n v="7594.5"/>
    <x v="3"/>
    <n v="135"/>
    <x v="1"/>
    <s v="USD"/>
    <n v="1536382800"/>
    <n v="1537074000"/>
    <b v="0"/>
    <b v="0"/>
    <x v="3"/>
    <x v="3"/>
    <x v="3"/>
  </r>
  <r>
    <s v="Down-sized cohesive archive"/>
    <n v="62500"/>
    <n v="30331"/>
    <n v="0.48529600000000001"/>
    <n v="46415.5"/>
    <x v="0"/>
    <n v="674"/>
    <x v="1"/>
    <s v="USD"/>
    <n v="1551679200"/>
    <n v="1553490000"/>
    <b v="0"/>
    <b v="1"/>
    <x v="3"/>
    <x v="3"/>
    <x v="3"/>
  </r>
  <r>
    <s v="Proactive composite alliance"/>
    <n v="131800"/>
    <n v="147936"/>
    <n v="1.1224279210925645"/>
    <n v="139868"/>
    <x v="1"/>
    <n v="1396"/>
    <x v="1"/>
    <s v="USD"/>
    <n v="1406523600"/>
    <n v="1406523600"/>
    <b v="0"/>
    <b v="0"/>
    <x v="6"/>
    <x v="4"/>
    <x v="6"/>
  </r>
  <r>
    <s v="Re-engineered intangible definition"/>
    <n v="94000"/>
    <n v="38533"/>
    <n v="0.40992553191489361"/>
    <n v="66266.5"/>
    <x v="0"/>
    <n v="558"/>
    <x v="1"/>
    <s v="USD"/>
    <n v="1313384400"/>
    <n v="1316322000"/>
    <b v="0"/>
    <b v="0"/>
    <x v="3"/>
    <x v="3"/>
    <x v="3"/>
  </r>
  <r>
    <s v="Enhanced dynamic definition"/>
    <n v="59100"/>
    <n v="75690"/>
    <n v="1.2807106598984772"/>
    <n v="67395"/>
    <x v="1"/>
    <n v="890"/>
    <x v="1"/>
    <s v="USD"/>
    <n v="1522731600"/>
    <n v="1524027600"/>
    <b v="0"/>
    <b v="0"/>
    <x v="3"/>
    <x v="3"/>
    <x v="3"/>
  </r>
  <r>
    <s v="Devolved next generation adapter"/>
    <n v="4500"/>
    <n v="14942"/>
    <n v="3.3204444444444445"/>
    <n v="9721"/>
    <x v="1"/>
    <n v="142"/>
    <x v="4"/>
    <s v="GBP"/>
    <n v="1550124000"/>
    <n v="1554699600"/>
    <b v="0"/>
    <b v="0"/>
    <x v="4"/>
    <x v="4"/>
    <x v="4"/>
  </r>
  <r>
    <s v="Cross-platform intermediate frame"/>
    <n v="92400"/>
    <n v="104257"/>
    <n v="1.1283225108225108"/>
    <n v="98328.5"/>
    <x v="1"/>
    <n v="2673"/>
    <x v="1"/>
    <s v="USD"/>
    <n v="1403326800"/>
    <n v="1403499600"/>
    <b v="0"/>
    <b v="0"/>
    <x v="8"/>
    <x v="2"/>
    <x v="8"/>
  </r>
  <r>
    <s v="Monitored impactful analyzer"/>
    <n v="5500"/>
    <n v="11904"/>
    <n v="2.1643636363636363"/>
    <n v="8702"/>
    <x v="1"/>
    <n v="163"/>
    <x v="1"/>
    <s v="USD"/>
    <n v="1305694800"/>
    <n v="1307422800"/>
    <b v="0"/>
    <b v="1"/>
    <x v="11"/>
    <x v="6"/>
    <x v="11"/>
  </r>
  <r>
    <s v="Optional responsive customer loyalty"/>
    <n v="107500"/>
    <n v="51814"/>
    <n v="0.4819906976744186"/>
    <n v="79657"/>
    <x v="3"/>
    <n v="1480"/>
    <x v="1"/>
    <s v="USD"/>
    <n v="1533013200"/>
    <n v="1535346000"/>
    <b v="0"/>
    <b v="0"/>
    <x v="3"/>
    <x v="3"/>
    <x v="3"/>
  </r>
  <r>
    <s v="Diverse transitional migration"/>
    <n v="2000"/>
    <n v="1599"/>
    <n v="0.79949999999999999"/>
    <n v="1799.5"/>
    <x v="0"/>
    <n v="15"/>
    <x v="1"/>
    <s v="USD"/>
    <n v="1443848400"/>
    <n v="1444539600"/>
    <b v="0"/>
    <b v="0"/>
    <x v="1"/>
    <x v="1"/>
    <x v="1"/>
  </r>
  <r>
    <s v="Synchronized global task-force"/>
    <n v="130800"/>
    <n v="137635"/>
    <n v="1.0522553516819573"/>
    <n v="134217.5"/>
    <x v="1"/>
    <n v="2220"/>
    <x v="1"/>
    <s v="USD"/>
    <n v="1265695200"/>
    <n v="1267682400"/>
    <b v="0"/>
    <b v="1"/>
    <x v="3"/>
    <x v="3"/>
    <x v="3"/>
  </r>
  <r>
    <s v="Focused 6thgeneration forecast"/>
    <n v="45900"/>
    <n v="150965"/>
    <n v="3.2889978213507627"/>
    <n v="98432.5"/>
    <x v="1"/>
    <n v="1606"/>
    <x v="5"/>
    <s v="CHF"/>
    <n v="1532062800"/>
    <n v="1535518800"/>
    <b v="0"/>
    <b v="0"/>
    <x v="12"/>
    <x v="4"/>
    <x v="12"/>
  </r>
  <r>
    <s v="Down-sized analyzing challenge"/>
    <n v="9000"/>
    <n v="14455"/>
    <n v="1.606111111111111"/>
    <n v="11727.5"/>
    <x v="1"/>
    <n v="129"/>
    <x v="1"/>
    <s v="USD"/>
    <n v="1558674000"/>
    <n v="1559106000"/>
    <b v="0"/>
    <b v="0"/>
    <x v="10"/>
    <x v="4"/>
    <x v="10"/>
  </r>
  <r>
    <s v="Progressive needs-based focus group"/>
    <n v="3500"/>
    <n v="10850"/>
    <n v="3.1"/>
    <n v="7175"/>
    <x v="1"/>
    <n v="226"/>
    <x v="4"/>
    <s v="GBP"/>
    <n v="1451973600"/>
    <n v="1454392800"/>
    <b v="0"/>
    <b v="0"/>
    <x v="11"/>
    <x v="6"/>
    <x v="11"/>
  </r>
  <r>
    <s v="Ergonomic 6thgeneration success"/>
    <n v="101000"/>
    <n v="87676"/>
    <n v="0.86807920792079207"/>
    <n v="94338"/>
    <x v="0"/>
    <n v="2307"/>
    <x v="6"/>
    <s v="EUR"/>
    <n v="1515564000"/>
    <n v="1517896800"/>
    <b v="0"/>
    <b v="0"/>
    <x v="4"/>
    <x v="4"/>
    <x v="4"/>
  </r>
  <r>
    <s v="Exclusive interactive approach"/>
    <n v="50200"/>
    <n v="189666"/>
    <n v="3.7782071713147412"/>
    <n v="119933"/>
    <x v="1"/>
    <n v="5419"/>
    <x v="1"/>
    <s v="USD"/>
    <n v="1412485200"/>
    <n v="1415685600"/>
    <b v="0"/>
    <b v="0"/>
    <x v="3"/>
    <x v="3"/>
    <x v="3"/>
  </r>
  <r>
    <s v="Reverse-engineered asynchronous archive"/>
    <n v="9300"/>
    <n v="14025"/>
    <n v="1.5080645161290323"/>
    <n v="11662.5"/>
    <x v="1"/>
    <n v="165"/>
    <x v="1"/>
    <s v="USD"/>
    <n v="1490245200"/>
    <n v="1490677200"/>
    <b v="0"/>
    <b v="0"/>
    <x v="4"/>
    <x v="4"/>
    <x v="4"/>
  </r>
  <r>
    <s v="Synergized intangible challenge"/>
    <n v="125500"/>
    <n v="188628"/>
    <n v="1.5030119521912351"/>
    <n v="157064"/>
    <x v="1"/>
    <n v="1965"/>
    <x v="3"/>
    <s v="DKK"/>
    <n v="1547877600"/>
    <n v="1551506400"/>
    <b v="0"/>
    <b v="1"/>
    <x v="6"/>
    <x v="4"/>
    <x v="6"/>
  </r>
  <r>
    <s v="Monitored multi-state encryption"/>
    <n v="700"/>
    <n v="1101"/>
    <n v="1.572857142857143"/>
    <n v="900.5"/>
    <x v="1"/>
    <n v="16"/>
    <x v="1"/>
    <s v="USD"/>
    <n v="1298700000"/>
    <n v="1300856400"/>
    <b v="0"/>
    <b v="0"/>
    <x v="3"/>
    <x v="3"/>
    <x v="3"/>
  </r>
  <r>
    <s v="Profound attitude-oriented functionalities"/>
    <n v="8100"/>
    <n v="11339"/>
    <n v="1.3998765432098765"/>
    <n v="9719.5"/>
    <x v="1"/>
    <n v="107"/>
    <x v="1"/>
    <s v="USD"/>
    <n v="1570338000"/>
    <n v="1573192800"/>
    <b v="0"/>
    <b v="1"/>
    <x v="13"/>
    <x v="5"/>
    <x v="13"/>
  </r>
  <r>
    <s v="Digitized client-driven database"/>
    <n v="3100"/>
    <n v="10085"/>
    <n v="3.2532258064516131"/>
    <n v="6592.5"/>
    <x v="1"/>
    <n v="134"/>
    <x v="1"/>
    <s v="USD"/>
    <n v="1287378000"/>
    <n v="1287810000"/>
    <b v="0"/>
    <b v="0"/>
    <x v="14"/>
    <x v="7"/>
    <x v="14"/>
  </r>
  <r>
    <s v="Organized bi-directional function"/>
    <n v="9900"/>
    <n v="5027"/>
    <n v="0.50777777777777777"/>
    <n v="7463.5"/>
    <x v="0"/>
    <n v="88"/>
    <x v="3"/>
    <s v="DKK"/>
    <n v="1361772000"/>
    <n v="1362978000"/>
    <b v="0"/>
    <b v="0"/>
    <x v="3"/>
    <x v="3"/>
    <x v="3"/>
  </r>
  <r>
    <s v="Reduced stable middleware"/>
    <n v="8800"/>
    <n v="14878"/>
    <n v="1.6906818181818182"/>
    <n v="11839"/>
    <x v="1"/>
    <n v="198"/>
    <x v="1"/>
    <s v="USD"/>
    <n v="1275714000"/>
    <n v="1277355600"/>
    <b v="0"/>
    <b v="1"/>
    <x v="8"/>
    <x v="2"/>
    <x v="8"/>
  </r>
  <r>
    <s v="Universal 5thgeneration neural-net"/>
    <n v="5600"/>
    <n v="11924"/>
    <n v="2.1292857142857144"/>
    <n v="8762"/>
    <x v="1"/>
    <n v="111"/>
    <x v="6"/>
    <s v="EUR"/>
    <n v="1346734800"/>
    <n v="1348981200"/>
    <b v="0"/>
    <b v="1"/>
    <x v="1"/>
    <x v="1"/>
    <x v="1"/>
  </r>
  <r>
    <s v="Virtual uniform frame"/>
    <n v="1800"/>
    <n v="7991"/>
    <n v="4.4394444444444447"/>
    <n v="4895.5"/>
    <x v="1"/>
    <n v="222"/>
    <x v="1"/>
    <s v="USD"/>
    <n v="1309755600"/>
    <n v="1310533200"/>
    <b v="0"/>
    <b v="0"/>
    <x v="0"/>
    <x v="0"/>
    <x v="0"/>
  </r>
  <r>
    <s v="Profound explicit paradigm"/>
    <n v="90200"/>
    <n v="167717"/>
    <n v="1.859390243902439"/>
    <n v="128958.5"/>
    <x v="1"/>
    <n v="6212"/>
    <x v="1"/>
    <s v="USD"/>
    <n v="1406178000"/>
    <n v="1407560400"/>
    <b v="0"/>
    <b v="0"/>
    <x v="15"/>
    <x v="5"/>
    <x v="15"/>
  </r>
  <r>
    <s v="Visionary real-time groupware"/>
    <n v="1600"/>
    <n v="10541"/>
    <n v="6.5881249999999998"/>
    <n v="6070.5"/>
    <x v="1"/>
    <n v="98"/>
    <x v="3"/>
    <s v="DKK"/>
    <n v="1552798800"/>
    <n v="1552885200"/>
    <b v="0"/>
    <b v="0"/>
    <x v="13"/>
    <x v="5"/>
    <x v="13"/>
  </r>
  <r>
    <s v="Networked tertiary Graphical User Interface"/>
    <n v="9500"/>
    <n v="4530"/>
    <n v="0.4768421052631579"/>
    <n v="7015"/>
    <x v="0"/>
    <n v="48"/>
    <x v="1"/>
    <s v="USD"/>
    <n v="1478062800"/>
    <n v="1479362400"/>
    <b v="0"/>
    <b v="1"/>
    <x v="3"/>
    <x v="3"/>
    <x v="3"/>
  </r>
  <r>
    <s v="Virtual grid-enabled task-force"/>
    <n v="3700"/>
    <n v="4247"/>
    <n v="1.1478378378378378"/>
    <n v="3973.5"/>
    <x v="1"/>
    <n v="92"/>
    <x v="1"/>
    <s v="USD"/>
    <n v="1278565200"/>
    <n v="1280552400"/>
    <b v="0"/>
    <b v="0"/>
    <x v="1"/>
    <x v="1"/>
    <x v="1"/>
  </r>
  <r>
    <s v="Function-based multi-state software"/>
    <n v="1500"/>
    <n v="7129"/>
    <n v="4.7526666666666664"/>
    <n v="4314.5"/>
    <x v="1"/>
    <n v="149"/>
    <x v="1"/>
    <s v="USD"/>
    <n v="1396069200"/>
    <n v="1398661200"/>
    <b v="0"/>
    <b v="0"/>
    <x v="3"/>
    <x v="3"/>
    <x v="3"/>
  </r>
  <r>
    <s v="Optimized leadingedge concept"/>
    <n v="33300"/>
    <n v="128862"/>
    <n v="3.86972972972973"/>
    <n v="81081"/>
    <x v="1"/>
    <n v="2431"/>
    <x v="1"/>
    <s v="USD"/>
    <n v="1435208400"/>
    <n v="1436245200"/>
    <b v="0"/>
    <b v="0"/>
    <x v="3"/>
    <x v="3"/>
    <x v="3"/>
  </r>
  <r>
    <s v="Sharable holistic interface"/>
    <n v="7200"/>
    <n v="13653"/>
    <n v="1.89625"/>
    <n v="10426.5"/>
    <x v="1"/>
    <n v="303"/>
    <x v="1"/>
    <s v="USD"/>
    <n v="1571547600"/>
    <n v="1575439200"/>
    <b v="0"/>
    <b v="0"/>
    <x v="1"/>
    <x v="1"/>
    <x v="1"/>
  </r>
  <r>
    <s v="Down-sized system-worthy secured line"/>
    <n v="100"/>
    <n v="2"/>
    <n v="0.02"/>
    <n v="51"/>
    <x v="0"/>
    <n v="1"/>
    <x v="6"/>
    <s v="EUR"/>
    <n v="1375333200"/>
    <n v="1377752400"/>
    <b v="0"/>
    <b v="0"/>
    <x v="16"/>
    <x v="1"/>
    <x v="16"/>
  </r>
  <r>
    <s v="Inverse secondary infrastructure"/>
    <n v="158100"/>
    <n v="145243"/>
    <n v="0.91867805186590767"/>
    <n v="151671.5"/>
    <x v="0"/>
    <n v="1467"/>
    <x v="4"/>
    <s v="GBP"/>
    <n v="1332824400"/>
    <n v="1334206800"/>
    <b v="0"/>
    <b v="1"/>
    <x v="8"/>
    <x v="2"/>
    <x v="8"/>
  </r>
  <r>
    <s v="Organic foreground leverage"/>
    <n v="7200"/>
    <n v="2459"/>
    <n v="0.34152777777777776"/>
    <n v="4829.5"/>
    <x v="0"/>
    <n v="75"/>
    <x v="1"/>
    <s v="USD"/>
    <n v="1284526800"/>
    <n v="1284872400"/>
    <b v="0"/>
    <b v="0"/>
    <x v="3"/>
    <x v="3"/>
    <x v="3"/>
  </r>
  <r>
    <s v="Reverse-engineered static concept"/>
    <n v="8800"/>
    <n v="12356"/>
    <n v="1.4040909090909091"/>
    <n v="10578"/>
    <x v="1"/>
    <n v="209"/>
    <x v="1"/>
    <s v="USD"/>
    <n v="1400562000"/>
    <n v="1403931600"/>
    <b v="0"/>
    <b v="0"/>
    <x v="6"/>
    <x v="4"/>
    <x v="6"/>
  </r>
  <r>
    <s v="Multi-channeled neutral customer loyalty"/>
    <n v="6000"/>
    <n v="5392"/>
    <n v="0.89866666666666661"/>
    <n v="5696"/>
    <x v="0"/>
    <n v="120"/>
    <x v="1"/>
    <s v="USD"/>
    <n v="1520748000"/>
    <n v="1521262800"/>
    <b v="0"/>
    <b v="0"/>
    <x v="8"/>
    <x v="2"/>
    <x v="8"/>
  </r>
  <r>
    <s v="Reverse-engineered bifurcated strategy"/>
    <n v="6600"/>
    <n v="11746"/>
    <n v="1.7796969696969698"/>
    <n v="9173"/>
    <x v="1"/>
    <n v="131"/>
    <x v="1"/>
    <s v="USD"/>
    <n v="1532926800"/>
    <n v="1533358800"/>
    <b v="0"/>
    <b v="0"/>
    <x v="17"/>
    <x v="1"/>
    <x v="17"/>
  </r>
  <r>
    <s v="Horizontal context-sensitive knowledge user"/>
    <n v="8000"/>
    <n v="11493"/>
    <n v="1.436625"/>
    <n v="9746.5"/>
    <x v="1"/>
    <n v="164"/>
    <x v="1"/>
    <s v="USD"/>
    <n v="1420869600"/>
    <n v="1421474400"/>
    <b v="0"/>
    <b v="0"/>
    <x v="8"/>
    <x v="2"/>
    <x v="8"/>
  </r>
  <r>
    <s v="Cross-group multi-state task-force"/>
    <n v="2900"/>
    <n v="6243"/>
    <n v="2.1527586206896552"/>
    <n v="4571.5"/>
    <x v="1"/>
    <n v="201"/>
    <x v="1"/>
    <s v="USD"/>
    <n v="1504242000"/>
    <n v="1505278800"/>
    <b v="0"/>
    <b v="0"/>
    <x v="11"/>
    <x v="6"/>
    <x v="11"/>
  </r>
  <r>
    <s v="Expanded 3rdgeneration strategy"/>
    <n v="2700"/>
    <n v="6132"/>
    <n v="2.2711111111111113"/>
    <n v="4416"/>
    <x v="1"/>
    <n v="211"/>
    <x v="1"/>
    <s v="USD"/>
    <n v="1442811600"/>
    <n v="1443934800"/>
    <b v="0"/>
    <b v="0"/>
    <x v="3"/>
    <x v="3"/>
    <x v="3"/>
  </r>
  <r>
    <s v="Assimilated real-time support"/>
    <n v="1400"/>
    <n v="3851"/>
    <n v="2.7507142857142859"/>
    <n v="2625.5"/>
    <x v="1"/>
    <n v="128"/>
    <x v="1"/>
    <s v="USD"/>
    <n v="1497243600"/>
    <n v="1498539600"/>
    <b v="0"/>
    <b v="1"/>
    <x v="3"/>
    <x v="3"/>
    <x v="3"/>
  </r>
  <r>
    <s v="User-centric regional database"/>
    <n v="94200"/>
    <n v="135997"/>
    <n v="1.4437048832271762"/>
    <n v="115098.5"/>
    <x v="1"/>
    <n v="1600"/>
    <x v="0"/>
    <s v="CAD"/>
    <n v="1342501200"/>
    <n v="1342760400"/>
    <b v="0"/>
    <b v="0"/>
    <x v="3"/>
    <x v="3"/>
    <x v="3"/>
  </r>
  <r>
    <s v="Open-source zero administration complexity"/>
    <n v="199200"/>
    <n v="184750"/>
    <n v="0.92745983935742971"/>
    <n v="191975"/>
    <x v="0"/>
    <n v="2253"/>
    <x v="0"/>
    <s v="CAD"/>
    <n v="1298268000"/>
    <n v="1301720400"/>
    <b v="0"/>
    <b v="0"/>
    <x v="3"/>
    <x v="3"/>
    <x v="3"/>
  </r>
  <r>
    <s v="Organized incremental standardization"/>
    <n v="2000"/>
    <n v="14452"/>
    <n v="7.226"/>
    <n v="8226"/>
    <x v="1"/>
    <n v="249"/>
    <x v="1"/>
    <s v="USD"/>
    <n v="1433480400"/>
    <n v="1433566800"/>
    <b v="0"/>
    <b v="0"/>
    <x v="2"/>
    <x v="2"/>
    <x v="2"/>
  </r>
  <r>
    <s v="Assimilated didactic open system"/>
    <n v="4700"/>
    <n v="557"/>
    <n v="0.11851063829787234"/>
    <n v="2628.5"/>
    <x v="0"/>
    <n v="5"/>
    <x v="1"/>
    <s v="USD"/>
    <n v="1493355600"/>
    <n v="1493874000"/>
    <b v="0"/>
    <b v="0"/>
    <x v="3"/>
    <x v="3"/>
    <x v="3"/>
  </r>
  <r>
    <s v="Vision-oriented logistical intranet"/>
    <n v="2800"/>
    <n v="2734"/>
    <n v="0.97642857142857142"/>
    <n v="2767"/>
    <x v="0"/>
    <n v="38"/>
    <x v="1"/>
    <s v="USD"/>
    <n v="1530507600"/>
    <n v="1531803600"/>
    <b v="0"/>
    <b v="1"/>
    <x v="2"/>
    <x v="2"/>
    <x v="2"/>
  </r>
  <r>
    <s v="Mandatory incremental projection"/>
    <n v="6100"/>
    <n v="14405"/>
    <n v="2.3614754098360655"/>
    <n v="10252.5"/>
    <x v="1"/>
    <n v="236"/>
    <x v="1"/>
    <s v="USD"/>
    <n v="1296108000"/>
    <n v="1296712800"/>
    <b v="0"/>
    <b v="0"/>
    <x v="3"/>
    <x v="3"/>
    <x v="3"/>
  </r>
  <r>
    <s v="Grass-roots needs-based encryption"/>
    <n v="2900"/>
    <n v="1307"/>
    <n v="0.45068965517241377"/>
    <n v="2103.5"/>
    <x v="0"/>
    <n v="12"/>
    <x v="1"/>
    <s v="USD"/>
    <n v="1428469200"/>
    <n v="1428901200"/>
    <b v="0"/>
    <b v="1"/>
    <x v="3"/>
    <x v="3"/>
    <x v="3"/>
  </r>
  <r>
    <s v="Team-oriented 6thgeneration middleware"/>
    <n v="72600"/>
    <n v="117892"/>
    <n v="1.6238567493112948"/>
    <n v="95246"/>
    <x v="1"/>
    <n v="4065"/>
    <x v="4"/>
    <s v="GBP"/>
    <n v="1264399200"/>
    <n v="1264831200"/>
    <b v="0"/>
    <b v="1"/>
    <x v="8"/>
    <x v="2"/>
    <x v="8"/>
  </r>
  <r>
    <s v="Inverse multi-tasking installation"/>
    <n v="5700"/>
    <n v="14508"/>
    <n v="2.5452631578947367"/>
    <n v="10104"/>
    <x v="1"/>
    <n v="246"/>
    <x v="6"/>
    <s v="EUR"/>
    <n v="1501131600"/>
    <n v="1505192400"/>
    <b v="0"/>
    <b v="1"/>
    <x v="3"/>
    <x v="3"/>
    <x v="3"/>
  </r>
  <r>
    <s v="Switchable disintermediate moderator"/>
    <n v="7900"/>
    <n v="1901"/>
    <n v="0.24063291139240506"/>
    <n v="4900.5"/>
    <x v="3"/>
    <n v="17"/>
    <x v="1"/>
    <s v="USD"/>
    <n v="1292738400"/>
    <n v="1295676000"/>
    <b v="0"/>
    <b v="0"/>
    <x v="3"/>
    <x v="3"/>
    <x v="3"/>
  </r>
  <r>
    <s v="Re-engineered 24/7 task-force"/>
    <n v="128000"/>
    <n v="158389"/>
    <n v="1.2374140625000001"/>
    <n v="143194.5"/>
    <x v="1"/>
    <n v="2475"/>
    <x v="6"/>
    <s v="EUR"/>
    <n v="1288674000"/>
    <n v="1292911200"/>
    <b v="0"/>
    <b v="1"/>
    <x v="3"/>
    <x v="3"/>
    <x v="3"/>
  </r>
  <r>
    <s v="Organic object-oriented budgetary management"/>
    <n v="6000"/>
    <n v="6484"/>
    <n v="1.0806666666666667"/>
    <n v="6242"/>
    <x v="1"/>
    <n v="76"/>
    <x v="1"/>
    <s v="USD"/>
    <n v="1575093600"/>
    <n v="1575439200"/>
    <b v="0"/>
    <b v="0"/>
    <x v="3"/>
    <x v="3"/>
    <x v="3"/>
  </r>
  <r>
    <s v="Seamless coherent parallelism"/>
    <n v="600"/>
    <n v="4022"/>
    <n v="6.7033333333333331"/>
    <n v="2311"/>
    <x v="1"/>
    <n v="54"/>
    <x v="1"/>
    <s v="USD"/>
    <n v="1435726800"/>
    <n v="1438837200"/>
    <b v="0"/>
    <b v="0"/>
    <x v="10"/>
    <x v="4"/>
    <x v="10"/>
  </r>
  <r>
    <s v="Cross-platform even-keeled initiative"/>
    <n v="1400"/>
    <n v="9253"/>
    <n v="6.609285714285714"/>
    <n v="5326.5"/>
    <x v="1"/>
    <n v="88"/>
    <x v="1"/>
    <s v="USD"/>
    <n v="1480226400"/>
    <n v="1480485600"/>
    <b v="0"/>
    <b v="0"/>
    <x v="17"/>
    <x v="1"/>
    <x v="17"/>
  </r>
  <r>
    <s v="Progressive tertiary framework"/>
    <n v="3900"/>
    <n v="4776"/>
    <n v="1.2246153846153847"/>
    <n v="4338"/>
    <x v="1"/>
    <n v="85"/>
    <x v="4"/>
    <s v="GBP"/>
    <n v="1459054800"/>
    <n v="1459141200"/>
    <b v="0"/>
    <b v="0"/>
    <x v="16"/>
    <x v="1"/>
    <x v="16"/>
  </r>
  <r>
    <s v="Multi-layered dynamic protocol"/>
    <n v="9700"/>
    <n v="14606"/>
    <n v="1.5057731958762886"/>
    <n v="12153"/>
    <x v="1"/>
    <n v="170"/>
    <x v="1"/>
    <s v="USD"/>
    <n v="1531630800"/>
    <n v="1532322000"/>
    <b v="0"/>
    <b v="0"/>
    <x v="14"/>
    <x v="7"/>
    <x v="14"/>
  </r>
  <r>
    <s v="Horizontal next generation function"/>
    <n v="122900"/>
    <n v="95993"/>
    <n v="0.78106590724165992"/>
    <n v="109446.5"/>
    <x v="0"/>
    <n v="1684"/>
    <x v="1"/>
    <s v="USD"/>
    <n v="1421992800"/>
    <n v="1426222800"/>
    <b v="1"/>
    <b v="1"/>
    <x v="3"/>
    <x v="3"/>
    <x v="3"/>
  </r>
  <r>
    <s v="Pre-emptive impactful model"/>
    <n v="9500"/>
    <n v="4460"/>
    <n v="0.46947368421052632"/>
    <n v="6980"/>
    <x v="0"/>
    <n v="56"/>
    <x v="1"/>
    <s v="USD"/>
    <n v="1285563600"/>
    <n v="1286773200"/>
    <b v="0"/>
    <b v="1"/>
    <x v="10"/>
    <x v="4"/>
    <x v="10"/>
  </r>
  <r>
    <s v="User-centric bifurcated knowledge user"/>
    <n v="4500"/>
    <n v="13536"/>
    <n v="3.008"/>
    <n v="9018"/>
    <x v="1"/>
    <n v="330"/>
    <x v="1"/>
    <s v="USD"/>
    <n v="1523854800"/>
    <n v="1523941200"/>
    <b v="0"/>
    <b v="0"/>
    <x v="18"/>
    <x v="5"/>
    <x v="18"/>
  </r>
  <r>
    <s v="Triple-buffered reciprocal project"/>
    <n v="57800"/>
    <n v="40228"/>
    <n v="0.6959861591695502"/>
    <n v="49014"/>
    <x v="0"/>
    <n v="838"/>
    <x v="1"/>
    <s v="USD"/>
    <n v="1529125200"/>
    <n v="1529557200"/>
    <b v="0"/>
    <b v="0"/>
    <x v="3"/>
    <x v="3"/>
    <x v="3"/>
  </r>
  <r>
    <s v="Cross-platform needs-based approach"/>
    <n v="1100"/>
    <n v="7012"/>
    <n v="6.374545454545455"/>
    <n v="4056"/>
    <x v="1"/>
    <n v="127"/>
    <x v="1"/>
    <s v="USD"/>
    <n v="1503982800"/>
    <n v="1506574800"/>
    <b v="0"/>
    <b v="0"/>
    <x v="11"/>
    <x v="6"/>
    <x v="11"/>
  </r>
  <r>
    <s v="User-friendly static contingency"/>
    <n v="16800"/>
    <n v="37857"/>
    <n v="2.253392857142857"/>
    <n v="27328.5"/>
    <x v="1"/>
    <n v="411"/>
    <x v="1"/>
    <s v="USD"/>
    <n v="1511416800"/>
    <n v="1513576800"/>
    <b v="0"/>
    <b v="0"/>
    <x v="1"/>
    <x v="1"/>
    <x v="1"/>
  </r>
  <r>
    <s v="Reactive content-based framework"/>
    <n v="1000"/>
    <n v="14973"/>
    <n v="14.973000000000001"/>
    <n v="7986.5"/>
    <x v="1"/>
    <n v="180"/>
    <x v="4"/>
    <s v="GBP"/>
    <n v="1547704800"/>
    <n v="1548309600"/>
    <b v="0"/>
    <b v="1"/>
    <x v="11"/>
    <x v="6"/>
    <x v="11"/>
  </r>
  <r>
    <s v="Realigned user-facing concept"/>
    <n v="106400"/>
    <n v="39996"/>
    <n v="0.37590225563909774"/>
    <n v="73198"/>
    <x v="0"/>
    <n v="1000"/>
    <x v="1"/>
    <s v="USD"/>
    <n v="1469682000"/>
    <n v="1471582800"/>
    <b v="0"/>
    <b v="0"/>
    <x v="5"/>
    <x v="1"/>
    <x v="5"/>
  </r>
  <r>
    <s v="Public-key zero tolerance orchestration"/>
    <n v="31400"/>
    <n v="41564"/>
    <n v="1.3236942675159236"/>
    <n v="36482"/>
    <x v="1"/>
    <n v="374"/>
    <x v="1"/>
    <s v="USD"/>
    <n v="1343451600"/>
    <n v="1344315600"/>
    <b v="0"/>
    <b v="0"/>
    <x v="8"/>
    <x v="2"/>
    <x v="8"/>
  </r>
  <r>
    <s v="Multi-tiered eco-centric architecture"/>
    <n v="4900"/>
    <n v="6430"/>
    <n v="1.3122448979591836"/>
    <n v="5665"/>
    <x v="1"/>
    <n v="71"/>
    <x v="2"/>
    <s v="AUD"/>
    <n v="1315717200"/>
    <n v="1316408400"/>
    <b v="0"/>
    <b v="0"/>
    <x v="7"/>
    <x v="1"/>
    <x v="7"/>
  </r>
  <r>
    <s v="Organic motivating firmware"/>
    <n v="7400"/>
    <n v="12405"/>
    <n v="1.6763513513513513"/>
    <n v="9902.5"/>
    <x v="1"/>
    <n v="203"/>
    <x v="1"/>
    <s v="USD"/>
    <n v="1430715600"/>
    <n v="1431838800"/>
    <b v="1"/>
    <b v="0"/>
    <x v="3"/>
    <x v="3"/>
    <x v="3"/>
  </r>
  <r>
    <s v="Synergized 4thgeneration conglomeration"/>
    <n v="198500"/>
    <n v="123040"/>
    <n v="0.6198488664987406"/>
    <n v="160770"/>
    <x v="0"/>
    <n v="1482"/>
    <x v="2"/>
    <s v="AUD"/>
    <n v="1299564000"/>
    <n v="1300510800"/>
    <b v="0"/>
    <b v="1"/>
    <x v="1"/>
    <x v="1"/>
    <x v="1"/>
  </r>
  <r>
    <s v="Grass-roots fault-tolerant policy"/>
    <n v="4800"/>
    <n v="12516"/>
    <n v="2.6074999999999999"/>
    <n v="8658"/>
    <x v="1"/>
    <n v="113"/>
    <x v="1"/>
    <s v="USD"/>
    <n v="1429160400"/>
    <n v="1431061200"/>
    <b v="0"/>
    <b v="0"/>
    <x v="18"/>
    <x v="5"/>
    <x v="18"/>
  </r>
  <r>
    <s v="Monitored scalable knowledgebase"/>
    <n v="3400"/>
    <n v="8588"/>
    <n v="2.5258823529411765"/>
    <n v="5994"/>
    <x v="1"/>
    <n v="96"/>
    <x v="1"/>
    <s v="USD"/>
    <n v="1271307600"/>
    <n v="1271480400"/>
    <b v="0"/>
    <b v="0"/>
    <x v="3"/>
    <x v="3"/>
    <x v="3"/>
  </r>
  <r>
    <s v="Synergistic explicit parallelism"/>
    <n v="7800"/>
    <n v="6132"/>
    <n v="0.7861538461538462"/>
    <n v="6966"/>
    <x v="0"/>
    <n v="106"/>
    <x v="1"/>
    <s v="USD"/>
    <n v="1456380000"/>
    <n v="1456380000"/>
    <b v="0"/>
    <b v="1"/>
    <x v="3"/>
    <x v="3"/>
    <x v="3"/>
  </r>
  <r>
    <s v="Enhanced systemic analyzer"/>
    <n v="154300"/>
    <n v="74688"/>
    <n v="0.48404406999351912"/>
    <n v="114494"/>
    <x v="0"/>
    <n v="679"/>
    <x v="6"/>
    <s v="EUR"/>
    <n v="1470459600"/>
    <n v="1472878800"/>
    <b v="0"/>
    <b v="0"/>
    <x v="18"/>
    <x v="5"/>
    <x v="18"/>
  </r>
  <r>
    <s v="Object-based analyzing knowledge user"/>
    <n v="20000"/>
    <n v="51775"/>
    <n v="2.5887500000000001"/>
    <n v="35887.5"/>
    <x v="1"/>
    <n v="498"/>
    <x v="5"/>
    <s v="CHF"/>
    <n v="1277269200"/>
    <n v="1277355600"/>
    <b v="0"/>
    <b v="1"/>
    <x v="11"/>
    <x v="6"/>
    <x v="11"/>
  </r>
  <r>
    <s v="Pre-emptive radical architecture"/>
    <n v="108800"/>
    <n v="65877"/>
    <n v="0.60548713235294116"/>
    <n v="87338.5"/>
    <x v="3"/>
    <n v="610"/>
    <x v="1"/>
    <s v="USD"/>
    <n v="1350709200"/>
    <n v="1351054800"/>
    <b v="0"/>
    <b v="1"/>
    <x v="3"/>
    <x v="3"/>
    <x v="3"/>
  </r>
  <r>
    <s v="Grass-roots web-enabled contingency"/>
    <n v="2900"/>
    <n v="8807"/>
    <n v="3.036896551724138"/>
    <n v="5853.5"/>
    <x v="1"/>
    <n v="180"/>
    <x v="4"/>
    <s v="GBP"/>
    <n v="1554613200"/>
    <n v="1555563600"/>
    <b v="0"/>
    <b v="0"/>
    <x v="2"/>
    <x v="2"/>
    <x v="2"/>
  </r>
  <r>
    <s v="Stand-alone system-worthy standardization"/>
    <n v="900"/>
    <n v="1017"/>
    <n v="1.1299999999999999"/>
    <n v="958.5"/>
    <x v="1"/>
    <n v="27"/>
    <x v="1"/>
    <s v="USD"/>
    <n v="1571029200"/>
    <n v="1571634000"/>
    <b v="0"/>
    <b v="0"/>
    <x v="4"/>
    <x v="4"/>
    <x v="4"/>
  </r>
  <r>
    <s v="Down-sized systematic policy"/>
    <n v="69700"/>
    <n v="151513"/>
    <n v="2.1737876614060259"/>
    <n v="110606.5"/>
    <x v="1"/>
    <n v="2331"/>
    <x v="1"/>
    <s v="USD"/>
    <n v="1299736800"/>
    <n v="1300856400"/>
    <b v="0"/>
    <b v="0"/>
    <x v="3"/>
    <x v="3"/>
    <x v="3"/>
  </r>
  <r>
    <s v="Cloned bi-directional architecture"/>
    <n v="1300"/>
    <n v="12047"/>
    <n v="9.2669230769230762"/>
    <n v="6673.5"/>
    <x v="1"/>
    <n v="113"/>
    <x v="1"/>
    <s v="USD"/>
    <n v="1435208400"/>
    <n v="1439874000"/>
    <b v="0"/>
    <b v="0"/>
    <x v="0"/>
    <x v="0"/>
    <x v="0"/>
  </r>
  <r>
    <s v="Seamless transitional portal"/>
    <n v="97800"/>
    <n v="32951"/>
    <n v="0.33692229038854804"/>
    <n v="65375.5"/>
    <x v="0"/>
    <n v="1220"/>
    <x v="2"/>
    <s v="AUD"/>
    <n v="1437973200"/>
    <n v="1438318800"/>
    <b v="0"/>
    <b v="0"/>
    <x v="11"/>
    <x v="6"/>
    <x v="11"/>
  </r>
  <r>
    <s v="Fully-configurable motivating approach"/>
    <n v="7600"/>
    <n v="14951"/>
    <n v="1.9672368421052631"/>
    <n v="11275.5"/>
    <x v="1"/>
    <n v="164"/>
    <x v="1"/>
    <s v="USD"/>
    <n v="1416895200"/>
    <n v="1419400800"/>
    <b v="0"/>
    <b v="0"/>
    <x v="3"/>
    <x v="3"/>
    <x v="3"/>
  </r>
  <r>
    <s v="Upgradable fault-tolerant approach"/>
    <n v="100"/>
    <n v="1"/>
    <n v="0.01"/>
    <n v="50.5"/>
    <x v="0"/>
    <n v="1"/>
    <x v="1"/>
    <s v="USD"/>
    <n v="1319000400"/>
    <n v="1320555600"/>
    <b v="0"/>
    <b v="0"/>
    <x v="3"/>
    <x v="3"/>
    <x v="3"/>
  </r>
  <r>
    <s v="Reduced heuristic moratorium"/>
    <n v="900"/>
    <n v="9193"/>
    <n v="10.214444444444444"/>
    <n v="5046.5"/>
    <x v="1"/>
    <n v="164"/>
    <x v="1"/>
    <s v="USD"/>
    <n v="1424498400"/>
    <n v="1425103200"/>
    <b v="0"/>
    <b v="1"/>
    <x v="5"/>
    <x v="1"/>
    <x v="5"/>
  </r>
  <r>
    <s v="Front-line web-enabled model"/>
    <n v="3700"/>
    <n v="10422"/>
    <n v="2.8167567567567566"/>
    <n v="7061"/>
    <x v="1"/>
    <n v="336"/>
    <x v="1"/>
    <s v="USD"/>
    <n v="1526274000"/>
    <n v="1526878800"/>
    <b v="0"/>
    <b v="1"/>
    <x v="8"/>
    <x v="2"/>
    <x v="8"/>
  </r>
  <r>
    <s v="Polarized incremental emulation"/>
    <n v="10000"/>
    <n v="2461"/>
    <n v="0.24610000000000001"/>
    <n v="6230.5"/>
    <x v="0"/>
    <n v="37"/>
    <x v="6"/>
    <s v="EUR"/>
    <n v="1287896400"/>
    <n v="1288674000"/>
    <b v="0"/>
    <b v="0"/>
    <x v="5"/>
    <x v="1"/>
    <x v="5"/>
  </r>
  <r>
    <s v="Self-enabling grid-enabled initiative"/>
    <n v="119200"/>
    <n v="170623"/>
    <n v="1.4314010067114094"/>
    <n v="144911.5"/>
    <x v="1"/>
    <n v="1917"/>
    <x v="1"/>
    <s v="USD"/>
    <n v="1495515600"/>
    <n v="1495602000"/>
    <b v="0"/>
    <b v="0"/>
    <x v="7"/>
    <x v="1"/>
    <x v="7"/>
  </r>
  <r>
    <s v="Total fresh-thinking system engine"/>
    <n v="6800"/>
    <n v="9829"/>
    <n v="1.4454411764705883"/>
    <n v="8314.5"/>
    <x v="1"/>
    <n v="95"/>
    <x v="1"/>
    <s v="USD"/>
    <n v="1364878800"/>
    <n v="1366434000"/>
    <b v="0"/>
    <b v="0"/>
    <x v="2"/>
    <x v="2"/>
    <x v="2"/>
  </r>
  <r>
    <s v="Ameliorated clear-thinking circuit"/>
    <n v="3900"/>
    <n v="14006"/>
    <n v="3.5912820512820511"/>
    <n v="8953"/>
    <x v="1"/>
    <n v="147"/>
    <x v="1"/>
    <s v="USD"/>
    <n v="1567918800"/>
    <n v="1568350800"/>
    <b v="0"/>
    <b v="0"/>
    <x v="3"/>
    <x v="3"/>
    <x v="3"/>
  </r>
  <r>
    <s v="Multi-layered encompassing installation"/>
    <n v="3500"/>
    <n v="6527"/>
    <n v="1.8648571428571428"/>
    <n v="5013.5"/>
    <x v="1"/>
    <n v="86"/>
    <x v="1"/>
    <s v="USD"/>
    <n v="1524459600"/>
    <n v="1525928400"/>
    <b v="0"/>
    <b v="1"/>
    <x v="3"/>
    <x v="3"/>
    <x v="3"/>
  </r>
  <r>
    <s v="Universal encompassing implementation"/>
    <n v="1500"/>
    <n v="8929"/>
    <n v="5.9526666666666666"/>
    <n v="5214.5"/>
    <x v="1"/>
    <n v="83"/>
    <x v="1"/>
    <s v="USD"/>
    <n v="1333688400"/>
    <n v="1336885200"/>
    <b v="0"/>
    <b v="0"/>
    <x v="4"/>
    <x v="4"/>
    <x v="4"/>
  </r>
  <r>
    <s v="Object-based client-server application"/>
    <n v="5200"/>
    <n v="3079"/>
    <n v="0.5921153846153846"/>
    <n v="4139.5"/>
    <x v="0"/>
    <n v="60"/>
    <x v="1"/>
    <s v="USD"/>
    <n v="1389506400"/>
    <n v="1389679200"/>
    <b v="0"/>
    <b v="0"/>
    <x v="19"/>
    <x v="4"/>
    <x v="19"/>
  </r>
  <r>
    <s v="Cross-platform solution-oriented process improvement"/>
    <n v="142400"/>
    <n v="21307"/>
    <n v="0.14962780898876404"/>
    <n v="81853.5"/>
    <x v="0"/>
    <n v="296"/>
    <x v="1"/>
    <s v="USD"/>
    <n v="1536642000"/>
    <n v="1538283600"/>
    <b v="0"/>
    <b v="0"/>
    <x v="0"/>
    <x v="0"/>
    <x v="0"/>
  </r>
  <r>
    <s v="Re-engineered user-facing approach"/>
    <n v="61400"/>
    <n v="73653"/>
    <n v="1.1995602605863191"/>
    <n v="67526.5"/>
    <x v="1"/>
    <n v="676"/>
    <x v="1"/>
    <s v="USD"/>
    <n v="1348290000"/>
    <n v="1348808400"/>
    <b v="0"/>
    <b v="0"/>
    <x v="15"/>
    <x v="5"/>
    <x v="15"/>
  </r>
  <r>
    <s v="Re-engineered client-driven hub"/>
    <n v="4700"/>
    <n v="12635"/>
    <n v="2.6882978723404256"/>
    <n v="8667.5"/>
    <x v="1"/>
    <n v="361"/>
    <x v="2"/>
    <s v="AUD"/>
    <n v="1408856400"/>
    <n v="1410152400"/>
    <b v="0"/>
    <b v="0"/>
    <x v="2"/>
    <x v="2"/>
    <x v="2"/>
  </r>
  <r>
    <s v="User-friendly tertiary array"/>
    <n v="3300"/>
    <n v="12437"/>
    <n v="3.7687878787878786"/>
    <n v="7868.5"/>
    <x v="1"/>
    <n v="131"/>
    <x v="1"/>
    <s v="USD"/>
    <n v="1505192400"/>
    <n v="1505797200"/>
    <b v="0"/>
    <b v="0"/>
    <x v="0"/>
    <x v="0"/>
    <x v="0"/>
  </r>
  <r>
    <s v="Robust heuristic encoding"/>
    <n v="1900"/>
    <n v="13816"/>
    <n v="7.2715789473684209"/>
    <n v="7858"/>
    <x v="1"/>
    <n v="126"/>
    <x v="1"/>
    <s v="USD"/>
    <n v="1554786000"/>
    <n v="1554872400"/>
    <b v="0"/>
    <b v="1"/>
    <x v="8"/>
    <x v="2"/>
    <x v="8"/>
  </r>
  <r>
    <s v="Team-oriented clear-thinking capacity"/>
    <n v="166700"/>
    <n v="145382"/>
    <n v="0.87211757648470301"/>
    <n v="156041"/>
    <x v="0"/>
    <n v="3304"/>
    <x v="6"/>
    <s v="EUR"/>
    <n v="1510898400"/>
    <n v="1513922400"/>
    <b v="0"/>
    <b v="0"/>
    <x v="13"/>
    <x v="5"/>
    <x v="13"/>
  </r>
  <r>
    <s v="De-engineered motivating standardization"/>
    <n v="7200"/>
    <n v="6336"/>
    <n v="0.88"/>
    <n v="6768"/>
    <x v="0"/>
    <n v="73"/>
    <x v="1"/>
    <s v="USD"/>
    <n v="1442552400"/>
    <n v="1442638800"/>
    <b v="0"/>
    <b v="0"/>
    <x v="3"/>
    <x v="3"/>
    <x v="3"/>
  </r>
  <r>
    <s v="Business-focused 24hour groupware"/>
    <n v="4900"/>
    <n v="8523"/>
    <n v="1.7393877551020409"/>
    <n v="6711.5"/>
    <x v="1"/>
    <n v="275"/>
    <x v="1"/>
    <s v="USD"/>
    <n v="1316667600"/>
    <n v="1317186000"/>
    <b v="0"/>
    <b v="0"/>
    <x v="19"/>
    <x v="4"/>
    <x v="19"/>
  </r>
  <r>
    <s v="Organic next generation protocol"/>
    <n v="5400"/>
    <n v="6351"/>
    <n v="1.1761111111111111"/>
    <n v="5875.5"/>
    <x v="1"/>
    <n v="67"/>
    <x v="1"/>
    <s v="USD"/>
    <n v="1390716000"/>
    <n v="1391234400"/>
    <b v="0"/>
    <b v="0"/>
    <x v="14"/>
    <x v="7"/>
    <x v="14"/>
  </r>
  <r>
    <s v="Reverse-engineered full-range Internet solution"/>
    <n v="5000"/>
    <n v="10748"/>
    <n v="2.1496"/>
    <n v="7874"/>
    <x v="1"/>
    <n v="154"/>
    <x v="1"/>
    <s v="USD"/>
    <n v="1402894800"/>
    <n v="1404363600"/>
    <b v="0"/>
    <b v="1"/>
    <x v="4"/>
    <x v="4"/>
    <x v="4"/>
  </r>
  <r>
    <s v="Synchronized regional synergy"/>
    <n v="75100"/>
    <n v="112272"/>
    <n v="1.4949667110519307"/>
    <n v="93686"/>
    <x v="1"/>
    <n v="1782"/>
    <x v="1"/>
    <s v="USD"/>
    <n v="1429246800"/>
    <n v="1429592400"/>
    <b v="0"/>
    <b v="1"/>
    <x v="20"/>
    <x v="6"/>
    <x v="20"/>
  </r>
  <r>
    <s v="Multi-lateral homogeneous success"/>
    <n v="45300"/>
    <n v="99361"/>
    <n v="2.1933995584988963"/>
    <n v="72330.5"/>
    <x v="1"/>
    <n v="903"/>
    <x v="1"/>
    <s v="USD"/>
    <n v="1412485200"/>
    <n v="1413608400"/>
    <b v="0"/>
    <b v="0"/>
    <x v="11"/>
    <x v="6"/>
    <x v="11"/>
  </r>
  <r>
    <s v="Seamless zero-defect solution"/>
    <n v="136800"/>
    <n v="88055"/>
    <n v="0.64367690058479532"/>
    <n v="112427.5"/>
    <x v="0"/>
    <n v="3387"/>
    <x v="1"/>
    <s v="USD"/>
    <n v="1417068000"/>
    <n v="1419400800"/>
    <b v="0"/>
    <b v="0"/>
    <x v="13"/>
    <x v="5"/>
    <x v="13"/>
  </r>
  <r>
    <s v="Enhanced scalable concept"/>
    <n v="177700"/>
    <n v="33092"/>
    <n v="0.18622397298818233"/>
    <n v="105396"/>
    <x v="0"/>
    <n v="662"/>
    <x v="0"/>
    <s v="CAD"/>
    <n v="1448344800"/>
    <n v="1448604000"/>
    <b v="1"/>
    <b v="0"/>
    <x v="3"/>
    <x v="3"/>
    <x v="3"/>
  </r>
  <r>
    <s v="Polarized uniform software"/>
    <n v="2600"/>
    <n v="9562"/>
    <n v="3.6776923076923076"/>
    <n v="6081"/>
    <x v="1"/>
    <n v="94"/>
    <x v="6"/>
    <s v="EUR"/>
    <n v="1557723600"/>
    <n v="1562302800"/>
    <b v="0"/>
    <b v="0"/>
    <x v="14"/>
    <x v="7"/>
    <x v="14"/>
  </r>
  <r>
    <s v="Stand-alone web-enabled moderator"/>
    <n v="5300"/>
    <n v="8475"/>
    <n v="1.5990566037735849"/>
    <n v="6887.5"/>
    <x v="1"/>
    <n v="180"/>
    <x v="1"/>
    <s v="USD"/>
    <n v="1537333200"/>
    <n v="1537678800"/>
    <b v="0"/>
    <b v="0"/>
    <x v="3"/>
    <x v="3"/>
    <x v="3"/>
  </r>
  <r>
    <s v="Proactive methodical benchmark"/>
    <n v="180200"/>
    <n v="69617"/>
    <n v="0.38633185349611543"/>
    <n v="124908.5"/>
    <x v="0"/>
    <n v="774"/>
    <x v="1"/>
    <s v="USD"/>
    <n v="1471150800"/>
    <n v="1473570000"/>
    <b v="0"/>
    <b v="1"/>
    <x v="3"/>
    <x v="3"/>
    <x v="3"/>
  </r>
  <r>
    <s v="Team-oriented 6thgeneration matrix"/>
    <n v="103200"/>
    <n v="53067"/>
    <n v="0.51421511627906979"/>
    <n v="78133.5"/>
    <x v="0"/>
    <n v="672"/>
    <x v="0"/>
    <s v="CAD"/>
    <n v="1273640400"/>
    <n v="1273899600"/>
    <b v="0"/>
    <b v="0"/>
    <x v="3"/>
    <x v="3"/>
    <x v="3"/>
  </r>
  <r>
    <s v="Phased human-resource core"/>
    <n v="70600"/>
    <n v="42596"/>
    <n v="0.60334277620396604"/>
    <n v="56598"/>
    <x v="3"/>
    <n v="532"/>
    <x v="1"/>
    <s v="USD"/>
    <n v="1282885200"/>
    <n v="1284008400"/>
    <b v="0"/>
    <b v="0"/>
    <x v="1"/>
    <x v="1"/>
    <x v="1"/>
  </r>
  <r>
    <s v="Mandatory tertiary implementation"/>
    <n v="148500"/>
    <n v="4756"/>
    <n v="3.2026936026936029E-2"/>
    <n v="76628"/>
    <x v="3"/>
    <n v="55"/>
    <x v="2"/>
    <s v="AUD"/>
    <n v="1422943200"/>
    <n v="1425103200"/>
    <b v="0"/>
    <b v="0"/>
    <x v="0"/>
    <x v="0"/>
    <x v="0"/>
  </r>
  <r>
    <s v="Secured directional encryption"/>
    <n v="9600"/>
    <n v="14925"/>
    <n v="1.5546875"/>
    <n v="12262.5"/>
    <x v="1"/>
    <n v="533"/>
    <x v="3"/>
    <s v="DKK"/>
    <n v="1319605200"/>
    <n v="1320991200"/>
    <b v="0"/>
    <b v="0"/>
    <x v="6"/>
    <x v="4"/>
    <x v="6"/>
  </r>
  <r>
    <s v="Distributed 5thgeneration implementation"/>
    <n v="164700"/>
    <n v="166116"/>
    <n v="1.0085974499089254"/>
    <n v="165408"/>
    <x v="1"/>
    <n v="2443"/>
    <x v="4"/>
    <s v="GBP"/>
    <n v="1385704800"/>
    <n v="1386828000"/>
    <b v="0"/>
    <b v="0"/>
    <x v="2"/>
    <x v="2"/>
    <x v="2"/>
  </r>
  <r>
    <s v="Virtual static core"/>
    <n v="3300"/>
    <n v="3834"/>
    <n v="1.1618181818181819"/>
    <n v="3567"/>
    <x v="1"/>
    <n v="89"/>
    <x v="1"/>
    <s v="USD"/>
    <n v="1515736800"/>
    <n v="1517119200"/>
    <b v="0"/>
    <b v="1"/>
    <x v="3"/>
    <x v="3"/>
    <x v="3"/>
  </r>
  <r>
    <s v="Secured content-based product"/>
    <n v="4500"/>
    <n v="13985"/>
    <n v="3.1077777777777778"/>
    <n v="9242.5"/>
    <x v="1"/>
    <n v="159"/>
    <x v="1"/>
    <s v="USD"/>
    <n v="1313125200"/>
    <n v="1315026000"/>
    <b v="0"/>
    <b v="0"/>
    <x v="21"/>
    <x v="1"/>
    <x v="21"/>
  </r>
  <r>
    <s v="Secured executive concept"/>
    <n v="99500"/>
    <n v="89288"/>
    <n v="0.89736683417085428"/>
    <n v="94394"/>
    <x v="0"/>
    <n v="940"/>
    <x v="5"/>
    <s v="CHF"/>
    <n v="1308459600"/>
    <n v="1312693200"/>
    <b v="0"/>
    <b v="1"/>
    <x v="4"/>
    <x v="4"/>
    <x v="4"/>
  </r>
  <r>
    <s v="Balanced zero-defect software"/>
    <n v="7700"/>
    <n v="5488"/>
    <n v="0.71272727272727276"/>
    <n v="6594"/>
    <x v="0"/>
    <n v="117"/>
    <x v="1"/>
    <s v="USD"/>
    <n v="1362636000"/>
    <n v="1363064400"/>
    <b v="0"/>
    <b v="1"/>
    <x v="3"/>
    <x v="3"/>
    <x v="3"/>
  </r>
  <r>
    <s v="Distributed context-sensitive flexibility"/>
    <n v="82800"/>
    <n v="2721"/>
    <n v="3.2862318840579711E-2"/>
    <n v="42760.5"/>
    <x v="3"/>
    <n v="58"/>
    <x v="1"/>
    <s v="USD"/>
    <n v="1402117200"/>
    <n v="1403154000"/>
    <b v="0"/>
    <b v="1"/>
    <x v="6"/>
    <x v="4"/>
    <x v="6"/>
  </r>
  <r>
    <s v="Down-sized disintermediate support"/>
    <n v="1800"/>
    <n v="4712"/>
    <n v="2.617777777777778"/>
    <n v="3256"/>
    <x v="1"/>
    <n v="50"/>
    <x v="1"/>
    <s v="USD"/>
    <n v="1286341200"/>
    <n v="1286859600"/>
    <b v="0"/>
    <b v="0"/>
    <x v="9"/>
    <x v="5"/>
    <x v="9"/>
  </r>
  <r>
    <s v="Stand-alone mission-critical moratorium"/>
    <n v="9600"/>
    <n v="9216"/>
    <n v="0.96"/>
    <n v="9408"/>
    <x v="0"/>
    <n v="115"/>
    <x v="1"/>
    <s v="USD"/>
    <n v="1348808400"/>
    <n v="1349326800"/>
    <b v="0"/>
    <b v="0"/>
    <x v="20"/>
    <x v="6"/>
    <x v="20"/>
  </r>
  <r>
    <s v="Down-sized empowering protocol"/>
    <n v="92100"/>
    <n v="19246"/>
    <n v="0.20896851248642778"/>
    <n v="55673"/>
    <x v="0"/>
    <n v="326"/>
    <x v="1"/>
    <s v="USD"/>
    <n v="1429592400"/>
    <n v="1430974800"/>
    <b v="0"/>
    <b v="1"/>
    <x v="8"/>
    <x v="2"/>
    <x v="8"/>
  </r>
  <r>
    <s v="Fully-configurable coherent Internet solution"/>
    <n v="5500"/>
    <n v="12274"/>
    <n v="2.2316363636363636"/>
    <n v="8887"/>
    <x v="1"/>
    <n v="186"/>
    <x v="1"/>
    <s v="USD"/>
    <n v="1519538400"/>
    <n v="1519970400"/>
    <b v="0"/>
    <b v="0"/>
    <x v="4"/>
    <x v="4"/>
    <x v="4"/>
  </r>
  <r>
    <s v="Distributed motivating algorithm"/>
    <n v="64300"/>
    <n v="65323"/>
    <n v="1.0159097978227061"/>
    <n v="64811.5"/>
    <x v="1"/>
    <n v="1071"/>
    <x v="1"/>
    <s v="USD"/>
    <n v="1434085200"/>
    <n v="1434603600"/>
    <b v="0"/>
    <b v="0"/>
    <x v="2"/>
    <x v="2"/>
    <x v="2"/>
  </r>
  <r>
    <s v="Expanded solution-oriented benchmark"/>
    <n v="5000"/>
    <n v="11502"/>
    <n v="2.3003999999999998"/>
    <n v="8251"/>
    <x v="1"/>
    <n v="117"/>
    <x v="1"/>
    <s v="USD"/>
    <n v="1333688400"/>
    <n v="1337230800"/>
    <b v="0"/>
    <b v="0"/>
    <x v="2"/>
    <x v="2"/>
    <x v="2"/>
  </r>
  <r>
    <s v="Implemented discrete secured line"/>
    <n v="5400"/>
    <n v="7322"/>
    <n v="1.355925925925926"/>
    <n v="6361"/>
    <x v="1"/>
    <n v="70"/>
    <x v="1"/>
    <s v="USD"/>
    <n v="1277701200"/>
    <n v="1279429200"/>
    <b v="0"/>
    <b v="0"/>
    <x v="7"/>
    <x v="1"/>
    <x v="7"/>
  </r>
  <r>
    <s v="Multi-lateral actuating installation"/>
    <n v="9000"/>
    <n v="11619"/>
    <n v="1.2909999999999999"/>
    <n v="10309.5"/>
    <x v="1"/>
    <n v="135"/>
    <x v="1"/>
    <s v="USD"/>
    <n v="1560747600"/>
    <n v="1561438800"/>
    <b v="0"/>
    <b v="0"/>
    <x v="3"/>
    <x v="3"/>
    <x v="3"/>
  </r>
  <r>
    <s v="Secured reciprocal array"/>
    <n v="25000"/>
    <n v="59128"/>
    <n v="2.3651200000000001"/>
    <n v="42064"/>
    <x v="1"/>
    <n v="768"/>
    <x v="5"/>
    <s v="CHF"/>
    <n v="1410066000"/>
    <n v="1410498000"/>
    <b v="0"/>
    <b v="0"/>
    <x v="8"/>
    <x v="2"/>
    <x v="8"/>
  </r>
  <r>
    <s v="Optional bandwidth-monitored middleware"/>
    <n v="8800"/>
    <n v="1518"/>
    <n v="0.17249999999999999"/>
    <n v="5159"/>
    <x v="3"/>
    <n v="51"/>
    <x v="1"/>
    <s v="USD"/>
    <n v="1320732000"/>
    <n v="1322460000"/>
    <b v="0"/>
    <b v="0"/>
    <x v="3"/>
    <x v="3"/>
    <x v="3"/>
  </r>
  <r>
    <s v="Upgradable upward-trending workforce"/>
    <n v="8300"/>
    <n v="9337"/>
    <n v="1.1249397590361445"/>
    <n v="8818.5"/>
    <x v="1"/>
    <n v="199"/>
    <x v="1"/>
    <s v="USD"/>
    <n v="1465794000"/>
    <n v="1466312400"/>
    <b v="0"/>
    <b v="1"/>
    <x v="3"/>
    <x v="3"/>
    <x v="3"/>
  </r>
  <r>
    <s v="Upgradable hybrid capability"/>
    <n v="9300"/>
    <n v="11255"/>
    <n v="1.2102150537634409"/>
    <n v="10277.5"/>
    <x v="1"/>
    <n v="107"/>
    <x v="1"/>
    <s v="USD"/>
    <n v="1500958800"/>
    <n v="1501736400"/>
    <b v="0"/>
    <b v="0"/>
    <x v="8"/>
    <x v="2"/>
    <x v="8"/>
  </r>
  <r>
    <s v="Managed fresh-thinking flexibility"/>
    <n v="6200"/>
    <n v="13632"/>
    <n v="2.1987096774193549"/>
    <n v="9916"/>
    <x v="1"/>
    <n v="195"/>
    <x v="1"/>
    <s v="USD"/>
    <n v="1357020000"/>
    <n v="1361512800"/>
    <b v="0"/>
    <b v="0"/>
    <x v="7"/>
    <x v="1"/>
    <x v="7"/>
  </r>
  <r>
    <s v="Networked stable workforce"/>
    <n v="100"/>
    <n v="1"/>
    <n v="0.01"/>
    <n v="50.5"/>
    <x v="0"/>
    <n v="1"/>
    <x v="1"/>
    <s v="USD"/>
    <n v="1544940000"/>
    <n v="1545026400"/>
    <b v="0"/>
    <b v="0"/>
    <x v="1"/>
    <x v="1"/>
    <x v="1"/>
  </r>
  <r>
    <s v="Customizable intermediate extranet"/>
    <n v="137200"/>
    <n v="88037"/>
    <n v="0.64166909620991253"/>
    <n v="112618.5"/>
    <x v="0"/>
    <n v="1467"/>
    <x v="1"/>
    <s v="USD"/>
    <n v="1402290000"/>
    <n v="1406696400"/>
    <b v="0"/>
    <b v="0"/>
    <x v="5"/>
    <x v="1"/>
    <x v="5"/>
  </r>
  <r>
    <s v="User-centric fault-tolerant task-force"/>
    <n v="41500"/>
    <n v="175573"/>
    <n v="4.2306746987951804"/>
    <n v="108536.5"/>
    <x v="1"/>
    <n v="3376"/>
    <x v="1"/>
    <s v="USD"/>
    <n v="1487311200"/>
    <n v="1487916000"/>
    <b v="0"/>
    <b v="0"/>
    <x v="7"/>
    <x v="1"/>
    <x v="7"/>
  </r>
  <r>
    <s v="Multi-tiered radical definition"/>
    <n v="189400"/>
    <n v="176112"/>
    <n v="0.92984160506863778"/>
    <n v="182756"/>
    <x v="0"/>
    <n v="5681"/>
    <x v="1"/>
    <s v="USD"/>
    <n v="1350622800"/>
    <n v="1351141200"/>
    <b v="0"/>
    <b v="0"/>
    <x v="3"/>
    <x v="3"/>
    <x v="3"/>
  </r>
  <r>
    <s v="Devolved foreground benchmark"/>
    <n v="171300"/>
    <n v="100650"/>
    <n v="0.58756567425569173"/>
    <n v="135975"/>
    <x v="0"/>
    <n v="1059"/>
    <x v="1"/>
    <s v="USD"/>
    <n v="1463029200"/>
    <n v="1465016400"/>
    <b v="0"/>
    <b v="1"/>
    <x v="7"/>
    <x v="1"/>
    <x v="7"/>
  </r>
  <r>
    <s v="Distributed eco-centric methodology"/>
    <n v="139500"/>
    <n v="90706"/>
    <n v="0.65022222222222226"/>
    <n v="115103"/>
    <x v="0"/>
    <n v="1194"/>
    <x v="1"/>
    <s v="USD"/>
    <n v="1269493200"/>
    <n v="1270789200"/>
    <b v="0"/>
    <b v="0"/>
    <x v="3"/>
    <x v="3"/>
    <x v="3"/>
  </r>
  <r>
    <s v="Streamlined encompassing encryption"/>
    <n v="36400"/>
    <n v="26914"/>
    <n v="0.73939560439560437"/>
    <n v="31657"/>
    <x v="3"/>
    <n v="379"/>
    <x v="2"/>
    <s v="AUD"/>
    <n v="1570251600"/>
    <n v="1572325200"/>
    <b v="0"/>
    <b v="0"/>
    <x v="1"/>
    <x v="1"/>
    <x v="1"/>
  </r>
  <r>
    <s v="User-friendly reciprocal initiative"/>
    <n v="4200"/>
    <n v="2212"/>
    <n v="0.52666666666666662"/>
    <n v="3206"/>
    <x v="0"/>
    <n v="30"/>
    <x v="2"/>
    <s v="AUD"/>
    <n v="1388383200"/>
    <n v="1389420000"/>
    <b v="0"/>
    <b v="0"/>
    <x v="14"/>
    <x v="7"/>
    <x v="14"/>
  </r>
  <r>
    <s v="Ergonomic fresh-thinking installation"/>
    <n v="2100"/>
    <n v="4640"/>
    <n v="2.2095238095238097"/>
    <n v="3370"/>
    <x v="1"/>
    <n v="41"/>
    <x v="1"/>
    <s v="USD"/>
    <n v="1449554400"/>
    <n v="1449640800"/>
    <b v="0"/>
    <b v="0"/>
    <x v="1"/>
    <x v="1"/>
    <x v="1"/>
  </r>
  <r>
    <s v="Robust explicit hardware"/>
    <n v="191200"/>
    <n v="191222"/>
    <n v="1.0001150627615063"/>
    <n v="191211"/>
    <x v="1"/>
    <n v="1821"/>
    <x v="1"/>
    <s v="USD"/>
    <n v="1553662800"/>
    <n v="1555218000"/>
    <b v="0"/>
    <b v="1"/>
    <x v="3"/>
    <x v="3"/>
    <x v="3"/>
  </r>
  <r>
    <s v="Stand-alone actuating support"/>
    <n v="8000"/>
    <n v="12985"/>
    <n v="1.6231249999999999"/>
    <n v="10492.5"/>
    <x v="1"/>
    <n v="164"/>
    <x v="1"/>
    <s v="USD"/>
    <n v="1556341200"/>
    <n v="1557723600"/>
    <b v="0"/>
    <b v="0"/>
    <x v="8"/>
    <x v="2"/>
    <x v="8"/>
  </r>
  <r>
    <s v="Cross-platform methodical process improvement"/>
    <n v="5500"/>
    <n v="4300"/>
    <n v="0.78181818181818186"/>
    <n v="4900"/>
    <x v="0"/>
    <n v="75"/>
    <x v="1"/>
    <s v="USD"/>
    <n v="1442984400"/>
    <n v="1443502800"/>
    <b v="0"/>
    <b v="1"/>
    <x v="2"/>
    <x v="2"/>
    <x v="2"/>
  </r>
  <r>
    <s v="Extended bottom-line open architecture"/>
    <n v="6100"/>
    <n v="9134"/>
    <n v="1.4973770491803278"/>
    <n v="7617"/>
    <x v="1"/>
    <n v="157"/>
    <x v="5"/>
    <s v="CHF"/>
    <n v="1544248800"/>
    <n v="1546840800"/>
    <b v="0"/>
    <b v="0"/>
    <x v="1"/>
    <x v="1"/>
    <x v="1"/>
  </r>
  <r>
    <s v="Extended reciprocal circuit"/>
    <n v="3500"/>
    <n v="8864"/>
    <n v="2.5325714285714285"/>
    <n v="6182"/>
    <x v="1"/>
    <n v="246"/>
    <x v="1"/>
    <s v="USD"/>
    <n v="1508475600"/>
    <n v="1512712800"/>
    <b v="0"/>
    <b v="1"/>
    <x v="14"/>
    <x v="7"/>
    <x v="14"/>
  </r>
  <r>
    <s v="Polarized human-resource protocol"/>
    <n v="150500"/>
    <n v="150755"/>
    <n v="1.0016943521594683"/>
    <n v="150627.5"/>
    <x v="1"/>
    <n v="1396"/>
    <x v="1"/>
    <s v="USD"/>
    <n v="1507438800"/>
    <n v="1507525200"/>
    <b v="0"/>
    <b v="0"/>
    <x v="3"/>
    <x v="3"/>
    <x v="3"/>
  </r>
  <r>
    <s v="Synergized radical product"/>
    <n v="90400"/>
    <n v="110279"/>
    <n v="1.2199004424778761"/>
    <n v="100339.5"/>
    <x v="1"/>
    <n v="2506"/>
    <x v="1"/>
    <s v="USD"/>
    <n v="1501563600"/>
    <n v="1504328400"/>
    <b v="0"/>
    <b v="0"/>
    <x v="2"/>
    <x v="2"/>
    <x v="2"/>
  </r>
  <r>
    <s v="Robust heuristic artificial intelligence"/>
    <n v="9800"/>
    <n v="13439"/>
    <n v="1.3713265306122449"/>
    <n v="11619.5"/>
    <x v="1"/>
    <n v="244"/>
    <x v="1"/>
    <s v="USD"/>
    <n v="1292997600"/>
    <n v="1293343200"/>
    <b v="0"/>
    <b v="0"/>
    <x v="14"/>
    <x v="7"/>
    <x v="14"/>
  </r>
  <r>
    <s v="Robust content-based emulation"/>
    <n v="2600"/>
    <n v="10804"/>
    <n v="4.155384615384615"/>
    <n v="6702"/>
    <x v="1"/>
    <n v="146"/>
    <x v="2"/>
    <s v="AUD"/>
    <n v="1370840400"/>
    <n v="1371704400"/>
    <b v="0"/>
    <b v="0"/>
    <x v="3"/>
    <x v="3"/>
    <x v="3"/>
  </r>
  <r>
    <s v="Ergonomic uniform open system"/>
    <n v="128100"/>
    <n v="40107"/>
    <n v="0.3130913348946136"/>
    <n v="84103.5"/>
    <x v="0"/>
    <n v="955"/>
    <x v="3"/>
    <s v="DKK"/>
    <n v="1550815200"/>
    <n v="1552798800"/>
    <b v="0"/>
    <b v="1"/>
    <x v="7"/>
    <x v="1"/>
    <x v="7"/>
  </r>
  <r>
    <s v="Profit-focused modular product"/>
    <n v="23300"/>
    <n v="98811"/>
    <n v="4.240815450643777"/>
    <n v="61055.5"/>
    <x v="1"/>
    <n v="1267"/>
    <x v="1"/>
    <s v="USD"/>
    <n v="1339909200"/>
    <n v="1342328400"/>
    <b v="0"/>
    <b v="1"/>
    <x v="12"/>
    <x v="4"/>
    <x v="12"/>
  </r>
  <r>
    <s v="Mandatory mobile product"/>
    <n v="188100"/>
    <n v="5528"/>
    <n v="2.9388623072833599E-2"/>
    <n v="96814"/>
    <x v="0"/>
    <n v="67"/>
    <x v="1"/>
    <s v="USD"/>
    <n v="1501736400"/>
    <n v="1502341200"/>
    <b v="0"/>
    <b v="0"/>
    <x v="7"/>
    <x v="1"/>
    <x v="7"/>
  </r>
  <r>
    <s v="Public-key 3rdgeneration budgetary management"/>
    <n v="4900"/>
    <n v="521"/>
    <n v="0.1063265306122449"/>
    <n v="2710.5"/>
    <x v="0"/>
    <n v="5"/>
    <x v="1"/>
    <s v="USD"/>
    <n v="1395291600"/>
    <n v="1397192400"/>
    <b v="0"/>
    <b v="0"/>
    <x v="18"/>
    <x v="5"/>
    <x v="18"/>
  </r>
  <r>
    <s v="Centralized national firmware"/>
    <n v="800"/>
    <n v="663"/>
    <n v="0.82874999999999999"/>
    <n v="731.5"/>
    <x v="0"/>
    <n v="26"/>
    <x v="1"/>
    <s v="USD"/>
    <n v="1405746000"/>
    <n v="1407042000"/>
    <b v="0"/>
    <b v="1"/>
    <x v="4"/>
    <x v="4"/>
    <x v="4"/>
  </r>
  <r>
    <s v="Cross-group 4thgeneration middleware"/>
    <n v="96700"/>
    <n v="157635"/>
    <n v="1.6301447776628748"/>
    <n v="127167.5"/>
    <x v="1"/>
    <n v="1561"/>
    <x v="1"/>
    <s v="USD"/>
    <n v="1368853200"/>
    <n v="1369371600"/>
    <b v="0"/>
    <b v="0"/>
    <x v="3"/>
    <x v="3"/>
    <x v="3"/>
  </r>
  <r>
    <s v="Pre-emptive scalable access"/>
    <n v="600"/>
    <n v="5368"/>
    <n v="8.9466666666666672"/>
    <n v="2984"/>
    <x v="1"/>
    <n v="48"/>
    <x v="1"/>
    <s v="USD"/>
    <n v="1444021200"/>
    <n v="1444107600"/>
    <b v="0"/>
    <b v="1"/>
    <x v="8"/>
    <x v="2"/>
    <x v="8"/>
  </r>
  <r>
    <s v="Sharable intangible migration"/>
    <n v="181200"/>
    <n v="47459"/>
    <n v="0.26191501103752757"/>
    <n v="114329.5"/>
    <x v="0"/>
    <n v="1130"/>
    <x v="1"/>
    <s v="USD"/>
    <n v="1472619600"/>
    <n v="1474261200"/>
    <b v="0"/>
    <b v="0"/>
    <x v="3"/>
    <x v="3"/>
    <x v="3"/>
  </r>
  <r>
    <s v="Proactive scalable Graphical User Interface"/>
    <n v="115000"/>
    <n v="86060"/>
    <n v="0.74834782608695649"/>
    <n v="100530"/>
    <x v="0"/>
    <n v="782"/>
    <x v="1"/>
    <s v="USD"/>
    <n v="1472878800"/>
    <n v="1473656400"/>
    <b v="0"/>
    <b v="0"/>
    <x v="3"/>
    <x v="3"/>
    <x v="3"/>
  </r>
  <r>
    <s v="Digitized solution-oriented product"/>
    <n v="38800"/>
    <n v="161593"/>
    <n v="4.1647680412371137"/>
    <n v="100196.5"/>
    <x v="1"/>
    <n v="2739"/>
    <x v="1"/>
    <s v="USD"/>
    <n v="1289800800"/>
    <n v="1291960800"/>
    <b v="0"/>
    <b v="0"/>
    <x v="3"/>
    <x v="3"/>
    <x v="3"/>
  </r>
  <r>
    <s v="Triple-buffered cohesive structure"/>
    <n v="7200"/>
    <n v="6927"/>
    <n v="0.96208333333333329"/>
    <n v="7063.5"/>
    <x v="0"/>
    <n v="210"/>
    <x v="1"/>
    <s v="USD"/>
    <n v="1505970000"/>
    <n v="1506747600"/>
    <b v="0"/>
    <b v="0"/>
    <x v="0"/>
    <x v="0"/>
    <x v="0"/>
  </r>
  <r>
    <s v="Realigned human-resource orchestration"/>
    <n v="44500"/>
    <n v="159185"/>
    <n v="3.5771910112359548"/>
    <n v="101842.5"/>
    <x v="1"/>
    <n v="3537"/>
    <x v="0"/>
    <s v="CAD"/>
    <n v="1363496400"/>
    <n v="1363582800"/>
    <b v="0"/>
    <b v="1"/>
    <x v="3"/>
    <x v="3"/>
    <x v="3"/>
  </r>
  <r>
    <s v="Optional clear-thinking software"/>
    <n v="56000"/>
    <n v="172736"/>
    <n v="3.0845714285714285"/>
    <n v="114368"/>
    <x v="1"/>
    <n v="2107"/>
    <x v="2"/>
    <s v="AUD"/>
    <n v="1269234000"/>
    <n v="1269666000"/>
    <b v="0"/>
    <b v="0"/>
    <x v="8"/>
    <x v="2"/>
    <x v="8"/>
  </r>
  <r>
    <s v="Centralized global approach"/>
    <n v="8600"/>
    <n v="5315"/>
    <n v="0.61802325581395345"/>
    <n v="6957.5"/>
    <x v="0"/>
    <n v="136"/>
    <x v="1"/>
    <s v="USD"/>
    <n v="1507093200"/>
    <n v="1508648400"/>
    <b v="0"/>
    <b v="0"/>
    <x v="2"/>
    <x v="2"/>
    <x v="2"/>
  </r>
  <r>
    <s v="Reverse-engineered bandwidth-monitored contingency"/>
    <n v="27100"/>
    <n v="195750"/>
    <n v="7.2232472324723247"/>
    <n v="111425"/>
    <x v="1"/>
    <n v="3318"/>
    <x v="3"/>
    <s v="DKK"/>
    <n v="1560574800"/>
    <n v="1561957200"/>
    <b v="0"/>
    <b v="0"/>
    <x v="3"/>
    <x v="3"/>
    <x v="3"/>
  </r>
  <r>
    <s v="Pre-emptive bandwidth-monitored instruction set"/>
    <n v="5100"/>
    <n v="3525"/>
    <n v="0.69117647058823528"/>
    <n v="4312.5"/>
    <x v="0"/>
    <n v="86"/>
    <x v="0"/>
    <s v="CAD"/>
    <n v="1284008400"/>
    <n v="1285131600"/>
    <b v="0"/>
    <b v="0"/>
    <x v="1"/>
    <x v="1"/>
    <x v="1"/>
  </r>
  <r>
    <s v="Adaptive asynchronous emulation"/>
    <n v="3600"/>
    <n v="10550"/>
    <n v="2.9305555555555554"/>
    <n v="7075"/>
    <x v="1"/>
    <n v="340"/>
    <x v="1"/>
    <s v="USD"/>
    <n v="1556859600"/>
    <n v="1556946000"/>
    <b v="0"/>
    <b v="0"/>
    <x v="3"/>
    <x v="3"/>
    <x v="3"/>
  </r>
  <r>
    <s v="Innovative actuating conglomeration"/>
    <n v="1000"/>
    <n v="718"/>
    <n v="0.71799999999999997"/>
    <n v="859"/>
    <x v="0"/>
    <n v="19"/>
    <x v="1"/>
    <s v="USD"/>
    <n v="1526187600"/>
    <n v="1527138000"/>
    <b v="0"/>
    <b v="0"/>
    <x v="19"/>
    <x v="4"/>
    <x v="19"/>
  </r>
  <r>
    <s v="Grass-roots foreground policy"/>
    <n v="88800"/>
    <n v="28358"/>
    <n v="0.31934684684684683"/>
    <n v="58579"/>
    <x v="0"/>
    <n v="886"/>
    <x v="1"/>
    <s v="USD"/>
    <n v="1400821200"/>
    <n v="1402117200"/>
    <b v="0"/>
    <b v="0"/>
    <x v="3"/>
    <x v="3"/>
    <x v="3"/>
  </r>
  <r>
    <s v="Horizontal transitional paradigm"/>
    <n v="60200"/>
    <n v="138384"/>
    <n v="2.2987375415282392"/>
    <n v="99292"/>
    <x v="1"/>
    <n v="1442"/>
    <x v="0"/>
    <s v="CAD"/>
    <n v="1361599200"/>
    <n v="1364014800"/>
    <b v="0"/>
    <b v="1"/>
    <x v="12"/>
    <x v="4"/>
    <x v="12"/>
  </r>
  <r>
    <s v="Networked didactic info-mediaries"/>
    <n v="8200"/>
    <n v="2625"/>
    <n v="0.3201219512195122"/>
    <n v="5412.5"/>
    <x v="0"/>
    <n v="35"/>
    <x v="6"/>
    <s v="EUR"/>
    <n v="1417500000"/>
    <n v="1417586400"/>
    <b v="0"/>
    <b v="0"/>
    <x v="3"/>
    <x v="3"/>
    <x v="3"/>
  </r>
  <r>
    <s v="Switchable contextually-based access"/>
    <n v="191300"/>
    <n v="45004"/>
    <n v="0.23525352848928385"/>
    <n v="118152"/>
    <x v="3"/>
    <n v="441"/>
    <x v="1"/>
    <s v="USD"/>
    <n v="1457071200"/>
    <n v="1457071200"/>
    <b v="0"/>
    <b v="0"/>
    <x v="3"/>
    <x v="3"/>
    <x v="3"/>
  </r>
  <r>
    <s v="Up-sized dynamic throughput"/>
    <n v="3700"/>
    <n v="2538"/>
    <n v="0.68594594594594593"/>
    <n v="3119"/>
    <x v="0"/>
    <n v="24"/>
    <x v="1"/>
    <s v="USD"/>
    <n v="1370322000"/>
    <n v="1370408400"/>
    <b v="0"/>
    <b v="1"/>
    <x v="3"/>
    <x v="3"/>
    <x v="3"/>
  </r>
  <r>
    <s v="Mandatory reciprocal superstructure"/>
    <n v="8400"/>
    <n v="3188"/>
    <n v="0.37952380952380954"/>
    <n v="5794"/>
    <x v="0"/>
    <n v="86"/>
    <x v="6"/>
    <s v="EUR"/>
    <n v="1552366800"/>
    <n v="1552626000"/>
    <b v="0"/>
    <b v="0"/>
    <x v="3"/>
    <x v="3"/>
    <x v="3"/>
  </r>
  <r>
    <s v="Upgradable 4thgeneration productivity"/>
    <n v="42600"/>
    <n v="8517"/>
    <n v="0.19992957746478873"/>
    <n v="25558.5"/>
    <x v="0"/>
    <n v="243"/>
    <x v="1"/>
    <s v="USD"/>
    <n v="1403845200"/>
    <n v="1404190800"/>
    <b v="0"/>
    <b v="0"/>
    <x v="1"/>
    <x v="1"/>
    <x v="1"/>
  </r>
  <r>
    <s v="Progressive discrete hub"/>
    <n v="6600"/>
    <n v="3012"/>
    <n v="0.45636363636363636"/>
    <n v="4806"/>
    <x v="0"/>
    <n v="65"/>
    <x v="1"/>
    <s v="USD"/>
    <n v="1523163600"/>
    <n v="1523509200"/>
    <b v="1"/>
    <b v="0"/>
    <x v="7"/>
    <x v="1"/>
    <x v="7"/>
  </r>
  <r>
    <s v="Assimilated multi-tasking archive"/>
    <n v="7100"/>
    <n v="8716"/>
    <n v="1.227605633802817"/>
    <n v="7908"/>
    <x v="1"/>
    <n v="126"/>
    <x v="1"/>
    <s v="USD"/>
    <n v="1442206800"/>
    <n v="1443589200"/>
    <b v="0"/>
    <b v="0"/>
    <x v="16"/>
    <x v="1"/>
    <x v="16"/>
  </r>
  <r>
    <s v="Upgradable high-level solution"/>
    <n v="15800"/>
    <n v="57157"/>
    <n v="3.61753164556962"/>
    <n v="36478.5"/>
    <x v="1"/>
    <n v="524"/>
    <x v="1"/>
    <s v="USD"/>
    <n v="1532840400"/>
    <n v="1533445200"/>
    <b v="0"/>
    <b v="0"/>
    <x v="5"/>
    <x v="1"/>
    <x v="5"/>
  </r>
  <r>
    <s v="Organic bandwidth-monitored frame"/>
    <n v="8200"/>
    <n v="5178"/>
    <n v="0.63146341463414635"/>
    <n v="6689"/>
    <x v="0"/>
    <n v="100"/>
    <x v="3"/>
    <s v="DKK"/>
    <n v="1472878800"/>
    <n v="1474520400"/>
    <b v="0"/>
    <b v="0"/>
    <x v="8"/>
    <x v="2"/>
    <x v="8"/>
  </r>
  <r>
    <s v="Business-focused logistical framework"/>
    <n v="54700"/>
    <n v="163118"/>
    <n v="2.9820475319926874"/>
    <n v="108909"/>
    <x v="1"/>
    <n v="1989"/>
    <x v="1"/>
    <s v="USD"/>
    <n v="1498194000"/>
    <n v="1499403600"/>
    <b v="0"/>
    <b v="0"/>
    <x v="6"/>
    <x v="4"/>
    <x v="6"/>
  </r>
  <r>
    <s v="Universal multi-state capability"/>
    <n v="63200"/>
    <n v="6041"/>
    <n v="9.5585443037974685E-2"/>
    <n v="34620.5"/>
    <x v="0"/>
    <n v="168"/>
    <x v="1"/>
    <s v="USD"/>
    <n v="1281070800"/>
    <n v="1283576400"/>
    <b v="0"/>
    <b v="0"/>
    <x v="5"/>
    <x v="1"/>
    <x v="5"/>
  </r>
  <r>
    <s v="Digitized reciprocal infrastructure"/>
    <n v="1800"/>
    <n v="968"/>
    <n v="0.5377777777777778"/>
    <n v="1384"/>
    <x v="0"/>
    <n v="13"/>
    <x v="1"/>
    <s v="USD"/>
    <n v="1436245200"/>
    <n v="1436590800"/>
    <b v="0"/>
    <b v="0"/>
    <x v="1"/>
    <x v="1"/>
    <x v="1"/>
  </r>
  <r>
    <s v="Reduced dedicated capability"/>
    <n v="100"/>
    <n v="2"/>
    <n v="0.02"/>
    <n v="51"/>
    <x v="0"/>
    <n v="1"/>
    <x v="0"/>
    <s v="CAD"/>
    <n v="1269493200"/>
    <n v="1270443600"/>
    <b v="0"/>
    <b v="0"/>
    <x v="3"/>
    <x v="3"/>
    <x v="3"/>
  </r>
  <r>
    <s v="Cross-platform bi-directional workforce"/>
    <n v="2100"/>
    <n v="14305"/>
    <n v="6.8119047619047617"/>
    <n v="8202.5"/>
    <x v="1"/>
    <n v="157"/>
    <x v="1"/>
    <s v="USD"/>
    <n v="1406264400"/>
    <n v="1407819600"/>
    <b v="0"/>
    <b v="0"/>
    <x v="2"/>
    <x v="2"/>
    <x v="2"/>
  </r>
  <r>
    <s v="Upgradable scalable methodology"/>
    <n v="8300"/>
    <n v="6543"/>
    <n v="0.78831325301204824"/>
    <n v="7421.5"/>
    <x v="3"/>
    <n v="82"/>
    <x v="1"/>
    <s v="USD"/>
    <n v="1317531600"/>
    <n v="1317877200"/>
    <b v="0"/>
    <b v="0"/>
    <x v="0"/>
    <x v="0"/>
    <x v="0"/>
  </r>
  <r>
    <s v="Customer-focused client-server service-desk"/>
    <n v="143900"/>
    <n v="193413"/>
    <n v="1.3440792216817234"/>
    <n v="168656.5"/>
    <x v="1"/>
    <n v="4498"/>
    <x v="2"/>
    <s v="AUD"/>
    <n v="1484632800"/>
    <n v="1484805600"/>
    <b v="0"/>
    <b v="0"/>
    <x v="3"/>
    <x v="3"/>
    <x v="3"/>
  </r>
  <r>
    <s v="Mandatory multimedia leverage"/>
    <n v="75000"/>
    <n v="2529"/>
    <n v="3.372E-2"/>
    <n v="38764.5"/>
    <x v="0"/>
    <n v="40"/>
    <x v="1"/>
    <s v="USD"/>
    <n v="1301806800"/>
    <n v="1302670800"/>
    <b v="0"/>
    <b v="0"/>
    <x v="17"/>
    <x v="1"/>
    <x v="17"/>
  </r>
  <r>
    <s v="Focused analyzing circuit"/>
    <n v="1300"/>
    <n v="5614"/>
    <n v="4.3184615384615386"/>
    <n v="3457"/>
    <x v="1"/>
    <n v="80"/>
    <x v="1"/>
    <s v="USD"/>
    <n v="1539752400"/>
    <n v="1540789200"/>
    <b v="1"/>
    <b v="0"/>
    <x v="3"/>
    <x v="3"/>
    <x v="3"/>
  </r>
  <r>
    <s v="Fundamental grid-enabled strategy"/>
    <n v="9000"/>
    <n v="3496"/>
    <n v="0.38844444444444443"/>
    <n v="6248"/>
    <x v="3"/>
    <n v="57"/>
    <x v="1"/>
    <s v="USD"/>
    <n v="1267250400"/>
    <n v="1268028000"/>
    <b v="0"/>
    <b v="0"/>
    <x v="13"/>
    <x v="5"/>
    <x v="13"/>
  </r>
  <r>
    <s v="Digitized 5thgeneration knowledgebase"/>
    <n v="1000"/>
    <n v="4257"/>
    <n v="4.2569999999999997"/>
    <n v="2628.5"/>
    <x v="1"/>
    <n v="43"/>
    <x v="1"/>
    <s v="USD"/>
    <n v="1535432400"/>
    <n v="1537160400"/>
    <b v="0"/>
    <b v="1"/>
    <x v="1"/>
    <x v="1"/>
    <x v="1"/>
  </r>
  <r>
    <s v="Mandatory multi-tasking encryption"/>
    <n v="196900"/>
    <n v="199110"/>
    <n v="1.0112239715591671"/>
    <n v="198005"/>
    <x v="1"/>
    <n v="2053"/>
    <x v="1"/>
    <s v="USD"/>
    <n v="1510207200"/>
    <n v="1512280800"/>
    <b v="0"/>
    <b v="0"/>
    <x v="4"/>
    <x v="4"/>
    <x v="4"/>
  </r>
  <r>
    <s v="Distributed system-worthy application"/>
    <n v="194500"/>
    <n v="41212"/>
    <n v="0.21188688946015424"/>
    <n v="117856"/>
    <x v="2"/>
    <n v="808"/>
    <x v="2"/>
    <s v="AUD"/>
    <n v="1462510800"/>
    <n v="1463115600"/>
    <b v="0"/>
    <b v="0"/>
    <x v="4"/>
    <x v="4"/>
    <x v="4"/>
  </r>
  <r>
    <s v="Synergistic tertiary time-frame"/>
    <n v="9400"/>
    <n v="6338"/>
    <n v="0.67425531914893622"/>
    <n v="7869"/>
    <x v="0"/>
    <n v="226"/>
    <x v="3"/>
    <s v="DKK"/>
    <n v="1488520800"/>
    <n v="1490850000"/>
    <b v="0"/>
    <b v="0"/>
    <x v="22"/>
    <x v="4"/>
    <x v="22"/>
  </r>
  <r>
    <s v="Customer-focused impactful benchmark"/>
    <n v="104400"/>
    <n v="99100"/>
    <n v="0.9492337164750958"/>
    <n v="101750"/>
    <x v="0"/>
    <n v="1625"/>
    <x v="1"/>
    <s v="USD"/>
    <n v="1377579600"/>
    <n v="1379653200"/>
    <b v="0"/>
    <b v="0"/>
    <x v="3"/>
    <x v="3"/>
    <x v="3"/>
  </r>
  <r>
    <s v="Profound next generation infrastructure"/>
    <n v="8100"/>
    <n v="12300"/>
    <n v="1.5185185185185186"/>
    <n v="10200"/>
    <x v="1"/>
    <n v="168"/>
    <x v="1"/>
    <s v="USD"/>
    <n v="1576389600"/>
    <n v="1580364000"/>
    <b v="0"/>
    <b v="0"/>
    <x v="3"/>
    <x v="3"/>
    <x v="3"/>
  </r>
  <r>
    <s v="Face-to-face encompassing info-mediaries"/>
    <n v="87900"/>
    <n v="171549"/>
    <n v="1.9516382252559727"/>
    <n v="129724.5"/>
    <x v="1"/>
    <n v="4289"/>
    <x v="1"/>
    <s v="USD"/>
    <n v="1289019600"/>
    <n v="1289714400"/>
    <b v="0"/>
    <b v="1"/>
    <x v="7"/>
    <x v="1"/>
    <x v="7"/>
  </r>
  <r>
    <s v="Open-source fresh-thinking policy"/>
    <n v="1400"/>
    <n v="14324"/>
    <n v="10.231428571428571"/>
    <n v="7862"/>
    <x v="1"/>
    <n v="165"/>
    <x v="1"/>
    <s v="USD"/>
    <n v="1282194000"/>
    <n v="1282712400"/>
    <b v="0"/>
    <b v="0"/>
    <x v="1"/>
    <x v="1"/>
    <x v="1"/>
  </r>
  <r>
    <s v="Extended 24/7 implementation"/>
    <n v="156800"/>
    <n v="6024"/>
    <n v="3.8418367346938778E-2"/>
    <n v="81412"/>
    <x v="0"/>
    <n v="143"/>
    <x v="1"/>
    <s v="USD"/>
    <n v="1550037600"/>
    <n v="1550210400"/>
    <b v="0"/>
    <b v="0"/>
    <x v="3"/>
    <x v="3"/>
    <x v="3"/>
  </r>
  <r>
    <s v="Organic dynamic algorithm"/>
    <n v="121700"/>
    <n v="188721"/>
    <n v="1.5507066557107643"/>
    <n v="155210.5"/>
    <x v="1"/>
    <n v="1815"/>
    <x v="1"/>
    <s v="USD"/>
    <n v="1321941600"/>
    <n v="1322114400"/>
    <b v="0"/>
    <b v="0"/>
    <x v="3"/>
    <x v="3"/>
    <x v="3"/>
  </r>
  <r>
    <s v="Organic multi-tasking focus group"/>
    <n v="129400"/>
    <n v="57911"/>
    <n v="0.44753477588871715"/>
    <n v="93655.5"/>
    <x v="0"/>
    <n v="934"/>
    <x v="1"/>
    <s v="USD"/>
    <n v="1556427600"/>
    <n v="1557205200"/>
    <b v="0"/>
    <b v="0"/>
    <x v="22"/>
    <x v="4"/>
    <x v="22"/>
  </r>
  <r>
    <s v="Adaptive logistical initiative"/>
    <n v="5700"/>
    <n v="12309"/>
    <n v="2.1594736842105262"/>
    <n v="9004.5"/>
    <x v="1"/>
    <n v="397"/>
    <x v="4"/>
    <s v="GBP"/>
    <n v="1320991200"/>
    <n v="1323928800"/>
    <b v="0"/>
    <b v="1"/>
    <x v="12"/>
    <x v="4"/>
    <x v="12"/>
  </r>
  <r>
    <s v="Stand-alone mobile customer loyalty"/>
    <n v="41700"/>
    <n v="138497"/>
    <n v="3.3212709832134291"/>
    <n v="90098.5"/>
    <x v="1"/>
    <n v="1539"/>
    <x v="1"/>
    <s v="USD"/>
    <n v="1345093200"/>
    <n v="1346130000"/>
    <b v="0"/>
    <b v="0"/>
    <x v="10"/>
    <x v="4"/>
    <x v="10"/>
  </r>
  <r>
    <s v="Focused composite approach"/>
    <n v="7900"/>
    <n v="667"/>
    <n v="8.4430379746835441E-2"/>
    <n v="4283.5"/>
    <x v="0"/>
    <n v="17"/>
    <x v="1"/>
    <s v="USD"/>
    <n v="1309496400"/>
    <n v="1311051600"/>
    <b v="1"/>
    <b v="0"/>
    <x v="3"/>
    <x v="3"/>
    <x v="3"/>
  </r>
  <r>
    <s v="Face-to-face clear-thinking Local Area Network"/>
    <n v="121500"/>
    <n v="119830"/>
    <n v="0.9862551440329218"/>
    <n v="120665"/>
    <x v="0"/>
    <n v="2179"/>
    <x v="1"/>
    <s v="USD"/>
    <n v="1340254800"/>
    <n v="1340427600"/>
    <b v="1"/>
    <b v="0"/>
    <x v="0"/>
    <x v="0"/>
    <x v="0"/>
  </r>
  <r>
    <s v="Cross-group cohesive circuit"/>
    <n v="4800"/>
    <n v="6623"/>
    <n v="1.3797916666666667"/>
    <n v="5711.5"/>
    <x v="1"/>
    <n v="138"/>
    <x v="1"/>
    <s v="USD"/>
    <n v="1412226000"/>
    <n v="1412312400"/>
    <b v="0"/>
    <b v="0"/>
    <x v="14"/>
    <x v="7"/>
    <x v="14"/>
  </r>
  <r>
    <s v="Synergistic explicit capability"/>
    <n v="87300"/>
    <n v="81897"/>
    <n v="0.93810996563573879"/>
    <n v="84598.5"/>
    <x v="0"/>
    <n v="931"/>
    <x v="1"/>
    <s v="USD"/>
    <n v="1458104400"/>
    <n v="1459314000"/>
    <b v="0"/>
    <b v="0"/>
    <x v="3"/>
    <x v="3"/>
    <x v="3"/>
  </r>
  <r>
    <s v="Diverse analyzing definition"/>
    <n v="46300"/>
    <n v="186885"/>
    <n v="4.0363930885529156"/>
    <n v="116592.5"/>
    <x v="1"/>
    <n v="3594"/>
    <x v="1"/>
    <s v="USD"/>
    <n v="1411534800"/>
    <n v="1415426400"/>
    <b v="0"/>
    <b v="0"/>
    <x v="22"/>
    <x v="4"/>
    <x v="22"/>
  </r>
  <r>
    <s v="Enterprise-wide reciprocal success"/>
    <n v="67800"/>
    <n v="176398"/>
    <n v="2.6017404129793511"/>
    <n v="122099"/>
    <x v="1"/>
    <n v="5880"/>
    <x v="1"/>
    <s v="USD"/>
    <n v="1399093200"/>
    <n v="1399093200"/>
    <b v="1"/>
    <b v="0"/>
    <x v="1"/>
    <x v="1"/>
    <x v="1"/>
  </r>
  <r>
    <s v="Progressive neutral middleware"/>
    <n v="3000"/>
    <n v="10999"/>
    <n v="3.6663333333333332"/>
    <n v="6999.5"/>
    <x v="1"/>
    <n v="112"/>
    <x v="1"/>
    <s v="USD"/>
    <n v="1270702800"/>
    <n v="1273899600"/>
    <b v="0"/>
    <b v="0"/>
    <x v="14"/>
    <x v="7"/>
    <x v="14"/>
  </r>
  <r>
    <s v="Intuitive exuding process improvement"/>
    <n v="60900"/>
    <n v="102751"/>
    <n v="1.687208538587849"/>
    <n v="81825.5"/>
    <x v="1"/>
    <n v="943"/>
    <x v="1"/>
    <s v="USD"/>
    <n v="1431666000"/>
    <n v="1432184400"/>
    <b v="0"/>
    <b v="0"/>
    <x v="20"/>
    <x v="6"/>
    <x v="20"/>
  </r>
  <r>
    <s v="Exclusive real-time protocol"/>
    <n v="137900"/>
    <n v="165352"/>
    <n v="1.1990717911530093"/>
    <n v="151626"/>
    <x v="1"/>
    <n v="2468"/>
    <x v="1"/>
    <s v="USD"/>
    <n v="1472619600"/>
    <n v="1474779600"/>
    <b v="0"/>
    <b v="0"/>
    <x v="10"/>
    <x v="4"/>
    <x v="10"/>
  </r>
  <r>
    <s v="Extended encompassing application"/>
    <n v="85600"/>
    <n v="165798"/>
    <n v="1.936892523364486"/>
    <n v="125699"/>
    <x v="1"/>
    <n v="2551"/>
    <x v="1"/>
    <s v="USD"/>
    <n v="1496293200"/>
    <n v="1500440400"/>
    <b v="0"/>
    <b v="1"/>
    <x v="20"/>
    <x v="6"/>
    <x v="20"/>
  </r>
  <r>
    <s v="Progressive value-added ability"/>
    <n v="2400"/>
    <n v="10084"/>
    <n v="4.2016666666666671"/>
    <n v="6242"/>
    <x v="1"/>
    <n v="101"/>
    <x v="1"/>
    <s v="USD"/>
    <n v="1575612000"/>
    <n v="1575612000"/>
    <b v="0"/>
    <b v="0"/>
    <x v="11"/>
    <x v="6"/>
    <x v="11"/>
  </r>
  <r>
    <s v="Cross-platform uniform hardware"/>
    <n v="7200"/>
    <n v="5523"/>
    <n v="0.76708333333333334"/>
    <n v="6361.5"/>
    <x v="3"/>
    <n v="67"/>
    <x v="1"/>
    <s v="USD"/>
    <n v="1369112400"/>
    <n v="1374123600"/>
    <b v="0"/>
    <b v="0"/>
    <x v="3"/>
    <x v="3"/>
    <x v="3"/>
  </r>
  <r>
    <s v="Progressive secondary portal"/>
    <n v="3400"/>
    <n v="5823"/>
    <n v="1.7126470588235294"/>
    <n v="4611.5"/>
    <x v="1"/>
    <n v="92"/>
    <x v="1"/>
    <s v="USD"/>
    <n v="1469422800"/>
    <n v="1469509200"/>
    <b v="0"/>
    <b v="0"/>
    <x v="3"/>
    <x v="3"/>
    <x v="3"/>
  </r>
  <r>
    <s v="Multi-lateral national adapter"/>
    <n v="3800"/>
    <n v="6000"/>
    <n v="1.5789473684210527"/>
    <n v="4900"/>
    <x v="1"/>
    <n v="62"/>
    <x v="1"/>
    <s v="USD"/>
    <n v="1307854800"/>
    <n v="1309237200"/>
    <b v="0"/>
    <b v="0"/>
    <x v="10"/>
    <x v="4"/>
    <x v="10"/>
  </r>
  <r>
    <s v="Enterprise-wide motivating matrices"/>
    <n v="7500"/>
    <n v="8181"/>
    <n v="1.0908"/>
    <n v="7840.5"/>
    <x v="1"/>
    <n v="149"/>
    <x v="6"/>
    <s v="EUR"/>
    <n v="1503378000"/>
    <n v="1503982800"/>
    <b v="0"/>
    <b v="1"/>
    <x v="11"/>
    <x v="6"/>
    <x v="11"/>
  </r>
  <r>
    <s v="Polarized upward-trending Local Area Network"/>
    <n v="8600"/>
    <n v="3589"/>
    <n v="0.41732558139534881"/>
    <n v="6094.5"/>
    <x v="0"/>
    <n v="92"/>
    <x v="1"/>
    <s v="USD"/>
    <n v="1486965600"/>
    <n v="1487397600"/>
    <b v="0"/>
    <b v="0"/>
    <x v="10"/>
    <x v="4"/>
    <x v="10"/>
  </r>
  <r>
    <s v="Object-based directional function"/>
    <n v="39500"/>
    <n v="4323"/>
    <n v="0.10944303797468355"/>
    <n v="21911.5"/>
    <x v="0"/>
    <n v="57"/>
    <x v="2"/>
    <s v="AUD"/>
    <n v="1561438800"/>
    <n v="1562043600"/>
    <b v="0"/>
    <b v="1"/>
    <x v="1"/>
    <x v="1"/>
    <x v="1"/>
  </r>
  <r>
    <s v="Re-contextualized tangible open architecture"/>
    <n v="9300"/>
    <n v="14822"/>
    <n v="1.593763440860215"/>
    <n v="12061"/>
    <x v="1"/>
    <n v="329"/>
    <x v="1"/>
    <s v="USD"/>
    <n v="1398402000"/>
    <n v="1398574800"/>
    <b v="0"/>
    <b v="0"/>
    <x v="10"/>
    <x v="4"/>
    <x v="10"/>
  </r>
  <r>
    <s v="Distributed systemic adapter"/>
    <n v="2400"/>
    <n v="10138"/>
    <n v="4.2241666666666671"/>
    <n v="6269"/>
    <x v="1"/>
    <n v="97"/>
    <x v="3"/>
    <s v="DKK"/>
    <n v="1513231200"/>
    <n v="1515391200"/>
    <b v="0"/>
    <b v="1"/>
    <x v="3"/>
    <x v="3"/>
    <x v="3"/>
  </r>
  <r>
    <s v="Networked web-enabled instruction set"/>
    <n v="3200"/>
    <n v="3127"/>
    <n v="0.97718749999999999"/>
    <n v="3163.5"/>
    <x v="0"/>
    <n v="41"/>
    <x v="1"/>
    <s v="USD"/>
    <n v="1440824400"/>
    <n v="1441170000"/>
    <b v="0"/>
    <b v="0"/>
    <x v="8"/>
    <x v="2"/>
    <x v="8"/>
  </r>
  <r>
    <s v="Vision-oriented dynamic service-desk"/>
    <n v="29400"/>
    <n v="123124"/>
    <n v="4.1878911564625847"/>
    <n v="76262"/>
    <x v="1"/>
    <n v="1784"/>
    <x v="1"/>
    <s v="USD"/>
    <n v="1281070800"/>
    <n v="1281157200"/>
    <b v="0"/>
    <b v="0"/>
    <x v="3"/>
    <x v="3"/>
    <x v="3"/>
  </r>
  <r>
    <s v="Vision-oriented actuating open system"/>
    <n v="168500"/>
    <n v="171729"/>
    <n v="1.0191632047477746"/>
    <n v="170114.5"/>
    <x v="1"/>
    <n v="1684"/>
    <x v="2"/>
    <s v="AUD"/>
    <n v="1397365200"/>
    <n v="1398229200"/>
    <b v="0"/>
    <b v="1"/>
    <x v="9"/>
    <x v="5"/>
    <x v="9"/>
  </r>
  <r>
    <s v="Sharable scalable core"/>
    <n v="8400"/>
    <n v="10729"/>
    <n v="1.2772619047619047"/>
    <n v="9564.5"/>
    <x v="1"/>
    <n v="250"/>
    <x v="1"/>
    <s v="USD"/>
    <n v="1494392400"/>
    <n v="1495256400"/>
    <b v="0"/>
    <b v="1"/>
    <x v="1"/>
    <x v="1"/>
    <x v="1"/>
  </r>
  <r>
    <s v="Customer-focused attitude-oriented function"/>
    <n v="2300"/>
    <n v="10240"/>
    <n v="4.4521739130434783"/>
    <n v="6270"/>
    <x v="1"/>
    <n v="238"/>
    <x v="1"/>
    <s v="USD"/>
    <n v="1520143200"/>
    <n v="1520402400"/>
    <b v="0"/>
    <b v="0"/>
    <x v="3"/>
    <x v="3"/>
    <x v="3"/>
  </r>
  <r>
    <s v="Reverse-engineered system-worthy extranet"/>
    <n v="700"/>
    <n v="3988"/>
    <n v="5.6971428571428575"/>
    <n v="2344"/>
    <x v="1"/>
    <n v="53"/>
    <x v="1"/>
    <s v="USD"/>
    <n v="1405314000"/>
    <n v="1409806800"/>
    <b v="0"/>
    <b v="0"/>
    <x v="3"/>
    <x v="3"/>
    <x v="3"/>
  </r>
  <r>
    <s v="Re-engineered systematic monitoring"/>
    <n v="2900"/>
    <n v="14771"/>
    <n v="5.0934482758620687"/>
    <n v="8835.5"/>
    <x v="1"/>
    <n v="214"/>
    <x v="1"/>
    <s v="USD"/>
    <n v="1396846800"/>
    <n v="1396933200"/>
    <b v="0"/>
    <b v="0"/>
    <x v="3"/>
    <x v="3"/>
    <x v="3"/>
  </r>
  <r>
    <s v="Seamless value-added standardization"/>
    <n v="4500"/>
    <n v="14649"/>
    <n v="3.2553333333333332"/>
    <n v="9574.5"/>
    <x v="1"/>
    <n v="222"/>
    <x v="1"/>
    <s v="USD"/>
    <n v="1375678800"/>
    <n v="1376024400"/>
    <b v="0"/>
    <b v="0"/>
    <x v="2"/>
    <x v="2"/>
    <x v="2"/>
  </r>
  <r>
    <s v="Triple-buffered fresh-thinking frame"/>
    <n v="19800"/>
    <n v="184658"/>
    <n v="9.3261616161616168"/>
    <n v="102229"/>
    <x v="1"/>
    <n v="1884"/>
    <x v="1"/>
    <s v="USD"/>
    <n v="1482386400"/>
    <n v="1483682400"/>
    <b v="0"/>
    <b v="1"/>
    <x v="13"/>
    <x v="5"/>
    <x v="13"/>
  </r>
  <r>
    <s v="Streamlined holistic knowledgebase"/>
    <n v="6200"/>
    <n v="13103"/>
    <n v="2.1133870967741935"/>
    <n v="9651.5"/>
    <x v="1"/>
    <n v="218"/>
    <x v="2"/>
    <s v="AUD"/>
    <n v="1420005600"/>
    <n v="1420437600"/>
    <b v="0"/>
    <b v="0"/>
    <x v="20"/>
    <x v="6"/>
    <x v="20"/>
  </r>
  <r>
    <s v="Up-sized intermediate website"/>
    <n v="61500"/>
    <n v="168095"/>
    <n v="2.7332520325203253"/>
    <n v="114797.5"/>
    <x v="1"/>
    <n v="6465"/>
    <x v="1"/>
    <s v="USD"/>
    <n v="1420178400"/>
    <n v="1420783200"/>
    <b v="0"/>
    <b v="0"/>
    <x v="18"/>
    <x v="5"/>
    <x v="18"/>
  </r>
  <r>
    <s v="Future-proofed directional synergy"/>
    <n v="100"/>
    <n v="3"/>
    <n v="0.03"/>
    <n v="51.5"/>
    <x v="0"/>
    <n v="1"/>
    <x v="1"/>
    <s v="USD"/>
    <n v="1264399200"/>
    <n v="1267423200"/>
    <b v="0"/>
    <b v="0"/>
    <x v="1"/>
    <x v="1"/>
    <x v="1"/>
  </r>
  <r>
    <s v="Enhanced user-facing function"/>
    <n v="7100"/>
    <n v="3840"/>
    <n v="0.54084507042253516"/>
    <n v="5470"/>
    <x v="0"/>
    <n v="101"/>
    <x v="1"/>
    <s v="USD"/>
    <n v="1355032800"/>
    <n v="1355205600"/>
    <b v="0"/>
    <b v="0"/>
    <x v="3"/>
    <x v="3"/>
    <x v="3"/>
  </r>
  <r>
    <s v="Operative bandwidth-monitored interface"/>
    <n v="1000"/>
    <n v="6263"/>
    <n v="6.2629999999999999"/>
    <n v="3631.5"/>
    <x v="1"/>
    <n v="59"/>
    <x v="1"/>
    <s v="USD"/>
    <n v="1382677200"/>
    <n v="1383109200"/>
    <b v="0"/>
    <b v="0"/>
    <x v="3"/>
    <x v="3"/>
    <x v="3"/>
  </r>
  <r>
    <s v="Upgradable multi-state instruction set"/>
    <n v="121500"/>
    <n v="108161"/>
    <n v="0.8902139917695473"/>
    <n v="114830.5"/>
    <x v="0"/>
    <n v="1335"/>
    <x v="0"/>
    <s v="CAD"/>
    <n v="1302238800"/>
    <n v="1303275600"/>
    <b v="0"/>
    <b v="0"/>
    <x v="6"/>
    <x v="4"/>
    <x v="6"/>
  </r>
  <r>
    <s v="De-engineered static Local Area Network"/>
    <n v="4600"/>
    <n v="8505"/>
    <n v="1.8489130434782608"/>
    <n v="6552.5"/>
    <x v="1"/>
    <n v="88"/>
    <x v="1"/>
    <s v="USD"/>
    <n v="1487656800"/>
    <n v="1487829600"/>
    <b v="0"/>
    <b v="0"/>
    <x v="9"/>
    <x v="5"/>
    <x v="9"/>
  </r>
  <r>
    <s v="Upgradable grid-enabled superstructure"/>
    <n v="80500"/>
    <n v="96735"/>
    <n v="1.2016770186335404"/>
    <n v="88617.5"/>
    <x v="1"/>
    <n v="1697"/>
    <x v="1"/>
    <s v="USD"/>
    <n v="1297836000"/>
    <n v="1298268000"/>
    <b v="0"/>
    <b v="1"/>
    <x v="1"/>
    <x v="1"/>
    <x v="1"/>
  </r>
  <r>
    <s v="Optimized actuating toolset"/>
    <n v="4100"/>
    <n v="959"/>
    <n v="0.23390243902439026"/>
    <n v="2529.5"/>
    <x v="0"/>
    <n v="15"/>
    <x v="4"/>
    <s v="GBP"/>
    <n v="1453615200"/>
    <n v="1456812000"/>
    <b v="0"/>
    <b v="0"/>
    <x v="1"/>
    <x v="1"/>
    <x v="1"/>
  </r>
  <r>
    <s v="Decentralized exuding strategy"/>
    <n v="5700"/>
    <n v="8322"/>
    <n v="1.46"/>
    <n v="7011"/>
    <x v="1"/>
    <n v="92"/>
    <x v="1"/>
    <s v="USD"/>
    <n v="1362463200"/>
    <n v="1363669200"/>
    <b v="0"/>
    <b v="0"/>
    <x v="3"/>
    <x v="3"/>
    <x v="3"/>
  </r>
  <r>
    <s v="Assimilated coherent hardware"/>
    <n v="5000"/>
    <n v="13424"/>
    <n v="2.6848000000000001"/>
    <n v="9212"/>
    <x v="1"/>
    <n v="186"/>
    <x v="1"/>
    <s v="USD"/>
    <n v="1481176800"/>
    <n v="1482904800"/>
    <b v="0"/>
    <b v="1"/>
    <x v="3"/>
    <x v="3"/>
    <x v="3"/>
  </r>
  <r>
    <s v="Multi-channeled responsive implementation"/>
    <n v="1800"/>
    <n v="10755"/>
    <n v="5.9749999999999996"/>
    <n v="6277.5"/>
    <x v="1"/>
    <n v="138"/>
    <x v="1"/>
    <s v="USD"/>
    <n v="1354946400"/>
    <n v="1356588000"/>
    <b v="1"/>
    <b v="0"/>
    <x v="14"/>
    <x v="7"/>
    <x v="14"/>
  </r>
  <r>
    <s v="Centralized modular initiative"/>
    <n v="6300"/>
    <n v="9935"/>
    <n v="1.5769841269841269"/>
    <n v="8117.5"/>
    <x v="1"/>
    <n v="261"/>
    <x v="1"/>
    <s v="USD"/>
    <n v="1348808400"/>
    <n v="1349845200"/>
    <b v="0"/>
    <b v="0"/>
    <x v="1"/>
    <x v="1"/>
    <x v="1"/>
  </r>
  <r>
    <s v="Reverse-engineered cohesive migration"/>
    <n v="84300"/>
    <n v="26303"/>
    <n v="0.31201660735468567"/>
    <n v="55301.5"/>
    <x v="0"/>
    <n v="454"/>
    <x v="1"/>
    <s v="USD"/>
    <n v="1282712400"/>
    <n v="1283058000"/>
    <b v="0"/>
    <b v="1"/>
    <x v="1"/>
    <x v="1"/>
    <x v="1"/>
  </r>
  <r>
    <s v="Compatible multimedia hub"/>
    <n v="1700"/>
    <n v="5328"/>
    <n v="3.1341176470588237"/>
    <n v="3514"/>
    <x v="1"/>
    <n v="107"/>
    <x v="1"/>
    <s v="USD"/>
    <n v="1301979600"/>
    <n v="1304226000"/>
    <b v="0"/>
    <b v="1"/>
    <x v="7"/>
    <x v="1"/>
    <x v="7"/>
  </r>
  <r>
    <s v="Organic eco-centric success"/>
    <n v="2900"/>
    <n v="10756"/>
    <n v="3.7089655172413791"/>
    <n v="6828"/>
    <x v="1"/>
    <n v="199"/>
    <x v="1"/>
    <s v="USD"/>
    <n v="1263016800"/>
    <n v="1263016800"/>
    <b v="0"/>
    <b v="0"/>
    <x v="14"/>
    <x v="7"/>
    <x v="14"/>
  </r>
  <r>
    <s v="Virtual reciprocal policy"/>
    <n v="45600"/>
    <n v="165375"/>
    <n v="3.6266447368421053"/>
    <n v="105487.5"/>
    <x v="1"/>
    <n v="5512"/>
    <x v="1"/>
    <s v="USD"/>
    <n v="1360648800"/>
    <n v="1362031200"/>
    <b v="0"/>
    <b v="0"/>
    <x v="3"/>
    <x v="3"/>
    <x v="3"/>
  </r>
  <r>
    <s v="Persevering interactive emulation"/>
    <n v="4900"/>
    <n v="6031"/>
    <n v="1.2308163265306122"/>
    <n v="5465.5"/>
    <x v="1"/>
    <n v="86"/>
    <x v="1"/>
    <s v="USD"/>
    <n v="1451800800"/>
    <n v="1455602400"/>
    <b v="0"/>
    <b v="0"/>
    <x v="3"/>
    <x v="3"/>
    <x v="3"/>
  </r>
  <r>
    <s v="Proactive responsive emulation"/>
    <n v="111900"/>
    <n v="85902"/>
    <n v="0.76766756032171579"/>
    <n v="98901"/>
    <x v="0"/>
    <n v="3182"/>
    <x v="6"/>
    <s v="EUR"/>
    <n v="1415340000"/>
    <n v="1418191200"/>
    <b v="0"/>
    <b v="1"/>
    <x v="17"/>
    <x v="1"/>
    <x v="17"/>
  </r>
  <r>
    <s v="Extended eco-centric function"/>
    <n v="61600"/>
    <n v="143910"/>
    <n v="2.3362012987012988"/>
    <n v="102755"/>
    <x v="1"/>
    <n v="2768"/>
    <x v="2"/>
    <s v="AUD"/>
    <n v="1351054800"/>
    <n v="1352440800"/>
    <b v="0"/>
    <b v="0"/>
    <x v="3"/>
    <x v="3"/>
    <x v="3"/>
  </r>
  <r>
    <s v="Networked optimal productivity"/>
    <n v="1500"/>
    <n v="2708"/>
    <n v="1.8053333333333332"/>
    <n v="2104"/>
    <x v="1"/>
    <n v="48"/>
    <x v="1"/>
    <s v="USD"/>
    <n v="1349326800"/>
    <n v="1353304800"/>
    <b v="0"/>
    <b v="0"/>
    <x v="4"/>
    <x v="4"/>
    <x v="4"/>
  </r>
  <r>
    <s v="Persistent attitude-oriented approach"/>
    <n v="3500"/>
    <n v="8842"/>
    <n v="2.5262857142857142"/>
    <n v="6171"/>
    <x v="1"/>
    <n v="87"/>
    <x v="1"/>
    <s v="USD"/>
    <n v="1548914400"/>
    <n v="1550728800"/>
    <b v="0"/>
    <b v="0"/>
    <x v="19"/>
    <x v="4"/>
    <x v="19"/>
  </r>
  <r>
    <s v="Triple-buffered 4thgeneration toolset"/>
    <n v="173900"/>
    <n v="47260"/>
    <n v="0.27176538240368026"/>
    <n v="110580"/>
    <x v="3"/>
    <n v="1890"/>
    <x v="1"/>
    <s v="USD"/>
    <n v="1291269600"/>
    <n v="1291442400"/>
    <b v="0"/>
    <b v="0"/>
    <x v="11"/>
    <x v="6"/>
    <x v="11"/>
  </r>
  <r>
    <s v="Progressive zero administration leverage"/>
    <n v="153700"/>
    <n v="1953"/>
    <n v="1.2706571242680547E-2"/>
    <n v="77826.5"/>
    <x v="2"/>
    <n v="61"/>
    <x v="1"/>
    <s v="USD"/>
    <n v="1449468000"/>
    <n v="1452146400"/>
    <b v="0"/>
    <b v="0"/>
    <x v="14"/>
    <x v="7"/>
    <x v="14"/>
  </r>
  <r>
    <s v="Networked radical neural-net"/>
    <n v="51100"/>
    <n v="155349"/>
    <n v="3.0400978473581213"/>
    <n v="103224.5"/>
    <x v="1"/>
    <n v="1894"/>
    <x v="1"/>
    <s v="USD"/>
    <n v="1562734800"/>
    <n v="1564894800"/>
    <b v="0"/>
    <b v="1"/>
    <x v="3"/>
    <x v="3"/>
    <x v="3"/>
  </r>
  <r>
    <s v="Re-engineered heuristic forecast"/>
    <n v="7800"/>
    <n v="10704"/>
    <n v="1.3723076923076922"/>
    <n v="9252"/>
    <x v="1"/>
    <n v="282"/>
    <x v="0"/>
    <s v="CAD"/>
    <n v="1505624400"/>
    <n v="1505883600"/>
    <b v="0"/>
    <b v="0"/>
    <x v="3"/>
    <x v="3"/>
    <x v="3"/>
  </r>
  <r>
    <s v="Fully-configurable background algorithm"/>
    <n v="2400"/>
    <n v="773"/>
    <n v="0.32208333333333333"/>
    <n v="1586.5"/>
    <x v="0"/>
    <n v="15"/>
    <x v="1"/>
    <s v="USD"/>
    <n v="1509948000"/>
    <n v="1510380000"/>
    <b v="0"/>
    <b v="0"/>
    <x v="3"/>
    <x v="3"/>
    <x v="3"/>
  </r>
  <r>
    <s v="Stand-alone discrete Graphical User Interface"/>
    <n v="3900"/>
    <n v="9419"/>
    <n v="2.4151282051282053"/>
    <n v="6659.5"/>
    <x v="1"/>
    <n v="116"/>
    <x v="1"/>
    <s v="USD"/>
    <n v="1554526800"/>
    <n v="1555218000"/>
    <b v="0"/>
    <b v="0"/>
    <x v="18"/>
    <x v="5"/>
    <x v="18"/>
  </r>
  <r>
    <s v="Front-line foreground project"/>
    <n v="5500"/>
    <n v="5324"/>
    <n v="0.96799999999999997"/>
    <n v="5412"/>
    <x v="0"/>
    <n v="133"/>
    <x v="1"/>
    <s v="USD"/>
    <n v="1334811600"/>
    <n v="1335243600"/>
    <b v="0"/>
    <b v="1"/>
    <x v="11"/>
    <x v="6"/>
    <x v="11"/>
  </r>
  <r>
    <s v="Persevering system-worthy info-mediaries"/>
    <n v="700"/>
    <n v="7465"/>
    <n v="10.664285714285715"/>
    <n v="4082.5"/>
    <x v="1"/>
    <n v="83"/>
    <x v="1"/>
    <s v="USD"/>
    <n v="1279515600"/>
    <n v="1279688400"/>
    <b v="0"/>
    <b v="0"/>
    <x v="3"/>
    <x v="3"/>
    <x v="3"/>
  </r>
  <r>
    <s v="Distributed multi-tasking strategy"/>
    <n v="2700"/>
    <n v="8799"/>
    <n v="3.2588888888888889"/>
    <n v="5749.5"/>
    <x v="1"/>
    <n v="91"/>
    <x v="1"/>
    <s v="USD"/>
    <n v="1353909600"/>
    <n v="1356069600"/>
    <b v="0"/>
    <b v="0"/>
    <x v="2"/>
    <x v="2"/>
    <x v="2"/>
  </r>
  <r>
    <s v="Vision-oriented methodical application"/>
    <n v="8000"/>
    <n v="13656"/>
    <n v="1.7070000000000001"/>
    <n v="10828"/>
    <x v="1"/>
    <n v="546"/>
    <x v="1"/>
    <s v="USD"/>
    <n v="1535950800"/>
    <n v="1536210000"/>
    <b v="0"/>
    <b v="0"/>
    <x v="3"/>
    <x v="3"/>
    <x v="3"/>
  </r>
  <r>
    <s v="Function-based high-level infrastructure"/>
    <n v="2500"/>
    <n v="14536"/>
    <n v="5.8144"/>
    <n v="8518"/>
    <x v="1"/>
    <n v="393"/>
    <x v="1"/>
    <s v="USD"/>
    <n v="1511244000"/>
    <n v="1511762400"/>
    <b v="0"/>
    <b v="0"/>
    <x v="10"/>
    <x v="4"/>
    <x v="10"/>
  </r>
  <r>
    <s v="Profound object-oriented paradigm"/>
    <n v="164500"/>
    <n v="150552"/>
    <n v="0.91520972644376897"/>
    <n v="157526"/>
    <x v="0"/>
    <n v="2062"/>
    <x v="1"/>
    <s v="USD"/>
    <n v="1331445600"/>
    <n v="1333256400"/>
    <b v="0"/>
    <b v="1"/>
    <x v="3"/>
    <x v="3"/>
    <x v="3"/>
  </r>
  <r>
    <s v="Virtual contextually-based circuit"/>
    <n v="8400"/>
    <n v="9076"/>
    <n v="1.0804761904761904"/>
    <n v="8738"/>
    <x v="1"/>
    <n v="133"/>
    <x v="1"/>
    <s v="USD"/>
    <n v="1480226400"/>
    <n v="1480744800"/>
    <b v="0"/>
    <b v="1"/>
    <x v="19"/>
    <x v="4"/>
    <x v="19"/>
  </r>
  <r>
    <s v="Business-focused dynamic instruction set"/>
    <n v="8100"/>
    <n v="1517"/>
    <n v="0.18728395061728395"/>
    <n v="4808.5"/>
    <x v="0"/>
    <n v="29"/>
    <x v="3"/>
    <s v="DKK"/>
    <n v="1464584400"/>
    <n v="1465016400"/>
    <b v="0"/>
    <b v="0"/>
    <x v="1"/>
    <x v="1"/>
    <x v="1"/>
  </r>
  <r>
    <s v="Ameliorated fresh-thinking protocol"/>
    <n v="9800"/>
    <n v="8153"/>
    <n v="0.83193877551020412"/>
    <n v="8976.5"/>
    <x v="0"/>
    <n v="132"/>
    <x v="1"/>
    <s v="USD"/>
    <n v="1335848400"/>
    <n v="1336280400"/>
    <b v="0"/>
    <b v="0"/>
    <x v="2"/>
    <x v="2"/>
    <x v="2"/>
  </r>
  <r>
    <s v="Front-line optimizing emulation"/>
    <n v="900"/>
    <n v="6357"/>
    <n v="7.0633333333333335"/>
    <n v="3628.5"/>
    <x v="1"/>
    <n v="254"/>
    <x v="1"/>
    <s v="USD"/>
    <n v="1473483600"/>
    <n v="1476766800"/>
    <b v="0"/>
    <b v="0"/>
    <x v="3"/>
    <x v="3"/>
    <x v="3"/>
  </r>
  <r>
    <s v="Devolved uniform complexity"/>
    <n v="112100"/>
    <n v="19557"/>
    <n v="0.17446030330062445"/>
    <n v="65828.5"/>
    <x v="3"/>
    <n v="184"/>
    <x v="1"/>
    <s v="USD"/>
    <n v="1479880800"/>
    <n v="1480485600"/>
    <b v="0"/>
    <b v="0"/>
    <x v="3"/>
    <x v="3"/>
    <x v="3"/>
  </r>
  <r>
    <s v="Public-key intangible superstructure"/>
    <n v="6300"/>
    <n v="13213"/>
    <n v="2.0973015873015872"/>
    <n v="9756.5"/>
    <x v="1"/>
    <n v="176"/>
    <x v="1"/>
    <s v="USD"/>
    <n v="1430197200"/>
    <n v="1430197200"/>
    <b v="0"/>
    <b v="0"/>
    <x v="5"/>
    <x v="1"/>
    <x v="5"/>
  </r>
  <r>
    <s v="Secured global success"/>
    <n v="5600"/>
    <n v="5476"/>
    <n v="0.97785714285714287"/>
    <n v="5538"/>
    <x v="0"/>
    <n v="137"/>
    <x v="3"/>
    <s v="DKK"/>
    <n v="1331701200"/>
    <n v="1331787600"/>
    <b v="0"/>
    <b v="1"/>
    <x v="16"/>
    <x v="1"/>
    <x v="16"/>
  </r>
  <r>
    <s v="Grass-roots mission-critical capability"/>
    <n v="800"/>
    <n v="13474"/>
    <n v="16.842500000000001"/>
    <n v="7137"/>
    <x v="1"/>
    <n v="337"/>
    <x v="0"/>
    <s v="CAD"/>
    <n v="1438578000"/>
    <n v="1438837200"/>
    <b v="0"/>
    <b v="0"/>
    <x v="3"/>
    <x v="3"/>
    <x v="3"/>
  </r>
  <r>
    <s v="Advanced global data-warehouse"/>
    <n v="168600"/>
    <n v="91722"/>
    <n v="0.54402135231316728"/>
    <n v="130161"/>
    <x v="0"/>
    <n v="908"/>
    <x v="1"/>
    <s v="USD"/>
    <n v="1368162000"/>
    <n v="1370926800"/>
    <b v="0"/>
    <b v="1"/>
    <x v="4"/>
    <x v="4"/>
    <x v="4"/>
  </r>
  <r>
    <s v="Self-enabling uniform complexity"/>
    <n v="1800"/>
    <n v="8219"/>
    <n v="4.5661111111111108"/>
    <n v="5009.5"/>
    <x v="1"/>
    <n v="107"/>
    <x v="1"/>
    <s v="USD"/>
    <n v="1318654800"/>
    <n v="1319000400"/>
    <b v="1"/>
    <b v="0"/>
    <x v="2"/>
    <x v="2"/>
    <x v="2"/>
  </r>
  <r>
    <s v="Versatile cohesive encoding"/>
    <n v="7300"/>
    <n v="717"/>
    <n v="9.8219178082191785E-2"/>
    <n v="4008.5"/>
    <x v="0"/>
    <n v="10"/>
    <x v="1"/>
    <s v="USD"/>
    <n v="1331874000"/>
    <n v="1333429200"/>
    <b v="0"/>
    <b v="0"/>
    <x v="0"/>
    <x v="0"/>
    <x v="0"/>
  </r>
  <r>
    <s v="Organized executive solution"/>
    <n v="6500"/>
    <n v="1065"/>
    <n v="0.16384615384615384"/>
    <n v="3782.5"/>
    <x v="3"/>
    <n v="32"/>
    <x v="6"/>
    <s v="EUR"/>
    <n v="1286254800"/>
    <n v="1287032400"/>
    <b v="0"/>
    <b v="0"/>
    <x v="3"/>
    <x v="3"/>
    <x v="3"/>
  </r>
  <r>
    <s v="Automated local emulation"/>
    <n v="600"/>
    <n v="8038"/>
    <n v="13.396666666666667"/>
    <n v="4319"/>
    <x v="1"/>
    <n v="183"/>
    <x v="1"/>
    <s v="USD"/>
    <n v="1540530000"/>
    <n v="1541570400"/>
    <b v="0"/>
    <b v="0"/>
    <x v="3"/>
    <x v="3"/>
    <x v="3"/>
  </r>
  <r>
    <s v="Enterprise-wide intermediate middleware"/>
    <n v="192900"/>
    <n v="68769"/>
    <n v="0.35650077760497667"/>
    <n v="130834.5"/>
    <x v="0"/>
    <n v="1910"/>
    <x v="5"/>
    <s v="CHF"/>
    <n v="1381813200"/>
    <n v="1383976800"/>
    <b v="0"/>
    <b v="0"/>
    <x v="3"/>
    <x v="3"/>
    <x v="3"/>
  </r>
  <r>
    <s v="Grass-roots real-time Local Area Network"/>
    <n v="6100"/>
    <n v="3352"/>
    <n v="0.54950819672131146"/>
    <n v="4726"/>
    <x v="0"/>
    <n v="38"/>
    <x v="2"/>
    <s v="AUD"/>
    <n v="1548655200"/>
    <n v="1550556000"/>
    <b v="0"/>
    <b v="0"/>
    <x v="3"/>
    <x v="3"/>
    <x v="3"/>
  </r>
  <r>
    <s v="Organized client-driven capacity"/>
    <n v="7200"/>
    <n v="6785"/>
    <n v="0.94236111111111109"/>
    <n v="6992.5"/>
    <x v="0"/>
    <n v="104"/>
    <x v="2"/>
    <s v="AUD"/>
    <n v="1389679200"/>
    <n v="1390456800"/>
    <b v="0"/>
    <b v="1"/>
    <x v="3"/>
    <x v="3"/>
    <x v="3"/>
  </r>
  <r>
    <s v="Adaptive intangible database"/>
    <n v="3500"/>
    <n v="5037"/>
    <n v="1.4391428571428571"/>
    <n v="4268.5"/>
    <x v="1"/>
    <n v="72"/>
    <x v="1"/>
    <s v="USD"/>
    <n v="1456466400"/>
    <n v="1458018000"/>
    <b v="0"/>
    <b v="1"/>
    <x v="1"/>
    <x v="1"/>
    <x v="1"/>
  </r>
  <r>
    <s v="Grass-roots contextually-based algorithm"/>
    <n v="3800"/>
    <n v="1954"/>
    <n v="0.51421052631578945"/>
    <n v="2877"/>
    <x v="0"/>
    <n v="49"/>
    <x v="1"/>
    <s v="USD"/>
    <n v="1456984800"/>
    <n v="1461819600"/>
    <b v="0"/>
    <b v="0"/>
    <x v="0"/>
    <x v="0"/>
    <x v="0"/>
  </r>
  <r>
    <s v="Focused executive core"/>
    <n v="100"/>
    <n v="5"/>
    <n v="0.05"/>
    <n v="52.5"/>
    <x v="0"/>
    <n v="1"/>
    <x v="3"/>
    <s v="DKK"/>
    <n v="1504069200"/>
    <n v="1504155600"/>
    <b v="0"/>
    <b v="1"/>
    <x v="9"/>
    <x v="5"/>
    <x v="9"/>
  </r>
  <r>
    <s v="Multi-channeled disintermediate policy"/>
    <n v="900"/>
    <n v="12102"/>
    <n v="13.446666666666667"/>
    <n v="6501"/>
    <x v="1"/>
    <n v="295"/>
    <x v="1"/>
    <s v="USD"/>
    <n v="1424930400"/>
    <n v="1426395600"/>
    <b v="0"/>
    <b v="0"/>
    <x v="4"/>
    <x v="4"/>
    <x v="4"/>
  </r>
  <r>
    <s v="Customizable bi-directional hardware"/>
    <n v="76100"/>
    <n v="24234"/>
    <n v="0.31844940867279897"/>
    <n v="50167"/>
    <x v="0"/>
    <n v="245"/>
    <x v="1"/>
    <s v="USD"/>
    <n v="1535864400"/>
    <n v="1537074000"/>
    <b v="0"/>
    <b v="0"/>
    <x v="3"/>
    <x v="3"/>
    <x v="3"/>
  </r>
  <r>
    <s v="Networked optimal architecture"/>
    <n v="3400"/>
    <n v="2809"/>
    <n v="0.82617647058823529"/>
    <n v="3104.5"/>
    <x v="0"/>
    <n v="32"/>
    <x v="1"/>
    <s v="USD"/>
    <n v="1452146400"/>
    <n v="1452578400"/>
    <b v="0"/>
    <b v="0"/>
    <x v="7"/>
    <x v="1"/>
    <x v="7"/>
  </r>
  <r>
    <s v="User-friendly discrete benchmark"/>
    <n v="2100"/>
    <n v="11469"/>
    <n v="5.4614285714285717"/>
    <n v="6784.5"/>
    <x v="1"/>
    <n v="142"/>
    <x v="1"/>
    <s v="USD"/>
    <n v="1470546000"/>
    <n v="1474088400"/>
    <b v="0"/>
    <b v="0"/>
    <x v="4"/>
    <x v="4"/>
    <x v="4"/>
  </r>
  <r>
    <s v="Grass-roots actuating policy"/>
    <n v="2800"/>
    <n v="8014"/>
    <n v="2.8621428571428571"/>
    <n v="5407"/>
    <x v="1"/>
    <n v="85"/>
    <x v="1"/>
    <s v="USD"/>
    <n v="1458363600"/>
    <n v="1461906000"/>
    <b v="0"/>
    <b v="0"/>
    <x v="3"/>
    <x v="3"/>
    <x v="3"/>
  </r>
  <r>
    <s v="Enterprise-wide 3rdgeneration knowledge user"/>
    <n v="6500"/>
    <n v="514"/>
    <n v="7.9076923076923072E-2"/>
    <n v="3507"/>
    <x v="0"/>
    <n v="7"/>
    <x v="1"/>
    <s v="USD"/>
    <n v="1500008400"/>
    <n v="1500267600"/>
    <b v="0"/>
    <b v="1"/>
    <x v="3"/>
    <x v="3"/>
    <x v="3"/>
  </r>
  <r>
    <s v="Face-to-face zero tolerance moderator"/>
    <n v="32900"/>
    <n v="43473"/>
    <n v="1.3213677811550153"/>
    <n v="38186.5"/>
    <x v="1"/>
    <n v="659"/>
    <x v="3"/>
    <s v="DKK"/>
    <n v="1338958800"/>
    <n v="1340686800"/>
    <b v="0"/>
    <b v="1"/>
    <x v="13"/>
    <x v="5"/>
    <x v="13"/>
  </r>
  <r>
    <s v="Grass-roots optimizing projection"/>
    <n v="118200"/>
    <n v="87560"/>
    <n v="0.74077834179357027"/>
    <n v="102880"/>
    <x v="0"/>
    <n v="803"/>
    <x v="1"/>
    <s v="USD"/>
    <n v="1303102800"/>
    <n v="1303189200"/>
    <b v="0"/>
    <b v="0"/>
    <x v="3"/>
    <x v="3"/>
    <x v="3"/>
  </r>
  <r>
    <s v="User-centric 6thgeneration attitude"/>
    <n v="4100"/>
    <n v="3087"/>
    <n v="0.75292682926829269"/>
    <n v="3593.5"/>
    <x v="3"/>
    <n v="75"/>
    <x v="1"/>
    <s v="USD"/>
    <n v="1316581200"/>
    <n v="1318309200"/>
    <b v="0"/>
    <b v="1"/>
    <x v="7"/>
    <x v="1"/>
    <x v="7"/>
  </r>
  <r>
    <s v="Switchable zero tolerance website"/>
    <n v="7800"/>
    <n v="1586"/>
    <n v="0.20333333333333334"/>
    <n v="4693"/>
    <x v="0"/>
    <n v="16"/>
    <x v="1"/>
    <s v="USD"/>
    <n v="1270789200"/>
    <n v="1272171600"/>
    <b v="0"/>
    <b v="0"/>
    <x v="11"/>
    <x v="6"/>
    <x v="11"/>
  </r>
  <r>
    <s v="Focused real-time help-desk"/>
    <n v="6300"/>
    <n v="12812"/>
    <n v="2.0336507936507937"/>
    <n v="9556"/>
    <x v="1"/>
    <n v="121"/>
    <x v="1"/>
    <s v="USD"/>
    <n v="1297836000"/>
    <n v="1298872800"/>
    <b v="0"/>
    <b v="0"/>
    <x v="3"/>
    <x v="3"/>
    <x v="3"/>
  </r>
  <r>
    <s v="Robust impactful approach"/>
    <n v="59100"/>
    <n v="183345"/>
    <n v="3.1022842639593908"/>
    <n v="121222.5"/>
    <x v="1"/>
    <n v="3742"/>
    <x v="1"/>
    <s v="USD"/>
    <n v="1382677200"/>
    <n v="1383282000"/>
    <b v="0"/>
    <b v="0"/>
    <x v="3"/>
    <x v="3"/>
    <x v="3"/>
  </r>
  <r>
    <s v="Secured maximized policy"/>
    <n v="2200"/>
    <n v="8697"/>
    <n v="3.9531818181818181"/>
    <n v="5448.5"/>
    <x v="1"/>
    <n v="223"/>
    <x v="1"/>
    <s v="USD"/>
    <n v="1330322400"/>
    <n v="1330495200"/>
    <b v="0"/>
    <b v="0"/>
    <x v="1"/>
    <x v="1"/>
    <x v="1"/>
  </r>
  <r>
    <s v="Realigned upward-trending strategy"/>
    <n v="1400"/>
    <n v="4126"/>
    <n v="2.9471428571428571"/>
    <n v="2763"/>
    <x v="1"/>
    <n v="133"/>
    <x v="1"/>
    <s v="USD"/>
    <n v="1552366800"/>
    <n v="1552798800"/>
    <b v="0"/>
    <b v="1"/>
    <x v="4"/>
    <x v="4"/>
    <x v="4"/>
  </r>
  <r>
    <s v="Open-source interactive knowledge user"/>
    <n v="9500"/>
    <n v="3220"/>
    <n v="0.33894736842105261"/>
    <n v="6360"/>
    <x v="0"/>
    <n v="31"/>
    <x v="1"/>
    <s v="USD"/>
    <n v="1400907600"/>
    <n v="1403413200"/>
    <b v="0"/>
    <b v="0"/>
    <x v="3"/>
    <x v="3"/>
    <x v="3"/>
  </r>
  <r>
    <s v="Configurable demand-driven matrix"/>
    <n v="9600"/>
    <n v="6401"/>
    <n v="0.66677083333333331"/>
    <n v="8000.5"/>
    <x v="0"/>
    <n v="108"/>
    <x v="6"/>
    <s v="EUR"/>
    <n v="1574143200"/>
    <n v="1574229600"/>
    <b v="0"/>
    <b v="1"/>
    <x v="0"/>
    <x v="0"/>
    <x v="0"/>
  </r>
  <r>
    <s v="Cross-group coherent hierarchy"/>
    <n v="6600"/>
    <n v="1269"/>
    <n v="0.19227272727272726"/>
    <n v="3934.5"/>
    <x v="0"/>
    <n v="30"/>
    <x v="1"/>
    <s v="USD"/>
    <n v="1494738000"/>
    <n v="1495861200"/>
    <b v="0"/>
    <b v="0"/>
    <x v="3"/>
    <x v="3"/>
    <x v="3"/>
  </r>
  <r>
    <s v="Decentralized demand-driven open system"/>
    <n v="5700"/>
    <n v="903"/>
    <n v="0.15842105263157893"/>
    <n v="3301.5"/>
    <x v="0"/>
    <n v="17"/>
    <x v="1"/>
    <s v="USD"/>
    <n v="1392357600"/>
    <n v="1392530400"/>
    <b v="0"/>
    <b v="0"/>
    <x v="1"/>
    <x v="1"/>
    <x v="1"/>
  </r>
  <r>
    <s v="Advanced empowering matrix"/>
    <n v="8400"/>
    <n v="3251"/>
    <n v="0.38702380952380955"/>
    <n v="5825.5"/>
    <x v="3"/>
    <n v="64"/>
    <x v="1"/>
    <s v="USD"/>
    <n v="1281589200"/>
    <n v="1283662800"/>
    <b v="0"/>
    <b v="0"/>
    <x v="2"/>
    <x v="2"/>
    <x v="2"/>
  </r>
  <r>
    <s v="Phased holistic implementation"/>
    <n v="84400"/>
    <n v="8092"/>
    <n v="9.5876777251184833E-2"/>
    <n v="46246"/>
    <x v="0"/>
    <n v="80"/>
    <x v="1"/>
    <s v="USD"/>
    <n v="1305003600"/>
    <n v="1305781200"/>
    <b v="0"/>
    <b v="0"/>
    <x v="13"/>
    <x v="5"/>
    <x v="13"/>
  </r>
  <r>
    <s v="Proactive attitude-oriented knowledge user"/>
    <n v="170400"/>
    <n v="160422"/>
    <n v="0.94144366197183094"/>
    <n v="165411"/>
    <x v="0"/>
    <n v="2468"/>
    <x v="1"/>
    <s v="USD"/>
    <n v="1301634000"/>
    <n v="1302325200"/>
    <b v="0"/>
    <b v="0"/>
    <x v="12"/>
    <x v="4"/>
    <x v="12"/>
  </r>
  <r>
    <s v="Visionary asymmetric Graphical User Interface"/>
    <n v="117900"/>
    <n v="196377"/>
    <n v="1.6656234096692113"/>
    <n v="157138.5"/>
    <x v="1"/>
    <n v="5168"/>
    <x v="1"/>
    <s v="USD"/>
    <n v="1290664800"/>
    <n v="1291788000"/>
    <b v="0"/>
    <b v="0"/>
    <x v="3"/>
    <x v="3"/>
    <x v="3"/>
  </r>
  <r>
    <s v="Integrated zero-defect help-desk"/>
    <n v="8900"/>
    <n v="2148"/>
    <n v="0.24134831460674158"/>
    <n v="5524"/>
    <x v="0"/>
    <n v="26"/>
    <x v="4"/>
    <s v="GBP"/>
    <n v="1395896400"/>
    <n v="1396069200"/>
    <b v="0"/>
    <b v="0"/>
    <x v="4"/>
    <x v="4"/>
    <x v="4"/>
  </r>
  <r>
    <s v="Inverse analyzing matrices"/>
    <n v="7100"/>
    <n v="11648"/>
    <n v="1.6405633802816901"/>
    <n v="9374"/>
    <x v="1"/>
    <n v="307"/>
    <x v="1"/>
    <s v="USD"/>
    <n v="1434862800"/>
    <n v="1435899600"/>
    <b v="0"/>
    <b v="1"/>
    <x v="3"/>
    <x v="3"/>
    <x v="3"/>
  </r>
  <r>
    <s v="Programmable systemic implementation"/>
    <n v="6500"/>
    <n v="5897"/>
    <n v="0.90723076923076929"/>
    <n v="6198.5"/>
    <x v="0"/>
    <n v="73"/>
    <x v="1"/>
    <s v="USD"/>
    <n v="1529125200"/>
    <n v="1531112400"/>
    <b v="0"/>
    <b v="1"/>
    <x v="3"/>
    <x v="3"/>
    <x v="3"/>
  </r>
  <r>
    <s v="Multi-channeled next generation architecture"/>
    <n v="7200"/>
    <n v="3326"/>
    <n v="0.46194444444444444"/>
    <n v="5263"/>
    <x v="0"/>
    <n v="128"/>
    <x v="1"/>
    <s v="USD"/>
    <n v="1451109600"/>
    <n v="1451628000"/>
    <b v="0"/>
    <b v="0"/>
    <x v="10"/>
    <x v="4"/>
    <x v="10"/>
  </r>
  <r>
    <s v="Digitized 3rdgeneration encoding"/>
    <n v="2600"/>
    <n v="1002"/>
    <n v="0.38538461538461538"/>
    <n v="1801"/>
    <x v="0"/>
    <n v="33"/>
    <x v="1"/>
    <s v="USD"/>
    <n v="1566968400"/>
    <n v="1567314000"/>
    <b v="0"/>
    <b v="1"/>
    <x v="3"/>
    <x v="3"/>
    <x v="3"/>
  </r>
  <r>
    <s v="Innovative well-modulated functionalities"/>
    <n v="98700"/>
    <n v="131826"/>
    <n v="1.3356231003039514"/>
    <n v="115263"/>
    <x v="1"/>
    <n v="2441"/>
    <x v="1"/>
    <s v="USD"/>
    <n v="1543557600"/>
    <n v="1544508000"/>
    <b v="0"/>
    <b v="0"/>
    <x v="1"/>
    <x v="1"/>
    <x v="1"/>
  </r>
  <r>
    <s v="Fundamental incremental database"/>
    <n v="93800"/>
    <n v="21477"/>
    <n v="0.22896588486140726"/>
    <n v="57638.5"/>
    <x v="2"/>
    <n v="211"/>
    <x v="1"/>
    <s v="USD"/>
    <n v="1481522400"/>
    <n v="1482472800"/>
    <b v="0"/>
    <b v="0"/>
    <x v="11"/>
    <x v="6"/>
    <x v="11"/>
  </r>
  <r>
    <s v="Expanded encompassing open architecture"/>
    <n v="33700"/>
    <n v="62330"/>
    <n v="1.8495548961424333"/>
    <n v="48015"/>
    <x v="1"/>
    <n v="1385"/>
    <x v="4"/>
    <s v="GBP"/>
    <n v="1512712800"/>
    <n v="1512799200"/>
    <b v="0"/>
    <b v="0"/>
    <x v="4"/>
    <x v="4"/>
    <x v="4"/>
  </r>
  <r>
    <s v="Intuitive static portal"/>
    <n v="3300"/>
    <n v="14643"/>
    <n v="4.4372727272727275"/>
    <n v="8971.5"/>
    <x v="1"/>
    <n v="190"/>
    <x v="1"/>
    <s v="USD"/>
    <n v="1324274400"/>
    <n v="1324360800"/>
    <b v="0"/>
    <b v="0"/>
    <x v="0"/>
    <x v="0"/>
    <x v="0"/>
  </r>
  <r>
    <s v="Optional bandwidth-monitored definition"/>
    <n v="20700"/>
    <n v="41396"/>
    <n v="1.999806763285024"/>
    <n v="31048"/>
    <x v="1"/>
    <n v="470"/>
    <x v="1"/>
    <s v="USD"/>
    <n v="1364446800"/>
    <n v="1364533200"/>
    <b v="0"/>
    <b v="0"/>
    <x v="8"/>
    <x v="2"/>
    <x v="8"/>
  </r>
  <r>
    <s v="Persistent well-modulated synergy"/>
    <n v="9600"/>
    <n v="11900"/>
    <n v="1.2395833333333333"/>
    <n v="10750"/>
    <x v="1"/>
    <n v="253"/>
    <x v="1"/>
    <s v="USD"/>
    <n v="1542693600"/>
    <n v="1545112800"/>
    <b v="0"/>
    <b v="0"/>
    <x v="3"/>
    <x v="3"/>
    <x v="3"/>
  </r>
  <r>
    <s v="Assimilated discrete algorithm"/>
    <n v="66200"/>
    <n v="123538"/>
    <n v="1.8661329305135952"/>
    <n v="94869"/>
    <x v="1"/>
    <n v="1113"/>
    <x v="1"/>
    <s v="USD"/>
    <n v="1515564000"/>
    <n v="1516168800"/>
    <b v="0"/>
    <b v="0"/>
    <x v="1"/>
    <x v="1"/>
    <x v="1"/>
  </r>
  <r>
    <s v="Operative uniform hub"/>
    <n v="173800"/>
    <n v="198628"/>
    <n v="1.1428538550057536"/>
    <n v="186214"/>
    <x v="1"/>
    <n v="2283"/>
    <x v="1"/>
    <s v="USD"/>
    <n v="1573797600"/>
    <n v="1574920800"/>
    <b v="0"/>
    <b v="0"/>
    <x v="1"/>
    <x v="1"/>
    <x v="1"/>
  </r>
  <r>
    <s v="Customizable intangible capability"/>
    <n v="70700"/>
    <n v="68602"/>
    <n v="0.97032531824611035"/>
    <n v="69651"/>
    <x v="0"/>
    <n v="1072"/>
    <x v="1"/>
    <s v="USD"/>
    <n v="1292392800"/>
    <n v="1292479200"/>
    <b v="0"/>
    <b v="1"/>
    <x v="1"/>
    <x v="1"/>
    <x v="1"/>
  </r>
  <r>
    <s v="Innovative didactic analyzer"/>
    <n v="94500"/>
    <n v="116064"/>
    <n v="1.2281904761904763"/>
    <n v="105282"/>
    <x v="1"/>
    <n v="1095"/>
    <x v="1"/>
    <s v="USD"/>
    <n v="1573452000"/>
    <n v="1573538400"/>
    <b v="0"/>
    <b v="0"/>
    <x v="3"/>
    <x v="3"/>
    <x v="3"/>
  </r>
  <r>
    <s v="Decentralized intangible encoding"/>
    <n v="69800"/>
    <n v="125042"/>
    <n v="1.7914326647564469"/>
    <n v="97421"/>
    <x v="1"/>
    <n v="1690"/>
    <x v="1"/>
    <s v="USD"/>
    <n v="1317790800"/>
    <n v="1320382800"/>
    <b v="0"/>
    <b v="0"/>
    <x v="3"/>
    <x v="3"/>
    <x v="3"/>
  </r>
  <r>
    <s v="Front-line transitional algorithm"/>
    <n v="136300"/>
    <n v="108974"/>
    <n v="0.79951577402787966"/>
    <n v="122637"/>
    <x v="3"/>
    <n v="1297"/>
    <x v="0"/>
    <s v="CAD"/>
    <n v="1501650000"/>
    <n v="1502859600"/>
    <b v="0"/>
    <b v="0"/>
    <x v="3"/>
    <x v="3"/>
    <x v="3"/>
  </r>
  <r>
    <s v="Switchable didactic matrices"/>
    <n v="37100"/>
    <n v="34964"/>
    <n v="0.94242587601078165"/>
    <n v="36032"/>
    <x v="0"/>
    <n v="393"/>
    <x v="1"/>
    <s v="USD"/>
    <n v="1323669600"/>
    <n v="1323756000"/>
    <b v="0"/>
    <b v="0"/>
    <x v="14"/>
    <x v="7"/>
    <x v="14"/>
  </r>
  <r>
    <s v="Ameliorated disintermediate utilization"/>
    <n v="114300"/>
    <n v="96777"/>
    <n v="0.84669291338582675"/>
    <n v="105538.5"/>
    <x v="0"/>
    <n v="1257"/>
    <x v="1"/>
    <s v="USD"/>
    <n v="1440738000"/>
    <n v="1441342800"/>
    <b v="0"/>
    <b v="0"/>
    <x v="7"/>
    <x v="1"/>
    <x v="7"/>
  </r>
  <r>
    <s v="Visionary foreground middleware"/>
    <n v="47900"/>
    <n v="31864"/>
    <n v="0.66521920668058454"/>
    <n v="39882"/>
    <x v="0"/>
    <n v="328"/>
    <x v="1"/>
    <s v="USD"/>
    <n v="1374296400"/>
    <n v="1375333200"/>
    <b v="0"/>
    <b v="0"/>
    <x v="3"/>
    <x v="3"/>
    <x v="3"/>
  </r>
  <r>
    <s v="Optional zero-defect task-force"/>
    <n v="9000"/>
    <n v="4853"/>
    <n v="0.53922222222222227"/>
    <n v="6926.5"/>
    <x v="0"/>
    <n v="147"/>
    <x v="1"/>
    <s v="USD"/>
    <n v="1384840800"/>
    <n v="1389420000"/>
    <b v="0"/>
    <b v="0"/>
    <x v="3"/>
    <x v="3"/>
    <x v="3"/>
  </r>
  <r>
    <s v="Devolved exuding emulation"/>
    <n v="197600"/>
    <n v="82959"/>
    <n v="0.41983299595141699"/>
    <n v="140279.5"/>
    <x v="0"/>
    <n v="830"/>
    <x v="1"/>
    <s v="USD"/>
    <n v="1516600800"/>
    <n v="1520056800"/>
    <b v="0"/>
    <b v="0"/>
    <x v="11"/>
    <x v="6"/>
    <x v="11"/>
  </r>
  <r>
    <s v="Open-source neutral task-force"/>
    <n v="157600"/>
    <n v="23159"/>
    <n v="0.14694796954314721"/>
    <n v="90379.5"/>
    <x v="0"/>
    <n v="331"/>
    <x v="4"/>
    <s v="GBP"/>
    <n v="1436418000"/>
    <n v="1436504400"/>
    <b v="0"/>
    <b v="0"/>
    <x v="6"/>
    <x v="4"/>
    <x v="6"/>
  </r>
  <r>
    <s v="Virtual attitude-oriented migration"/>
    <n v="8000"/>
    <n v="2758"/>
    <n v="0.34475"/>
    <n v="5379"/>
    <x v="0"/>
    <n v="25"/>
    <x v="1"/>
    <s v="USD"/>
    <n v="1503550800"/>
    <n v="1508302800"/>
    <b v="0"/>
    <b v="1"/>
    <x v="7"/>
    <x v="1"/>
    <x v="7"/>
  </r>
  <r>
    <s v="Open-source full-range portal"/>
    <n v="900"/>
    <n v="12607"/>
    <n v="14.007777777777777"/>
    <n v="6753.5"/>
    <x v="1"/>
    <n v="191"/>
    <x v="1"/>
    <s v="USD"/>
    <n v="1423634400"/>
    <n v="1425708000"/>
    <b v="0"/>
    <b v="0"/>
    <x v="2"/>
    <x v="2"/>
    <x v="2"/>
  </r>
  <r>
    <s v="Versatile cohesive open system"/>
    <n v="199000"/>
    <n v="142823"/>
    <n v="0.71770351758793971"/>
    <n v="170911.5"/>
    <x v="0"/>
    <n v="3483"/>
    <x v="1"/>
    <s v="USD"/>
    <n v="1487224800"/>
    <n v="1488348000"/>
    <b v="0"/>
    <b v="0"/>
    <x v="0"/>
    <x v="0"/>
    <x v="0"/>
  </r>
  <r>
    <s v="Multi-layered bottom-line frame"/>
    <n v="180800"/>
    <n v="95958"/>
    <n v="0.53074115044247783"/>
    <n v="138379"/>
    <x v="0"/>
    <n v="923"/>
    <x v="1"/>
    <s v="USD"/>
    <n v="1500008400"/>
    <n v="1502600400"/>
    <b v="0"/>
    <b v="0"/>
    <x v="3"/>
    <x v="3"/>
    <x v="3"/>
  </r>
  <r>
    <s v="Pre-emptive neutral capacity"/>
    <n v="100"/>
    <n v="5"/>
    <n v="0.05"/>
    <n v="52.5"/>
    <x v="0"/>
    <n v="1"/>
    <x v="1"/>
    <s v="USD"/>
    <n v="1432098000"/>
    <n v="1433653200"/>
    <b v="0"/>
    <b v="1"/>
    <x v="17"/>
    <x v="1"/>
    <x v="17"/>
  </r>
  <r>
    <s v="Universal maximized methodology"/>
    <n v="74100"/>
    <n v="94631"/>
    <n v="1.2770715249662619"/>
    <n v="84365.5"/>
    <x v="1"/>
    <n v="2013"/>
    <x v="1"/>
    <s v="USD"/>
    <n v="1440392400"/>
    <n v="1441602000"/>
    <b v="0"/>
    <b v="0"/>
    <x v="1"/>
    <x v="1"/>
    <x v="1"/>
  </r>
  <r>
    <s v="Expanded hybrid hardware"/>
    <n v="2800"/>
    <n v="977"/>
    <n v="0.34892857142857142"/>
    <n v="1888.5"/>
    <x v="0"/>
    <n v="33"/>
    <x v="0"/>
    <s v="CAD"/>
    <n v="1446876000"/>
    <n v="1447567200"/>
    <b v="0"/>
    <b v="0"/>
    <x v="3"/>
    <x v="3"/>
    <x v="3"/>
  </r>
  <r>
    <s v="Profit-focused multi-tasking access"/>
    <n v="33600"/>
    <n v="137961"/>
    <n v="4.105982142857143"/>
    <n v="85780.5"/>
    <x v="1"/>
    <n v="1703"/>
    <x v="1"/>
    <s v="USD"/>
    <n v="1562302800"/>
    <n v="1562389200"/>
    <b v="0"/>
    <b v="0"/>
    <x v="3"/>
    <x v="3"/>
    <x v="3"/>
  </r>
  <r>
    <s v="Profit-focused transitional capability"/>
    <n v="6100"/>
    <n v="7548"/>
    <n v="1.2373770491803278"/>
    <n v="6824"/>
    <x v="1"/>
    <n v="80"/>
    <x v="3"/>
    <s v="DKK"/>
    <n v="1378184400"/>
    <n v="1378789200"/>
    <b v="0"/>
    <b v="0"/>
    <x v="4"/>
    <x v="4"/>
    <x v="4"/>
  </r>
  <r>
    <s v="Front-line scalable definition"/>
    <n v="3800"/>
    <n v="2241"/>
    <n v="0.58973684210526311"/>
    <n v="3020.5"/>
    <x v="2"/>
    <n v="86"/>
    <x v="1"/>
    <s v="USD"/>
    <n v="1485064800"/>
    <n v="1488520800"/>
    <b v="0"/>
    <b v="0"/>
    <x v="8"/>
    <x v="2"/>
    <x v="8"/>
  </r>
  <r>
    <s v="Open-source systematic protocol"/>
    <n v="9300"/>
    <n v="3431"/>
    <n v="0.36892473118279567"/>
    <n v="6365.5"/>
    <x v="0"/>
    <n v="40"/>
    <x v="6"/>
    <s v="EUR"/>
    <n v="1326520800"/>
    <n v="1327298400"/>
    <b v="0"/>
    <b v="0"/>
    <x v="3"/>
    <x v="3"/>
    <x v="3"/>
  </r>
  <r>
    <s v="Implemented tangible algorithm"/>
    <n v="2300"/>
    <n v="4253"/>
    <n v="1.8491304347826087"/>
    <n v="3276.5"/>
    <x v="1"/>
    <n v="41"/>
    <x v="1"/>
    <s v="USD"/>
    <n v="1441256400"/>
    <n v="1443416400"/>
    <b v="0"/>
    <b v="0"/>
    <x v="11"/>
    <x v="6"/>
    <x v="11"/>
  </r>
  <r>
    <s v="Profit-focused 3rdgeneration circuit"/>
    <n v="9700"/>
    <n v="1146"/>
    <n v="0.11814432989690722"/>
    <n v="5423"/>
    <x v="0"/>
    <n v="23"/>
    <x v="0"/>
    <s v="CAD"/>
    <n v="1533877200"/>
    <n v="1534136400"/>
    <b v="1"/>
    <b v="0"/>
    <x v="14"/>
    <x v="7"/>
    <x v="14"/>
  </r>
  <r>
    <s v="Compatible needs-based architecture"/>
    <n v="4000"/>
    <n v="11948"/>
    <n v="2.9870000000000001"/>
    <n v="7974"/>
    <x v="1"/>
    <n v="187"/>
    <x v="1"/>
    <s v="USD"/>
    <n v="1314421200"/>
    <n v="1315026000"/>
    <b v="0"/>
    <b v="0"/>
    <x v="10"/>
    <x v="4"/>
    <x v="10"/>
  </r>
  <r>
    <s v="Right-sized zero tolerance migration"/>
    <n v="59700"/>
    <n v="135132"/>
    <n v="2.2635175879396985"/>
    <n v="97416"/>
    <x v="1"/>
    <n v="2875"/>
    <x v="4"/>
    <s v="GBP"/>
    <n v="1293861600"/>
    <n v="1295071200"/>
    <b v="0"/>
    <b v="1"/>
    <x v="3"/>
    <x v="3"/>
    <x v="3"/>
  </r>
  <r>
    <s v="Quality-focused reciprocal structure"/>
    <n v="5500"/>
    <n v="9546"/>
    <n v="1.7356363636363636"/>
    <n v="7523"/>
    <x v="1"/>
    <n v="88"/>
    <x v="1"/>
    <s v="USD"/>
    <n v="1507352400"/>
    <n v="1509426000"/>
    <b v="0"/>
    <b v="0"/>
    <x v="3"/>
    <x v="3"/>
    <x v="3"/>
  </r>
  <r>
    <s v="Automated actuating conglomeration"/>
    <n v="3700"/>
    <n v="13755"/>
    <n v="3.7175675675675675"/>
    <n v="8727.5"/>
    <x v="1"/>
    <n v="191"/>
    <x v="1"/>
    <s v="USD"/>
    <n v="1296108000"/>
    <n v="1299391200"/>
    <b v="0"/>
    <b v="0"/>
    <x v="1"/>
    <x v="1"/>
    <x v="1"/>
  </r>
  <r>
    <s v="Re-contextualized local initiative"/>
    <n v="5200"/>
    <n v="8330"/>
    <n v="1.601923076923077"/>
    <n v="6765"/>
    <x v="1"/>
    <n v="139"/>
    <x v="1"/>
    <s v="USD"/>
    <n v="1324965600"/>
    <n v="1325052000"/>
    <b v="0"/>
    <b v="0"/>
    <x v="1"/>
    <x v="1"/>
    <x v="1"/>
  </r>
  <r>
    <s v="Switchable intangible definition"/>
    <n v="900"/>
    <n v="14547"/>
    <n v="16.163333333333334"/>
    <n v="7723.5"/>
    <x v="1"/>
    <n v="186"/>
    <x v="1"/>
    <s v="USD"/>
    <n v="1520229600"/>
    <n v="1522818000"/>
    <b v="0"/>
    <b v="0"/>
    <x v="7"/>
    <x v="1"/>
    <x v="7"/>
  </r>
  <r>
    <s v="Networked bottom-line initiative"/>
    <n v="1600"/>
    <n v="11735"/>
    <n v="7.3343749999999996"/>
    <n v="6667.5"/>
    <x v="1"/>
    <n v="112"/>
    <x v="2"/>
    <s v="AUD"/>
    <n v="1482991200"/>
    <n v="1485324000"/>
    <b v="0"/>
    <b v="0"/>
    <x v="3"/>
    <x v="3"/>
    <x v="3"/>
  </r>
  <r>
    <s v="Robust directional system engine"/>
    <n v="1800"/>
    <n v="10658"/>
    <n v="5.9211111111111112"/>
    <n v="6229"/>
    <x v="1"/>
    <n v="101"/>
    <x v="1"/>
    <s v="USD"/>
    <n v="1294034400"/>
    <n v="1294120800"/>
    <b v="0"/>
    <b v="1"/>
    <x v="3"/>
    <x v="3"/>
    <x v="3"/>
  </r>
  <r>
    <s v="Triple-buffered explicit methodology"/>
    <n v="9900"/>
    <n v="1870"/>
    <n v="0.18888888888888888"/>
    <n v="5885"/>
    <x v="0"/>
    <n v="75"/>
    <x v="1"/>
    <s v="USD"/>
    <n v="1413608400"/>
    <n v="1415685600"/>
    <b v="0"/>
    <b v="1"/>
    <x v="3"/>
    <x v="3"/>
    <x v="3"/>
  </r>
  <r>
    <s v="Reactive directional capacity"/>
    <n v="5200"/>
    <n v="14394"/>
    <n v="2.7680769230769231"/>
    <n v="9797"/>
    <x v="1"/>
    <n v="206"/>
    <x v="4"/>
    <s v="GBP"/>
    <n v="1286946000"/>
    <n v="1288933200"/>
    <b v="0"/>
    <b v="1"/>
    <x v="4"/>
    <x v="4"/>
    <x v="4"/>
  </r>
  <r>
    <s v="Polarized needs-based approach"/>
    <n v="5400"/>
    <n v="14743"/>
    <n v="2.730185185185185"/>
    <n v="10071.5"/>
    <x v="1"/>
    <n v="154"/>
    <x v="1"/>
    <s v="USD"/>
    <n v="1359871200"/>
    <n v="1363237200"/>
    <b v="0"/>
    <b v="1"/>
    <x v="19"/>
    <x v="4"/>
    <x v="19"/>
  </r>
  <r>
    <s v="Intuitive well-modulated middleware"/>
    <n v="112300"/>
    <n v="178965"/>
    <n v="1.593633125556545"/>
    <n v="145632.5"/>
    <x v="1"/>
    <n v="5966"/>
    <x v="1"/>
    <s v="USD"/>
    <n v="1555304400"/>
    <n v="1555822800"/>
    <b v="0"/>
    <b v="0"/>
    <x v="3"/>
    <x v="3"/>
    <x v="3"/>
  </r>
  <r>
    <s v="Multi-channeled logistical matrices"/>
    <n v="189200"/>
    <n v="128410"/>
    <n v="0.67869978858350954"/>
    <n v="158805"/>
    <x v="0"/>
    <n v="2176"/>
    <x v="1"/>
    <s v="USD"/>
    <n v="1423375200"/>
    <n v="1427778000"/>
    <b v="0"/>
    <b v="0"/>
    <x v="3"/>
    <x v="3"/>
    <x v="3"/>
  </r>
  <r>
    <s v="Pre-emptive bifurcated artificial intelligence"/>
    <n v="900"/>
    <n v="14324"/>
    <n v="15.915555555555555"/>
    <n v="7612"/>
    <x v="1"/>
    <n v="169"/>
    <x v="1"/>
    <s v="USD"/>
    <n v="1420696800"/>
    <n v="1422424800"/>
    <b v="0"/>
    <b v="1"/>
    <x v="4"/>
    <x v="4"/>
    <x v="4"/>
  </r>
  <r>
    <s v="Down-sized coherent toolset"/>
    <n v="22500"/>
    <n v="164291"/>
    <n v="7.3018222222222224"/>
    <n v="93395.5"/>
    <x v="1"/>
    <n v="2106"/>
    <x v="1"/>
    <s v="USD"/>
    <n v="1502946000"/>
    <n v="1503637200"/>
    <b v="0"/>
    <b v="0"/>
    <x v="3"/>
    <x v="3"/>
    <x v="3"/>
  </r>
  <r>
    <s v="Open-source multi-tasking data-warehouse"/>
    <n v="167400"/>
    <n v="22073"/>
    <n v="0.13185782556750297"/>
    <n v="94736.5"/>
    <x v="0"/>
    <n v="441"/>
    <x v="1"/>
    <s v="USD"/>
    <n v="1547186400"/>
    <n v="1547618400"/>
    <b v="0"/>
    <b v="1"/>
    <x v="4"/>
    <x v="4"/>
    <x v="4"/>
  </r>
  <r>
    <s v="Future-proofed upward-trending contingency"/>
    <n v="2700"/>
    <n v="1479"/>
    <n v="0.54777777777777781"/>
    <n v="2089.5"/>
    <x v="0"/>
    <n v="25"/>
    <x v="1"/>
    <s v="USD"/>
    <n v="1444971600"/>
    <n v="1449900000"/>
    <b v="0"/>
    <b v="0"/>
    <x v="7"/>
    <x v="1"/>
    <x v="7"/>
  </r>
  <r>
    <s v="Mandatory uniform matrix"/>
    <n v="3400"/>
    <n v="12275"/>
    <n v="3.6102941176470589"/>
    <n v="7837.5"/>
    <x v="1"/>
    <n v="131"/>
    <x v="1"/>
    <s v="USD"/>
    <n v="1404622800"/>
    <n v="1405141200"/>
    <b v="0"/>
    <b v="0"/>
    <x v="1"/>
    <x v="1"/>
    <x v="1"/>
  </r>
  <r>
    <s v="Phased methodical initiative"/>
    <n v="49700"/>
    <n v="5098"/>
    <n v="0.10257545271629778"/>
    <n v="27399"/>
    <x v="0"/>
    <n v="127"/>
    <x v="1"/>
    <s v="USD"/>
    <n v="1571720400"/>
    <n v="1572933600"/>
    <b v="0"/>
    <b v="0"/>
    <x v="3"/>
    <x v="3"/>
    <x v="3"/>
  </r>
  <r>
    <s v="Managed stable function"/>
    <n v="178200"/>
    <n v="24882"/>
    <n v="0.13962962962962963"/>
    <n v="101541"/>
    <x v="0"/>
    <n v="355"/>
    <x v="1"/>
    <s v="USD"/>
    <n v="1526878800"/>
    <n v="1530162000"/>
    <b v="0"/>
    <b v="0"/>
    <x v="4"/>
    <x v="4"/>
    <x v="4"/>
  </r>
  <r>
    <s v="Realigned clear-thinking migration"/>
    <n v="7200"/>
    <n v="2912"/>
    <n v="0.40444444444444444"/>
    <n v="5056"/>
    <x v="0"/>
    <n v="44"/>
    <x v="4"/>
    <s v="GBP"/>
    <n v="1319691600"/>
    <n v="1320904800"/>
    <b v="0"/>
    <b v="0"/>
    <x v="3"/>
    <x v="3"/>
    <x v="3"/>
  </r>
  <r>
    <s v="Optional clear-thinking process improvement"/>
    <n v="2500"/>
    <n v="4008"/>
    <n v="1.6032"/>
    <n v="3254"/>
    <x v="1"/>
    <n v="84"/>
    <x v="1"/>
    <s v="USD"/>
    <n v="1371963600"/>
    <n v="1372395600"/>
    <b v="0"/>
    <b v="0"/>
    <x v="3"/>
    <x v="3"/>
    <x v="3"/>
  </r>
  <r>
    <s v="Cross-group global moratorium"/>
    <n v="5300"/>
    <n v="9749"/>
    <n v="1.8394339622641509"/>
    <n v="7524.5"/>
    <x v="1"/>
    <n v="155"/>
    <x v="1"/>
    <s v="USD"/>
    <n v="1433739600"/>
    <n v="1437714000"/>
    <b v="0"/>
    <b v="0"/>
    <x v="3"/>
    <x v="3"/>
    <x v="3"/>
  </r>
  <r>
    <s v="Visionary systemic process improvement"/>
    <n v="9100"/>
    <n v="5803"/>
    <n v="0.63769230769230767"/>
    <n v="7451.5"/>
    <x v="0"/>
    <n v="67"/>
    <x v="1"/>
    <s v="USD"/>
    <n v="1508130000"/>
    <n v="1509771600"/>
    <b v="0"/>
    <b v="0"/>
    <x v="14"/>
    <x v="7"/>
    <x v="14"/>
  </r>
  <r>
    <s v="Progressive intangible flexibility"/>
    <n v="6300"/>
    <n v="14199"/>
    <n v="2.2538095238095237"/>
    <n v="10249.5"/>
    <x v="1"/>
    <n v="189"/>
    <x v="1"/>
    <s v="USD"/>
    <n v="1550037600"/>
    <n v="1550556000"/>
    <b v="0"/>
    <b v="1"/>
    <x v="0"/>
    <x v="0"/>
    <x v="0"/>
  </r>
  <r>
    <s v="Reactive real-time software"/>
    <n v="114400"/>
    <n v="196779"/>
    <n v="1.7200961538461539"/>
    <n v="155589.5"/>
    <x v="1"/>
    <n v="4799"/>
    <x v="1"/>
    <s v="USD"/>
    <n v="1486706400"/>
    <n v="1489039200"/>
    <b v="1"/>
    <b v="1"/>
    <x v="4"/>
    <x v="4"/>
    <x v="4"/>
  </r>
  <r>
    <s v="Programmable incremental knowledge user"/>
    <n v="38900"/>
    <n v="56859"/>
    <n v="1.4616709511568124"/>
    <n v="47879.5"/>
    <x v="1"/>
    <n v="1137"/>
    <x v="1"/>
    <s v="USD"/>
    <n v="1553835600"/>
    <n v="1556600400"/>
    <b v="0"/>
    <b v="0"/>
    <x v="9"/>
    <x v="5"/>
    <x v="9"/>
  </r>
  <r>
    <s v="Progressive 5thgeneration customer loyalty"/>
    <n v="135500"/>
    <n v="103554"/>
    <n v="0.76423616236162362"/>
    <n v="119527"/>
    <x v="0"/>
    <n v="1068"/>
    <x v="1"/>
    <s v="USD"/>
    <n v="1277528400"/>
    <n v="1278565200"/>
    <b v="0"/>
    <b v="0"/>
    <x v="3"/>
    <x v="3"/>
    <x v="3"/>
  </r>
  <r>
    <s v="Triple-buffered logistical frame"/>
    <n v="109000"/>
    <n v="42795"/>
    <n v="0.39261467889908258"/>
    <n v="75897.5"/>
    <x v="0"/>
    <n v="424"/>
    <x v="1"/>
    <s v="USD"/>
    <n v="1339477200"/>
    <n v="1339909200"/>
    <b v="0"/>
    <b v="0"/>
    <x v="8"/>
    <x v="2"/>
    <x v="8"/>
  </r>
  <r>
    <s v="Exclusive dynamic adapter"/>
    <n v="114800"/>
    <n v="12938"/>
    <n v="0.11270034843205574"/>
    <n v="63869"/>
    <x v="3"/>
    <n v="145"/>
    <x v="5"/>
    <s v="CHF"/>
    <n v="1325656800"/>
    <n v="1325829600"/>
    <b v="0"/>
    <b v="0"/>
    <x v="7"/>
    <x v="1"/>
    <x v="7"/>
  </r>
  <r>
    <s v="Automated systemic hierarchy"/>
    <n v="83000"/>
    <n v="101352"/>
    <n v="1.2211084337349398"/>
    <n v="92176"/>
    <x v="1"/>
    <n v="1152"/>
    <x v="1"/>
    <s v="USD"/>
    <n v="1288242000"/>
    <n v="1290578400"/>
    <b v="0"/>
    <b v="0"/>
    <x v="3"/>
    <x v="3"/>
    <x v="3"/>
  </r>
  <r>
    <s v="Digitized eco-centric core"/>
    <n v="2400"/>
    <n v="4477"/>
    <n v="1.8654166666666667"/>
    <n v="3438.5"/>
    <x v="1"/>
    <n v="50"/>
    <x v="1"/>
    <s v="USD"/>
    <n v="1379048400"/>
    <n v="1380344400"/>
    <b v="0"/>
    <b v="0"/>
    <x v="14"/>
    <x v="7"/>
    <x v="14"/>
  </r>
  <r>
    <s v="Mandatory uniform strategy"/>
    <n v="60400"/>
    <n v="4393"/>
    <n v="7.27317880794702E-2"/>
    <n v="32396.5"/>
    <x v="0"/>
    <n v="151"/>
    <x v="1"/>
    <s v="USD"/>
    <n v="1389679200"/>
    <n v="1389852000"/>
    <b v="0"/>
    <b v="0"/>
    <x v="9"/>
    <x v="5"/>
    <x v="9"/>
  </r>
  <r>
    <s v="Profit-focused zero administration forecast"/>
    <n v="102900"/>
    <n v="67546"/>
    <n v="0.65642371234207963"/>
    <n v="85223"/>
    <x v="0"/>
    <n v="1608"/>
    <x v="1"/>
    <s v="USD"/>
    <n v="1294293600"/>
    <n v="1294466400"/>
    <b v="0"/>
    <b v="0"/>
    <x v="8"/>
    <x v="2"/>
    <x v="8"/>
  </r>
  <r>
    <s v="De-engineered static orchestration"/>
    <n v="62800"/>
    <n v="143788"/>
    <n v="2.2896178343949045"/>
    <n v="103294"/>
    <x v="1"/>
    <n v="3059"/>
    <x v="0"/>
    <s v="CAD"/>
    <n v="1500267600"/>
    <n v="1500354000"/>
    <b v="0"/>
    <b v="0"/>
    <x v="17"/>
    <x v="1"/>
    <x v="17"/>
  </r>
  <r>
    <s v="Customizable dynamic info-mediaries"/>
    <n v="800"/>
    <n v="3755"/>
    <n v="4.6937499999999996"/>
    <n v="2277.5"/>
    <x v="1"/>
    <n v="34"/>
    <x v="1"/>
    <s v="USD"/>
    <n v="1375074000"/>
    <n v="1375938000"/>
    <b v="0"/>
    <b v="1"/>
    <x v="4"/>
    <x v="4"/>
    <x v="4"/>
  </r>
  <r>
    <s v="Enhanced incremental budgetary management"/>
    <n v="7100"/>
    <n v="9238"/>
    <n v="1.3011267605633803"/>
    <n v="8169"/>
    <x v="1"/>
    <n v="220"/>
    <x v="1"/>
    <s v="USD"/>
    <n v="1323324000"/>
    <n v="1323410400"/>
    <b v="1"/>
    <b v="0"/>
    <x v="3"/>
    <x v="3"/>
    <x v="3"/>
  </r>
  <r>
    <s v="Digitized local info-mediaries"/>
    <n v="46100"/>
    <n v="77012"/>
    <n v="1.6705422993492407"/>
    <n v="61556"/>
    <x v="1"/>
    <n v="1604"/>
    <x v="2"/>
    <s v="AUD"/>
    <n v="1538715600"/>
    <n v="1539406800"/>
    <b v="0"/>
    <b v="0"/>
    <x v="6"/>
    <x v="4"/>
    <x v="6"/>
  </r>
  <r>
    <s v="Virtual systematic monitoring"/>
    <n v="8100"/>
    <n v="14083"/>
    <n v="1.738641975308642"/>
    <n v="11091.5"/>
    <x v="1"/>
    <n v="454"/>
    <x v="1"/>
    <s v="USD"/>
    <n v="1369285200"/>
    <n v="1369803600"/>
    <b v="0"/>
    <b v="0"/>
    <x v="1"/>
    <x v="1"/>
    <x v="1"/>
  </r>
  <r>
    <s v="Reactive bottom-line open architecture"/>
    <n v="1700"/>
    <n v="12202"/>
    <n v="7.1776470588235295"/>
    <n v="6951"/>
    <x v="1"/>
    <n v="123"/>
    <x v="6"/>
    <s v="EUR"/>
    <n v="1525755600"/>
    <n v="1525928400"/>
    <b v="0"/>
    <b v="1"/>
    <x v="10"/>
    <x v="4"/>
    <x v="10"/>
  </r>
  <r>
    <s v="Pre-emptive interactive model"/>
    <n v="97300"/>
    <n v="62127"/>
    <n v="0.63850976361767731"/>
    <n v="79713.5"/>
    <x v="0"/>
    <n v="941"/>
    <x v="1"/>
    <s v="USD"/>
    <n v="1296626400"/>
    <n v="1297231200"/>
    <b v="0"/>
    <b v="0"/>
    <x v="7"/>
    <x v="1"/>
    <x v="7"/>
  </r>
  <r>
    <s v="Ergonomic eco-centric open architecture"/>
    <n v="100"/>
    <n v="2"/>
    <n v="0.02"/>
    <n v="51"/>
    <x v="0"/>
    <n v="1"/>
    <x v="1"/>
    <s v="USD"/>
    <n v="1376629200"/>
    <n v="1378530000"/>
    <b v="0"/>
    <b v="1"/>
    <x v="14"/>
    <x v="7"/>
    <x v="14"/>
  </r>
  <r>
    <s v="Inverse radical hierarchy"/>
    <n v="900"/>
    <n v="13772"/>
    <n v="15.302222222222222"/>
    <n v="7336"/>
    <x v="1"/>
    <n v="299"/>
    <x v="1"/>
    <s v="USD"/>
    <n v="1572152400"/>
    <n v="1572152400"/>
    <b v="0"/>
    <b v="0"/>
    <x v="3"/>
    <x v="3"/>
    <x v="3"/>
  </r>
  <r>
    <s v="Team-oriented static interface"/>
    <n v="7300"/>
    <n v="2946"/>
    <n v="0.40356164383561643"/>
    <n v="5123"/>
    <x v="0"/>
    <n v="40"/>
    <x v="1"/>
    <s v="USD"/>
    <n v="1325829600"/>
    <n v="1329890400"/>
    <b v="0"/>
    <b v="1"/>
    <x v="12"/>
    <x v="4"/>
    <x v="12"/>
  </r>
  <r>
    <s v="Virtual foreground throughput"/>
    <n v="195800"/>
    <n v="168820"/>
    <n v="0.86220633299284988"/>
    <n v="182310"/>
    <x v="0"/>
    <n v="3015"/>
    <x v="0"/>
    <s v="CAD"/>
    <n v="1273640400"/>
    <n v="1276750800"/>
    <b v="0"/>
    <b v="1"/>
    <x v="3"/>
    <x v="3"/>
    <x v="3"/>
  </r>
  <r>
    <s v="Visionary exuding Internet solution"/>
    <n v="48900"/>
    <n v="154321"/>
    <n v="3.1558486707566464"/>
    <n v="101610.5"/>
    <x v="1"/>
    <n v="2237"/>
    <x v="1"/>
    <s v="USD"/>
    <n v="1510639200"/>
    <n v="1510898400"/>
    <b v="0"/>
    <b v="0"/>
    <x v="3"/>
    <x v="3"/>
    <x v="3"/>
  </r>
  <r>
    <s v="Synchronized secondary analyzer"/>
    <n v="29600"/>
    <n v="26527"/>
    <n v="0.89618243243243245"/>
    <n v="28063.5"/>
    <x v="0"/>
    <n v="435"/>
    <x v="1"/>
    <s v="USD"/>
    <n v="1528088400"/>
    <n v="1532408400"/>
    <b v="0"/>
    <b v="0"/>
    <x v="3"/>
    <x v="3"/>
    <x v="3"/>
  </r>
  <r>
    <s v="Balanced attitude-oriented parallelism"/>
    <n v="39300"/>
    <n v="71583"/>
    <n v="1.8214503816793892"/>
    <n v="55441.5"/>
    <x v="1"/>
    <n v="645"/>
    <x v="1"/>
    <s v="USD"/>
    <n v="1359525600"/>
    <n v="1360562400"/>
    <b v="1"/>
    <b v="0"/>
    <x v="4"/>
    <x v="4"/>
    <x v="4"/>
  </r>
  <r>
    <s v="Organized bandwidth-monitored core"/>
    <n v="3400"/>
    <n v="12100"/>
    <n v="3.5588235294117645"/>
    <n v="7750"/>
    <x v="1"/>
    <n v="484"/>
    <x v="3"/>
    <s v="DKK"/>
    <n v="1570942800"/>
    <n v="1571547600"/>
    <b v="0"/>
    <b v="0"/>
    <x v="3"/>
    <x v="3"/>
    <x v="3"/>
  </r>
  <r>
    <s v="Cloned leadingedge utilization"/>
    <n v="9200"/>
    <n v="12129"/>
    <n v="1.3183695652173912"/>
    <n v="10664.5"/>
    <x v="1"/>
    <n v="154"/>
    <x v="0"/>
    <s v="CAD"/>
    <n v="1466398800"/>
    <n v="1468126800"/>
    <b v="0"/>
    <b v="0"/>
    <x v="4"/>
    <x v="4"/>
    <x v="4"/>
  </r>
  <r>
    <s v="Secured asymmetric projection"/>
    <n v="135600"/>
    <n v="62804"/>
    <n v="0.46315634218289087"/>
    <n v="99202"/>
    <x v="0"/>
    <n v="714"/>
    <x v="1"/>
    <s v="USD"/>
    <n v="1492491600"/>
    <n v="1492837200"/>
    <b v="0"/>
    <b v="0"/>
    <x v="1"/>
    <x v="1"/>
    <x v="1"/>
  </r>
  <r>
    <s v="Advanced cohesive Graphic Interface"/>
    <n v="153700"/>
    <n v="55536"/>
    <n v="0.36132726089785294"/>
    <n v="104618"/>
    <x v="2"/>
    <n v="1111"/>
    <x v="1"/>
    <s v="USD"/>
    <n v="1430197200"/>
    <n v="1430197200"/>
    <b v="0"/>
    <b v="0"/>
    <x v="20"/>
    <x v="6"/>
    <x v="20"/>
  </r>
  <r>
    <s v="Down-sized maximized function"/>
    <n v="7800"/>
    <n v="8161"/>
    <n v="1.0462820512820512"/>
    <n v="7980.5"/>
    <x v="1"/>
    <n v="82"/>
    <x v="1"/>
    <s v="USD"/>
    <n v="1496034000"/>
    <n v="1496206800"/>
    <b v="0"/>
    <b v="0"/>
    <x v="3"/>
    <x v="3"/>
    <x v="3"/>
  </r>
  <r>
    <s v="Realigned zero tolerance software"/>
    <n v="2100"/>
    <n v="14046"/>
    <n v="6.6885714285714286"/>
    <n v="8073"/>
    <x v="1"/>
    <n v="134"/>
    <x v="1"/>
    <s v="USD"/>
    <n v="1388728800"/>
    <n v="1389592800"/>
    <b v="0"/>
    <b v="0"/>
    <x v="13"/>
    <x v="5"/>
    <x v="13"/>
  </r>
  <r>
    <s v="Persevering analyzing extranet"/>
    <n v="189500"/>
    <n v="117628"/>
    <n v="0.62072823218997364"/>
    <n v="153564"/>
    <x v="2"/>
    <n v="1089"/>
    <x v="1"/>
    <s v="USD"/>
    <n v="1543298400"/>
    <n v="1545631200"/>
    <b v="0"/>
    <b v="0"/>
    <x v="10"/>
    <x v="4"/>
    <x v="10"/>
  </r>
  <r>
    <s v="Innovative human-resource migration"/>
    <n v="188200"/>
    <n v="159405"/>
    <n v="0.84699787460148779"/>
    <n v="173802.5"/>
    <x v="0"/>
    <n v="5497"/>
    <x v="1"/>
    <s v="USD"/>
    <n v="1271739600"/>
    <n v="1272430800"/>
    <b v="0"/>
    <b v="1"/>
    <x v="0"/>
    <x v="0"/>
    <x v="0"/>
  </r>
  <r>
    <s v="Intuitive needs-based monitoring"/>
    <n v="113500"/>
    <n v="12552"/>
    <n v="0.11059030837004405"/>
    <n v="63026"/>
    <x v="0"/>
    <n v="418"/>
    <x v="1"/>
    <s v="USD"/>
    <n v="1326434400"/>
    <n v="1327903200"/>
    <b v="0"/>
    <b v="0"/>
    <x v="3"/>
    <x v="3"/>
    <x v="3"/>
  </r>
  <r>
    <s v="Customer-focused disintermediate toolset"/>
    <n v="134600"/>
    <n v="59007"/>
    <n v="0.43838781575037145"/>
    <n v="96803.5"/>
    <x v="0"/>
    <n v="1439"/>
    <x v="1"/>
    <s v="USD"/>
    <n v="1295244000"/>
    <n v="1296021600"/>
    <b v="0"/>
    <b v="1"/>
    <x v="4"/>
    <x v="4"/>
    <x v="4"/>
  </r>
  <r>
    <s v="Upgradable 24/7 emulation"/>
    <n v="1700"/>
    <n v="943"/>
    <n v="0.55470588235294116"/>
    <n v="1321.5"/>
    <x v="0"/>
    <n v="15"/>
    <x v="1"/>
    <s v="USD"/>
    <n v="1541221200"/>
    <n v="1543298400"/>
    <b v="0"/>
    <b v="0"/>
    <x v="3"/>
    <x v="3"/>
    <x v="3"/>
  </r>
  <r>
    <s v="Quality-focused client-server core"/>
    <n v="163700"/>
    <n v="93963"/>
    <n v="0.57399511301160655"/>
    <n v="128831.5"/>
    <x v="0"/>
    <n v="1999"/>
    <x v="0"/>
    <s v="CAD"/>
    <n v="1336280400"/>
    <n v="1336366800"/>
    <b v="0"/>
    <b v="0"/>
    <x v="4"/>
    <x v="4"/>
    <x v="4"/>
  </r>
  <r>
    <s v="Upgradable maximized protocol"/>
    <n v="113800"/>
    <n v="140469"/>
    <n v="1.2343497363796134"/>
    <n v="127134.5"/>
    <x v="1"/>
    <n v="5203"/>
    <x v="1"/>
    <s v="USD"/>
    <n v="1324533600"/>
    <n v="1325052000"/>
    <b v="0"/>
    <b v="0"/>
    <x v="2"/>
    <x v="2"/>
    <x v="2"/>
  </r>
  <r>
    <s v="Cross-platform interactive synergy"/>
    <n v="5000"/>
    <n v="6423"/>
    <n v="1.2846"/>
    <n v="5711.5"/>
    <x v="1"/>
    <n v="94"/>
    <x v="1"/>
    <s v="USD"/>
    <n v="1498366800"/>
    <n v="1499576400"/>
    <b v="0"/>
    <b v="0"/>
    <x v="3"/>
    <x v="3"/>
    <x v="3"/>
  </r>
  <r>
    <s v="User-centric fault-tolerant archive"/>
    <n v="9400"/>
    <n v="6015"/>
    <n v="0.63989361702127656"/>
    <n v="7707.5"/>
    <x v="0"/>
    <n v="118"/>
    <x v="1"/>
    <s v="USD"/>
    <n v="1498712400"/>
    <n v="1501304400"/>
    <b v="0"/>
    <b v="1"/>
    <x v="8"/>
    <x v="2"/>
    <x v="8"/>
  </r>
  <r>
    <s v="Reverse-engineered regional knowledge user"/>
    <n v="8700"/>
    <n v="11075"/>
    <n v="1.2729885057471264"/>
    <n v="9887.5"/>
    <x v="1"/>
    <n v="205"/>
    <x v="1"/>
    <s v="USD"/>
    <n v="1271480400"/>
    <n v="1273208400"/>
    <b v="0"/>
    <b v="1"/>
    <x v="3"/>
    <x v="3"/>
    <x v="3"/>
  </r>
  <r>
    <s v="Self-enabling real-time definition"/>
    <n v="147800"/>
    <n v="15723"/>
    <n v="0.10638024357239513"/>
    <n v="81761.5"/>
    <x v="0"/>
    <n v="162"/>
    <x v="1"/>
    <s v="USD"/>
    <n v="1316667600"/>
    <n v="1316840400"/>
    <b v="0"/>
    <b v="1"/>
    <x v="0"/>
    <x v="0"/>
    <x v="0"/>
  </r>
  <r>
    <s v="User-centric impactful projection"/>
    <n v="5100"/>
    <n v="2064"/>
    <n v="0.40470588235294119"/>
    <n v="3582"/>
    <x v="0"/>
    <n v="83"/>
    <x v="1"/>
    <s v="USD"/>
    <n v="1524027600"/>
    <n v="1524546000"/>
    <b v="0"/>
    <b v="0"/>
    <x v="7"/>
    <x v="1"/>
    <x v="7"/>
  </r>
  <r>
    <s v="Vision-oriented actuating hardware"/>
    <n v="2700"/>
    <n v="7767"/>
    <n v="2.8766666666666665"/>
    <n v="5233.5"/>
    <x v="1"/>
    <n v="92"/>
    <x v="1"/>
    <s v="USD"/>
    <n v="1438059600"/>
    <n v="1438578000"/>
    <b v="0"/>
    <b v="0"/>
    <x v="14"/>
    <x v="7"/>
    <x v="14"/>
  </r>
  <r>
    <s v="Virtual leadingedge framework"/>
    <n v="1800"/>
    <n v="10313"/>
    <n v="5.7294444444444448"/>
    <n v="6056.5"/>
    <x v="1"/>
    <n v="219"/>
    <x v="1"/>
    <s v="USD"/>
    <n v="1361944800"/>
    <n v="1362549600"/>
    <b v="0"/>
    <b v="0"/>
    <x v="3"/>
    <x v="3"/>
    <x v="3"/>
  </r>
  <r>
    <s v="Managed discrete framework"/>
    <n v="174500"/>
    <n v="197018"/>
    <n v="1.1290429799426933"/>
    <n v="185759"/>
    <x v="1"/>
    <n v="2526"/>
    <x v="1"/>
    <s v="USD"/>
    <n v="1410584400"/>
    <n v="1413349200"/>
    <b v="0"/>
    <b v="1"/>
    <x v="3"/>
    <x v="3"/>
    <x v="3"/>
  </r>
  <r>
    <s v="Progressive zero-defect capability"/>
    <n v="101400"/>
    <n v="47037"/>
    <n v="0.46387573964497042"/>
    <n v="74218.5"/>
    <x v="0"/>
    <n v="747"/>
    <x v="1"/>
    <s v="USD"/>
    <n v="1297404000"/>
    <n v="1298008800"/>
    <b v="0"/>
    <b v="0"/>
    <x v="10"/>
    <x v="4"/>
    <x v="10"/>
  </r>
  <r>
    <s v="Right-sized demand-driven adapter"/>
    <n v="191000"/>
    <n v="173191"/>
    <n v="0.90675916230366493"/>
    <n v="182095.5"/>
    <x v="3"/>
    <n v="2138"/>
    <x v="1"/>
    <s v="USD"/>
    <n v="1392012000"/>
    <n v="1394427600"/>
    <b v="0"/>
    <b v="1"/>
    <x v="14"/>
    <x v="7"/>
    <x v="14"/>
  </r>
  <r>
    <s v="Re-engineered attitude-oriented frame"/>
    <n v="8100"/>
    <n v="5487"/>
    <n v="0.67740740740740746"/>
    <n v="6793.5"/>
    <x v="0"/>
    <n v="84"/>
    <x v="1"/>
    <s v="USD"/>
    <n v="1569733200"/>
    <n v="1572670800"/>
    <b v="0"/>
    <b v="0"/>
    <x v="3"/>
    <x v="3"/>
    <x v="3"/>
  </r>
  <r>
    <s v="Compatible multimedia utilization"/>
    <n v="5100"/>
    <n v="9817"/>
    <n v="1.9249019607843136"/>
    <n v="7458.5"/>
    <x v="1"/>
    <n v="94"/>
    <x v="1"/>
    <s v="USD"/>
    <n v="1529643600"/>
    <n v="1531112400"/>
    <b v="1"/>
    <b v="0"/>
    <x v="3"/>
    <x v="3"/>
    <x v="3"/>
  </r>
  <r>
    <s v="Re-contextualized dedicated hardware"/>
    <n v="7700"/>
    <n v="6369"/>
    <n v="0.82714285714285718"/>
    <n v="7034.5"/>
    <x v="0"/>
    <n v="91"/>
    <x v="1"/>
    <s v="USD"/>
    <n v="1399006800"/>
    <n v="1400734800"/>
    <b v="0"/>
    <b v="0"/>
    <x v="3"/>
    <x v="3"/>
    <x v="3"/>
  </r>
  <r>
    <s v="Decentralized composite paradigm"/>
    <n v="121400"/>
    <n v="65755"/>
    <n v="0.54163920922570019"/>
    <n v="93577.5"/>
    <x v="0"/>
    <n v="792"/>
    <x v="1"/>
    <s v="USD"/>
    <n v="1385359200"/>
    <n v="1386741600"/>
    <b v="0"/>
    <b v="1"/>
    <x v="4"/>
    <x v="4"/>
    <x v="4"/>
  </r>
  <r>
    <s v="Cloned transitional hierarchy"/>
    <n v="5400"/>
    <n v="903"/>
    <n v="0.16722222222222222"/>
    <n v="3151.5"/>
    <x v="3"/>
    <n v="10"/>
    <x v="0"/>
    <s v="CAD"/>
    <n v="1480572000"/>
    <n v="1481781600"/>
    <b v="1"/>
    <b v="0"/>
    <x v="3"/>
    <x v="3"/>
    <x v="3"/>
  </r>
  <r>
    <s v="Advanced discrete leverage"/>
    <n v="152400"/>
    <n v="178120"/>
    <n v="1.168766404199475"/>
    <n v="165260"/>
    <x v="1"/>
    <n v="1713"/>
    <x v="6"/>
    <s v="EUR"/>
    <n v="1418623200"/>
    <n v="1419660000"/>
    <b v="0"/>
    <b v="1"/>
    <x v="3"/>
    <x v="3"/>
    <x v="3"/>
  </r>
  <r>
    <s v="Open-source incremental throughput"/>
    <n v="1300"/>
    <n v="13678"/>
    <n v="10.521538461538462"/>
    <n v="7489"/>
    <x v="1"/>
    <n v="249"/>
    <x v="1"/>
    <s v="USD"/>
    <n v="1555736400"/>
    <n v="1555822800"/>
    <b v="0"/>
    <b v="0"/>
    <x v="17"/>
    <x v="1"/>
    <x v="17"/>
  </r>
  <r>
    <s v="Centralized regional interface"/>
    <n v="8100"/>
    <n v="9969"/>
    <n v="1.2307407407407407"/>
    <n v="9034.5"/>
    <x v="1"/>
    <n v="192"/>
    <x v="1"/>
    <s v="USD"/>
    <n v="1442120400"/>
    <n v="1442379600"/>
    <b v="0"/>
    <b v="1"/>
    <x v="10"/>
    <x v="4"/>
    <x v="10"/>
  </r>
  <r>
    <s v="Streamlined web-enabled knowledgebase"/>
    <n v="8300"/>
    <n v="14827"/>
    <n v="1.7863855421686747"/>
    <n v="11563.5"/>
    <x v="1"/>
    <n v="247"/>
    <x v="1"/>
    <s v="USD"/>
    <n v="1362376800"/>
    <n v="1364965200"/>
    <b v="0"/>
    <b v="0"/>
    <x v="3"/>
    <x v="3"/>
    <x v="3"/>
  </r>
  <r>
    <s v="Digitized transitional monitoring"/>
    <n v="28400"/>
    <n v="100900"/>
    <n v="3.5528169014084505"/>
    <n v="64650"/>
    <x v="1"/>
    <n v="2293"/>
    <x v="1"/>
    <s v="USD"/>
    <n v="1478408400"/>
    <n v="1479016800"/>
    <b v="0"/>
    <b v="0"/>
    <x v="22"/>
    <x v="4"/>
    <x v="22"/>
  </r>
  <r>
    <s v="Networked optimal adapter"/>
    <n v="102500"/>
    <n v="165954"/>
    <n v="1.6190634146341463"/>
    <n v="134227"/>
    <x v="1"/>
    <n v="3131"/>
    <x v="1"/>
    <s v="USD"/>
    <n v="1498798800"/>
    <n v="1499662800"/>
    <b v="0"/>
    <b v="0"/>
    <x v="19"/>
    <x v="4"/>
    <x v="19"/>
  </r>
  <r>
    <s v="Automated optimal function"/>
    <n v="7000"/>
    <n v="1744"/>
    <n v="0.24914285714285714"/>
    <n v="4372"/>
    <x v="0"/>
    <n v="32"/>
    <x v="1"/>
    <s v="USD"/>
    <n v="1335416400"/>
    <n v="1337835600"/>
    <b v="0"/>
    <b v="0"/>
    <x v="8"/>
    <x v="2"/>
    <x v="8"/>
  </r>
  <r>
    <s v="Devolved system-worthy framework"/>
    <n v="5400"/>
    <n v="10731"/>
    <n v="1.9872222222222222"/>
    <n v="8065.5"/>
    <x v="1"/>
    <n v="143"/>
    <x v="6"/>
    <s v="EUR"/>
    <n v="1504328400"/>
    <n v="1505710800"/>
    <b v="0"/>
    <b v="0"/>
    <x v="3"/>
    <x v="3"/>
    <x v="3"/>
  </r>
  <r>
    <s v="Stand-alone user-facing service-desk"/>
    <n v="9300"/>
    <n v="3232"/>
    <n v="0.34752688172043011"/>
    <n v="6266"/>
    <x v="3"/>
    <n v="90"/>
    <x v="1"/>
    <s v="USD"/>
    <n v="1285822800"/>
    <n v="1287464400"/>
    <b v="0"/>
    <b v="0"/>
    <x v="3"/>
    <x v="3"/>
    <x v="3"/>
  </r>
  <r>
    <s v="Versatile global attitude"/>
    <n v="6200"/>
    <n v="10938"/>
    <n v="1.7641935483870967"/>
    <n v="8569"/>
    <x v="1"/>
    <n v="296"/>
    <x v="1"/>
    <s v="USD"/>
    <n v="1311483600"/>
    <n v="1311656400"/>
    <b v="0"/>
    <b v="1"/>
    <x v="7"/>
    <x v="1"/>
    <x v="7"/>
  </r>
  <r>
    <s v="Intuitive demand-driven Local Area Network"/>
    <n v="2100"/>
    <n v="10739"/>
    <n v="5.1138095238095236"/>
    <n v="6419.5"/>
    <x v="1"/>
    <n v="170"/>
    <x v="1"/>
    <s v="USD"/>
    <n v="1291356000"/>
    <n v="1293170400"/>
    <b v="0"/>
    <b v="1"/>
    <x v="3"/>
    <x v="3"/>
    <x v="3"/>
  </r>
  <r>
    <s v="Assimilated uniform methodology"/>
    <n v="6800"/>
    <n v="5579"/>
    <n v="0.82044117647058823"/>
    <n v="6189.5"/>
    <x v="0"/>
    <n v="186"/>
    <x v="1"/>
    <s v="USD"/>
    <n v="1355810400"/>
    <n v="1355983200"/>
    <b v="0"/>
    <b v="0"/>
    <x v="8"/>
    <x v="2"/>
    <x v="8"/>
  </r>
  <r>
    <s v="Self-enabling next generation algorithm"/>
    <n v="155200"/>
    <n v="37754"/>
    <n v="0.24326030927835052"/>
    <n v="96477"/>
    <x v="3"/>
    <n v="439"/>
    <x v="4"/>
    <s v="GBP"/>
    <n v="1513663200"/>
    <n v="1515045600"/>
    <b v="0"/>
    <b v="0"/>
    <x v="19"/>
    <x v="4"/>
    <x v="19"/>
  </r>
  <r>
    <s v="Object-based demand-driven strategy"/>
    <n v="89900"/>
    <n v="45384"/>
    <n v="0.50482758620689661"/>
    <n v="67642"/>
    <x v="0"/>
    <n v="605"/>
    <x v="1"/>
    <s v="USD"/>
    <n v="1365915600"/>
    <n v="1366088400"/>
    <b v="0"/>
    <b v="1"/>
    <x v="11"/>
    <x v="6"/>
    <x v="11"/>
  </r>
  <r>
    <s v="Public-key coherent ability"/>
    <n v="900"/>
    <n v="8703"/>
    <n v="9.67"/>
    <n v="4801.5"/>
    <x v="1"/>
    <n v="86"/>
    <x v="3"/>
    <s v="DKK"/>
    <n v="1551852000"/>
    <n v="1553317200"/>
    <b v="0"/>
    <b v="0"/>
    <x v="11"/>
    <x v="6"/>
    <x v="11"/>
  </r>
  <r>
    <s v="Up-sized composite success"/>
    <n v="100"/>
    <n v="4"/>
    <n v="0.04"/>
    <n v="52"/>
    <x v="0"/>
    <n v="1"/>
    <x v="0"/>
    <s v="CAD"/>
    <n v="1540098000"/>
    <n v="1542088800"/>
    <b v="0"/>
    <b v="0"/>
    <x v="10"/>
    <x v="4"/>
    <x v="10"/>
  </r>
  <r>
    <s v="Innovative exuding matrix"/>
    <n v="148400"/>
    <n v="182302"/>
    <n v="1.2284501347708894"/>
    <n v="165351"/>
    <x v="1"/>
    <n v="6286"/>
    <x v="1"/>
    <s v="USD"/>
    <n v="1500440400"/>
    <n v="1503118800"/>
    <b v="0"/>
    <b v="0"/>
    <x v="1"/>
    <x v="1"/>
    <x v="1"/>
  </r>
  <r>
    <s v="Realigned impactful artificial intelligence"/>
    <n v="4800"/>
    <n v="3045"/>
    <n v="0.63437500000000002"/>
    <n v="3922.5"/>
    <x v="0"/>
    <n v="31"/>
    <x v="1"/>
    <s v="USD"/>
    <n v="1278392400"/>
    <n v="1278478800"/>
    <b v="0"/>
    <b v="0"/>
    <x v="6"/>
    <x v="4"/>
    <x v="6"/>
  </r>
  <r>
    <s v="Multi-layered multi-tasking secured line"/>
    <n v="182400"/>
    <n v="102749"/>
    <n v="0.56331688596491225"/>
    <n v="142574.5"/>
    <x v="0"/>
    <n v="1181"/>
    <x v="1"/>
    <s v="USD"/>
    <n v="1480572000"/>
    <n v="1484114400"/>
    <b v="0"/>
    <b v="0"/>
    <x v="22"/>
    <x v="4"/>
    <x v="22"/>
  </r>
  <r>
    <s v="Upgradable upward-trending portal"/>
    <n v="4000"/>
    <n v="1763"/>
    <n v="0.44074999999999998"/>
    <n v="2881.5"/>
    <x v="0"/>
    <n v="39"/>
    <x v="1"/>
    <s v="USD"/>
    <n v="1382331600"/>
    <n v="1385445600"/>
    <b v="0"/>
    <b v="1"/>
    <x v="6"/>
    <x v="4"/>
    <x v="6"/>
  </r>
  <r>
    <s v="Profit-focused global product"/>
    <n v="116500"/>
    <n v="137904"/>
    <n v="1.1837253218884121"/>
    <n v="127202"/>
    <x v="1"/>
    <n v="3727"/>
    <x v="1"/>
    <s v="USD"/>
    <n v="1316754000"/>
    <n v="1318741200"/>
    <b v="0"/>
    <b v="0"/>
    <x v="3"/>
    <x v="3"/>
    <x v="3"/>
  </r>
  <r>
    <s v="Operative well-modulated data-warehouse"/>
    <n v="146400"/>
    <n v="152438"/>
    <n v="1.041243169398907"/>
    <n v="149419"/>
    <x v="1"/>
    <n v="1605"/>
    <x v="1"/>
    <s v="USD"/>
    <n v="1518242400"/>
    <n v="1518242400"/>
    <b v="0"/>
    <b v="1"/>
    <x v="7"/>
    <x v="1"/>
    <x v="7"/>
  </r>
  <r>
    <s v="Cloned asymmetric functionalities"/>
    <n v="5000"/>
    <n v="1332"/>
    <n v="0.26640000000000003"/>
    <n v="3166"/>
    <x v="0"/>
    <n v="46"/>
    <x v="1"/>
    <s v="USD"/>
    <n v="1476421200"/>
    <n v="1476594000"/>
    <b v="0"/>
    <b v="0"/>
    <x v="3"/>
    <x v="3"/>
    <x v="3"/>
  </r>
  <r>
    <s v="Pre-emptive neutral portal"/>
    <n v="33800"/>
    <n v="118706"/>
    <n v="3.5120118343195266"/>
    <n v="76253"/>
    <x v="1"/>
    <n v="2120"/>
    <x v="1"/>
    <s v="USD"/>
    <n v="1269752400"/>
    <n v="1273554000"/>
    <b v="0"/>
    <b v="0"/>
    <x v="3"/>
    <x v="3"/>
    <x v="3"/>
  </r>
  <r>
    <s v="Switchable demand-driven help-desk"/>
    <n v="6300"/>
    <n v="5674"/>
    <n v="0.90063492063492068"/>
    <n v="5987"/>
    <x v="0"/>
    <n v="105"/>
    <x v="1"/>
    <s v="USD"/>
    <n v="1419746400"/>
    <n v="1421906400"/>
    <b v="0"/>
    <b v="0"/>
    <x v="4"/>
    <x v="4"/>
    <x v="4"/>
  </r>
  <r>
    <s v="Business-focused static ability"/>
    <n v="2400"/>
    <n v="4119"/>
    <n v="1.7162500000000001"/>
    <n v="3259.5"/>
    <x v="1"/>
    <n v="50"/>
    <x v="1"/>
    <s v="USD"/>
    <n v="1281330000"/>
    <n v="1281589200"/>
    <b v="0"/>
    <b v="0"/>
    <x v="3"/>
    <x v="3"/>
    <x v="3"/>
  </r>
  <r>
    <s v="Networked secondary structure"/>
    <n v="98800"/>
    <n v="139354"/>
    <n v="1.4104655870445344"/>
    <n v="119077"/>
    <x v="1"/>
    <n v="2080"/>
    <x v="1"/>
    <s v="USD"/>
    <n v="1398661200"/>
    <n v="1400389200"/>
    <b v="0"/>
    <b v="0"/>
    <x v="6"/>
    <x v="4"/>
    <x v="6"/>
  </r>
  <r>
    <s v="Total multimedia website"/>
    <n v="188800"/>
    <n v="57734"/>
    <n v="0.30579449152542371"/>
    <n v="123267"/>
    <x v="0"/>
    <n v="535"/>
    <x v="1"/>
    <s v="USD"/>
    <n v="1359525600"/>
    <n v="1362808800"/>
    <b v="0"/>
    <b v="0"/>
    <x v="20"/>
    <x v="6"/>
    <x v="20"/>
  </r>
  <r>
    <s v="Cross-platform upward-trending parallelism"/>
    <n v="134300"/>
    <n v="145265"/>
    <n v="1.0816455696202532"/>
    <n v="139782.5"/>
    <x v="1"/>
    <n v="2105"/>
    <x v="1"/>
    <s v="USD"/>
    <n v="1388469600"/>
    <n v="1388815200"/>
    <b v="0"/>
    <b v="0"/>
    <x v="10"/>
    <x v="4"/>
    <x v="10"/>
  </r>
  <r>
    <s v="Pre-emptive mission-critical hardware"/>
    <n v="71200"/>
    <n v="95020"/>
    <n v="1.3345505617977529"/>
    <n v="83110"/>
    <x v="1"/>
    <n v="2436"/>
    <x v="1"/>
    <s v="USD"/>
    <n v="1518328800"/>
    <n v="1519538400"/>
    <b v="0"/>
    <b v="0"/>
    <x v="3"/>
    <x v="3"/>
    <x v="3"/>
  </r>
  <r>
    <s v="Up-sized responsive protocol"/>
    <n v="4700"/>
    <n v="8829"/>
    <n v="1.8785106382978722"/>
    <n v="6764.5"/>
    <x v="1"/>
    <n v="80"/>
    <x v="1"/>
    <s v="USD"/>
    <n v="1517032800"/>
    <n v="1517810400"/>
    <b v="0"/>
    <b v="0"/>
    <x v="18"/>
    <x v="5"/>
    <x v="18"/>
  </r>
  <r>
    <s v="Pre-emptive transitional frame"/>
    <n v="1200"/>
    <n v="3984"/>
    <n v="3.32"/>
    <n v="2592"/>
    <x v="1"/>
    <n v="42"/>
    <x v="1"/>
    <s v="USD"/>
    <n v="1368594000"/>
    <n v="1370581200"/>
    <b v="0"/>
    <b v="1"/>
    <x v="8"/>
    <x v="2"/>
    <x v="8"/>
  </r>
  <r>
    <s v="Profit-focused content-based application"/>
    <n v="1400"/>
    <n v="8053"/>
    <n v="5.7521428571428572"/>
    <n v="4726.5"/>
    <x v="1"/>
    <n v="139"/>
    <x v="0"/>
    <s v="CAD"/>
    <n v="1448258400"/>
    <n v="1448863200"/>
    <b v="0"/>
    <b v="1"/>
    <x v="2"/>
    <x v="2"/>
    <x v="2"/>
  </r>
  <r>
    <s v="Streamlined neutral analyzer"/>
    <n v="4000"/>
    <n v="1620"/>
    <n v="0.40500000000000003"/>
    <n v="2810"/>
    <x v="0"/>
    <n v="16"/>
    <x v="1"/>
    <s v="USD"/>
    <n v="1555218000"/>
    <n v="1556600400"/>
    <b v="0"/>
    <b v="0"/>
    <x v="3"/>
    <x v="3"/>
    <x v="3"/>
  </r>
  <r>
    <s v="Assimilated neutral utilization"/>
    <n v="5600"/>
    <n v="10328"/>
    <n v="1.8442857142857143"/>
    <n v="7964"/>
    <x v="1"/>
    <n v="159"/>
    <x v="1"/>
    <s v="USD"/>
    <n v="1431925200"/>
    <n v="1432098000"/>
    <b v="0"/>
    <b v="0"/>
    <x v="6"/>
    <x v="4"/>
    <x v="6"/>
  </r>
  <r>
    <s v="Extended dedicated archive"/>
    <n v="3600"/>
    <n v="10289"/>
    <n v="2.8580555555555556"/>
    <n v="6944.5"/>
    <x v="1"/>
    <n v="381"/>
    <x v="1"/>
    <s v="USD"/>
    <n v="1481522400"/>
    <n v="1482127200"/>
    <b v="0"/>
    <b v="0"/>
    <x v="8"/>
    <x v="2"/>
    <x v="8"/>
  </r>
  <r>
    <s v="Configurable static help-desk"/>
    <n v="3100"/>
    <n v="9889"/>
    <n v="3.19"/>
    <n v="6494.5"/>
    <x v="1"/>
    <n v="194"/>
    <x v="4"/>
    <s v="GBP"/>
    <n v="1335934800"/>
    <n v="1335934800"/>
    <b v="0"/>
    <b v="1"/>
    <x v="0"/>
    <x v="0"/>
    <x v="0"/>
  </r>
  <r>
    <s v="Self-enabling clear-thinking framework"/>
    <n v="153800"/>
    <n v="60342"/>
    <n v="0.39234070221066319"/>
    <n v="107071"/>
    <x v="0"/>
    <n v="575"/>
    <x v="1"/>
    <s v="USD"/>
    <n v="1552280400"/>
    <n v="1556946000"/>
    <b v="0"/>
    <b v="0"/>
    <x v="1"/>
    <x v="1"/>
    <x v="1"/>
  </r>
  <r>
    <s v="Assimilated fault-tolerant capacity"/>
    <n v="5000"/>
    <n v="8907"/>
    <n v="1.7814000000000001"/>
    <n v="6953.5"/>
    <x v="1"/>
    <n v="106"/>
    <x v="1"/>
    <s v="USD"/>
    <n v="1529989200"/>
    <n v="1530075600"/>
    <b v="0"/>
    <b v="0"/>
    <x v="5"/>
    <x v="1"/>
    <x v="5"/>
  </r>
  <r>
    <s v="Enhanced neutral ability"/>
    <n v="4000"/>
    <n v="14606"/>
    <n v="3.6515"/>
    <n v="9303"/>
    <x v="1"/>
    <n v="142"/>
    <x v="1"/>
    <s v="USD"/>
    <n v="1418709600"/>
    <n v="1418796000"/>
    <b v="0"/>
    <b v="0"/>
    <x v="19"/>
    <x v="4"/>
    <x v="19"/>
  </r>
  <r>
    <s v="Function-based attitude-oriented groupware"/>
    <n v="7400"/>
    <n v="8432"/>
    <n v="1.1394594594594594"/>
    <n v="7916"/>
    <x v="1"/>
    <n v="211"/>
    <x v="1"/>
    <s v="USD"/>
    <n v="1372136400"/>
    <n v="1372482000"/>
    <b v="0"/>
    <b v="1"/>
    <x v="18"/>
    <x v="5"/>
    <x v="18"/>
  </r>
  <r>
    <s v="Optional solution-oriented instruction set"/>
    <n v="191500"/>
    <n v="57122"/>
    <n v="0.29828720626631855"/>
    <n v="124311"/>
    <x v="0"/>
    <n v="1120"/>
    <x v="1"/>
    <s v="USD"/>
    <n v="1533877200"/>
    <n v="1534395600"/>
    <b v="0"/>
    <b v="0"/>
    <x v="13"/>
    <x v="5"/>
    <x v="13"/>
  </r>
  <r>
    <s v="Organic object-oriented core"/>
    <n v="8500"/>
    <n v="4613"/>
    <n v="0.54270588235294115"/>
    <n v="6556.5"/>
    <x v="0"/>
    <n v="113"/>
    <x v="1"/>
    <s v="USD"/>
    <n v="1309064400"/>
    <n v="1311397200"/>
    <b v="0"/>
    <b v="0"/>
    <x v="22"/>
    <x v="4"/>
    <x v="22"/>
  </r>
  <r>
    <s v="Balanced impactful circuit"/>
    <n v="68800"/>
    <n v="162603"/>
    <n v="2.3634156976744185"/>
    <n v="115701.5"/>
    <x v="1"/>
    <n v="2756"/>
    <x v="1"/>
    <s v="USD"/>
    <n v="1425877200"/>
    <n v="1426914000"/>
    <b v="0"/>
    <b v="0"/>
    <x v="8"/>
    <x v="2"/>
    <x v="8"/>
  </r>
  <r>
    <s v="Future-proofed heuristic encryption"/>
    <n v="2400"/>
    <n v="12310"/>
    <n v="5.1291666666666664"/>
    <n v="7355"/>
    <x v="1"/>
    <n v="173"/>
    <x v="4"/>
    <s v="GBP"/>
    <n v="1501304400"/>
    <n v="1501477200"/>
    <b v="0"/>
    <b v="0"/>
    <x v="0"/>
    <x v="0"/>
    <x v="0"/>
  </r>
  <r>
    <s v="Balanced bifurcated leverage"/>
    <n v="8600"/>
    <n v="8656"/>
    <n v="1.0065116279069768"/>
    <n v="8628"/>
    <x v="1"/>
    <n v="87"/>
    <x v="1"/>
    <s v="USD"/>
    <n v="1268287200"/>
    <n v="1269061200"/>
    <b v="0"/>
    <b v="1"/>
    <x v="14"/>
    <x v="7"/>
    <x v="14"/>
  </r>
  <r>
    <s v="Sharable discrete budgetary management"/>
    <n v="196600"/>
    <n v="159931"/>
    <n v="0.81348423194303154"/>
    <n v="178265.5"/>
    <x v="0"/>
    <n v="1538"/>
    <x v="1"/>
    <s v="USD"/>
    <n v="1412139600"/>
    <n v="1415772000"/>
    <b v="0"/>
    <b v="1"/>
    <x v="3"/>
    <x v="3"/>
    <x v="3"/>
  </r>
  <r>
    <s v="Focused solution-oriented instruction set"/>
    <n v="4200"/>
    <n v="689"/>
    <n v="0.16404761904761905"/>
    <n v="2444.5"/>
    <x v="0"/>
    <n v="9"/>
    <x v="1"/>
    <s v="USD"/>
    <n v="1330063200"/>
    <n v="1331013600"/>
    <b v="0"/>
    <b v="1"/>
    <x v="13"/>
    <x v="5"/>
    <x v="13"/>
  </r>
  <r>
    <s v="Down-sized actuating infrastructure"/>
    <n v="91400"/>
    <n v="48236"/>
    <n v="0.52774617067833696"/>
    <n v="69818"/>
    <x v="0"/>
    <n v="554"/>
    <x v="1"/>
    <s v="USD"/>
    <n v="1576130400"/>
    <n v="1576735200"/>
    <b v="0"/>
    <b v="0"/>
    <x v="3"/>
    <x v="3"/>
    <x v="3"/>
  </r>
  <r>
    <s v="Synergistic cohesive adapter"/>
    <n v="29600"/>
    <n v="77021"/>
    <n v="2.6020608108108108"/>
    <n v="53310.5"/>
    <x v="1"/>
    <n v="1572"/>
    <x v="4"/>
    <s v="GBP"/>
    <n v="1407128400"/>
    <n v="1411362000"/>
    <b v="0"/>
    <b v="1"/>
    <x v="0"/>
    <x v="0"/>
    <x v="0"/>
  </r>
  <r>
    <s v="Quality-focused mission-critical structure"/>
    <n v="90600"/>
    <n v="27844"/>
    <n v="0.30732891832229581"/>
    <n v="59222"/>
    <x v="0"/>
    <n v="648"/>
    <x v="4"/>
    <s v="GBP"/>
    <n v="1560142800"/>
    <n v="1563685200"/>
    <b v="0"/>
    <b v="0"/>
    <x v="3"/>
    <x v="3"/>
    <x v="3"/>
  </r>
  <r>
    <s v="Compatible exuding Graphical User Interface"/>
    <n v="5200"/>
    <n v="702"/>
    <n v="0.13500000000000001"/>
    <n v="2951"/>
    <x v="0"/>
    <n v="21"/>
    <x v="4"/>
    <s v="GBP"/>
    <n v="1520575200"/>
    <n v="1521867600"/>
    <b v="0"/>
    <b v="1"/>
    <x v="18"/>
    <x v="5"/>
    <x v="18"/>
  </r>
  <r>
    <s v="Monitored 24/7 time-frame"/>
    <n v="110300"/>
    <n v="197024"/>
    <n v="1.7862556663644606"/>
    <n v="153662"/>
    <x v="1"/>
    <n v="2346"/>
    <x v="1"/>
    <s v="USD"/>
    <n v="1492664400"/>
    <n v="1495515600"/>
    <b v="0"/>
    <b v="0"/>
    <x v="3"/>
    <x v="3"/>
    <x v="3"/>
  </r>
  <r>
    <s v="Virtual secondary open architecture"/>
    <n v="5300"/>
    <n v="11663"/>
    <n v="2.2005660377358489"/>
    <n v="8481.5"/>
    <x v="1"/>
    <n v="115"/>
    <x v="1"/>
    <s v="USD"/>
    <n v="1454479200"/>
    <n v="1455948000"/>
    <b v="0"/>
    <b v="0"/>
    <x v="3"/>
    <x v="3"/>
    <x v="3"/>
  </r>
  <r>
    <s v="Down-sized mobile time-frame"/>
    <n v="9200"/>
    <n v="9339"/>
    <n v="1.015108695652174"/>
    <n v="9269.5"/>
    <x v="1"/>
    <n v="85"/>
    <x v="6"/>
    <s v="EUR"/>
    <n v="1281934800"/>
    <n v="1282366800"/>
    <b v="0"/>
    <b v="0"/>
    <x v="8"/>
    <x v="2"/>
    <x v="8"/>
  </r>
  <r>
    <s v="Innovative disintermediate encryption"/>
    <n v="2400"/>
    <n v="4596"/>
    <n v="1.915"/>
    <n v="3498"/>
    <x v="1"/>
    <n v="144"/>
    <x v="1"/>
    <s v="USD"/>
    <n v="1573970400"/>
    <n v="1574575200"/>
    <b v="0"/>
    <b v="0"/>
    <x v="23"/>
    <x v="8"/>
    <x v="23"/>
  </r>
  <r>
    <s v="Universal contextually-based knowledgebase"/>
    <n v="56800"/>
    <n v="173437"/>
    <n v="3.0534683098591549"/>
    <n v="115118.5"/>
    <x v="1"/>
    <n v="2443"/>
    <x v="1"/>
    <s v="USD"/>
    <n v="1372654800"/>
    <n v="1374901200"/>
    <b v="0"/>
    <b v="1"/>
    <x v="0"/>
    <x v="0"/>
    <x v="0"/>
  </r>
  <r>
    <s v="Persevering interactive matrix"/>
    <n v="191000"/>
    <n v="45831"/>
    <n v="0.23995287958115183"/>
    <n v="118415.5"/>
    <x v="3"/>
    <n v="595"/>
    <x v="1"/>
    <s v="USD"/>
    <n v="1275886800"/>
    <n v="1278910800"/>
    <b v="1"/>
    <b v="1"/>
    <x v="12"/>
    <x v="4"/>
    <x v="12"/>
  </r>
  <r>
    <s v="Seamless background framework"/>
    <n v="900"/>
    <n v="6514"/>
    <n v="7.2377777777777776"/>
    <n v="3707"/>
    <x v="1"/>
    <n v="64"/>
    <x v="1"/>
    <s v="USD"/>
    <n v="1561784400"/>
    <n v="1562907600"/>
    <b v="0"/>
    <b v="0"/>
    <x v="14"/>
    <x v="7"/>
    <x v="14"/>
  </r>
  <r>
    <s v="Balanced upward-trending productivity"/>
    <n v="2500"/>
    <n v="13684"/>
    <n v="5.4736000000000002"/>
    <n v="8092"/>
    <x v="1"/>
    <n v="268"/>
    <x v="1"/>
    <s v="USD"/>
    <n v="1332392400"/>
    <n v="1332478800"/>
    <b v="0"/>
    <b v="0"/>
    <x v="8"/>
    <x v="2"/>
    <x v="8"/>
  </r>
  <r>
    <s v="Centralized clear-thinking solution"/>
    <n v="3200"/>
    <n v="13264"/>
    <n v="4.1449999999999996"/>
    <n v="8232"/>
    <x v="1"/>
    <n v="195"/>
    <x v="3"/>
    <s v="DKK"/>
    <n v="1402376400"/>
    <n v="1402722000"/>
    <b v="0"/>
    <b v="0"/>
    <x v="3"/>
    <x v="3"/>
    <x v="3"/>
  </r>
  <r>
    <s v="Optimized bi-directional extranet"/>
    <n v="183800"/>
    <n v="1667"/>
    <n v="9.0696409140369975E-3"/>
    <n v="92733.5"/>
    <x v="0"/>
    <n v="54"/>
    <x v="1"/>
    <s v="USD"/>
    <n v="1495342800"/>
    <n v="1496811600"/>
    <b v="0"/>
    <b v="0"/>
    <x v="10"/>
    <x v="4"/>
    <x v="10"/>
  </r>
  <r>
    <s v="Intuitive actuating benchmark"/>
    <n v="9800"/>
    <n v="3349"/>
    <n v="0.34173469387755101"/>
    <n v="6574.5"/>
    <x v="0"/>
    <n v="120"/>
    <x v="1"/>
    <s v="USD"/>
    <n v="1482213600"/>
    <n v="1482213600"/>
    <b v="0"/>
    <b v="1"/>
    <x v="8"/>
    <x v="2"/>
    <x v="8"/>
  </r>
  <r>
    <s v="Devolved background project"/>
    <n v="193400"/>
    <n v="46317"/>
    <n v="0.239488107549121"/>
    <n v="119858.5"/>
    <x v="0"/>
    <n v="579"/>
    <x v="3"/>
    <s v="DKK"/>
    <n v="1420092000"/>
    <n v="1420264800"/>
    <b v="0"/>
    <b v="0"/>
    <x v="2"/>
    <x v="2"/>
    <x v="2"/>
  </r>
  <r>
    <s v="Reverse-engineered executive emulation"/>
    <n v="163800"/>
    <n v="78743"/>
    <n v="0.48072649572649573"/>
    <n v="121271.5"/>
    <x v="0"/>
    <n v="2072"/>
    <x v="1"/>
    <s v="USD"/>
    <n v="1458018000"/>
    <n v="1458450000"/>
    <b v="0"/>
    <b v="1"/>
    <x v="4"/>
    <x v="4"/>
    <x v="4"/>
  </r>
  <r>
    <s v="Team-oriented clear-thinking matrix"/>
    <n v="100"/>
    <n v="0"/>
    <n v="0"/>
    <n v="50"/>
    <x v="0"/>
    <n v="0"/>
    <x v="1"/>
    <s v="USD"/>
    <n v="1367384400"/>
    <n v="1369803600"/>
    <b v="0"/>
    <b v="1"/>
    <x v="3"/>
    <x v="3"/>
    <x v="3"/>
  </r>
  <r>
    <s v="Focused coherent methodology"/>
    <n v="153600"/>
    <n v="107743"/>
    <n v="0.70145182291666663"/>
    <n v="130671.5"/>
    <x v="0"/>
    <n v="1796"/>
    <x v="1"/>
    <s v="USD"/>
    <n v="1363064400"/>
    <n v="1363237200"/>
    <b v="0"/>
    <b v="0"/>
    <x v="4"/>
    <x v="4"/>
    <x v="4"/>
  </r>
  <r>
    <s v="Reduced context-sensitive complexity"/>
    <n v="1300"/>
    <n v="6889"/>
    <n v="5.2992307692307694"/>
    <n v="4094.5"/>
    <x v="1"/>
    <n v="186"/>
    <x v="2"/>
    <s v="AUD"/>
    <n v="1343365200"/>
    <n v="1345870800"/>
    <b v="0"/>
    <b v="1"/>
    <x v="11"/>
    <x v="6"/>
    <x v="11"/>
  </r>
  <r>
    <s v="Decentralized 4thgeneration time-frame"/>
    <n v="25500"/>
    <n v="45983"/>
    <n v="1.8032549019607844"/>
    <n v="35741.5"/>
    <x v="1"/>
    <n v="460"/>
    <x v="1"/>
    <s v="USD"/>
    <n v="1435726800"/>
    <n v="1437454800"/>
    <b v="0"/>
    <b v="0"/>
    <x v="6"/>
    <x v="4"/>
    <x v="6"/>
  </r>
  <r>
    <s v="De-engineered cohesive moderator"/>
    <n v="7500"/>
    <n v="6924"/>
    <n v="0.92320000000000002"/>
    <n v="7212"/>
    <x v="0"/>
    <n v="62"/>
    <x v="6"/>
    <s v="EUR"/>
    <n v="1431925200"/>
    <n v="1432011600"/>
    <b v="0"/>
    <b v="0"/>
    <x v="1"/>
    <x v="1"/>
    <x v="1"/>
  </r>
  <r>
    <s v="Ameliorated explicit parallelism"/>
    <n v="89900"/>
    <n v="12497"/>
    <n v="0.13901001112347053"/>
    <n v="51198.5"/>
    <x v="0"/>
    <n v="347"/>
    <x v="1"/>
    <s v="USD"/>
    <n v="1362722400"/>
    <n v="1366347600"/>
    <b v="0"/>
    <b v="1"/>
    <x v="15"/>
    <x v="5"/>
    <x v="15"/>
  </r>
  <r>
    <s v="Customizable background monitoring"/>
    <n v="18000"/>
    <n v="166874"/>
    <n v="9.2707777777777771"/>
    <n v="92437"/>
    <x v="1"/>
    <n v="2528"/>
    <x v="1"/>
    <s v="USD"/>
    <n v="1511416800"/>
    <n v="1512885600"/>
    <b v="0"/>
    <b v="1"/>
    <x v="3"/>
    <x v="3"/>
    <x v="3"/>
  </r>
  <r>
    <s v="Compatible well-modulated budgetary management"/>
    <n v="2100"/>
    <n v="837"/>
    <n v="0.39857142857142858"/>
    <n v="1468.5"/>
    <x v="0"/>
    <n v="19"/>
    <x v="1"/>
    <s v="USD"/>
    <n v="1365483600"/>
    <n v="1369717200"/>
    <b v="0"/>
    <b v="1"/>
    <x v="2"/>
    <x v="2"/>
    <x v="2"/>
  </r>
  <r>
    <s v="Up-sized radical pricing structure"/>
    <n v="172700"/>
    <n v="193820"/>
    <n v="1.1222929936305732"/>
    <n v="183260"/>
    <x v="1"/>
    <n v="3657"/>
    <x v="1"/>
    <s v="USD"/>
    <n v="1532840400"/>
    <n v="1534654800"/>
    <b v="0"/>
    <b v="0"/>
    <x v="3"/>
    <x v="3"/>
    <x v="3"/>
  </r>
  <r>
    <s v="Robust zero-defect project"/>
    <n v="168500"/>
    <n v="119510"/>
    <n v="0.70925816023738875"/>
    <n v="144005"/>
    <x v="0"/>
    <n v="1258"/>
    <x v="1"/>
    <s v="USD"/>
    <n v="1336194000"/>
    <n v="1337058000"/>
    <b v="0"/>
    <b v="0"/>
    <x v="3"/>
    <x v="3"/>
    <x v="3"/>
  </r>
  <r>
    <s v="Re-engineered mobile task-force"/>
    <n v="7800"/>
    <n v="9289"/>
    <n v="1.1908974358974358"/>
    <n v="8544.5"/>
    <x v="1"/>
    <n v="131"/>
    <x v="2"/>
    <s v="AUD"/>
    <n v="1527742800"/>
    <n v="1529816400"/>
    <b v="0"/>
    <b v="0"/>
    <x v="6"/>
    <x v="4"/>
    <x v="6"/>
  </r>
  <r>
    <s v="User-centric intangible neural-net"/>
    <n v="147800"/>
    <n v="35498"/>
    <n v="0.24017591339648173"/>
    <n v="91649"/>
    <x v="0"/>
    <n v="362"/>
    <x v="1"/>
    <s v="USD"/>
    <n v="1564030800"/>
    <n v="1564894800"/>
    <b v="0"/>
    <b v="0"/>
    <x v="3"/>
    <x v="3"/>
    <x v="3"/>
  </r>
  <r>
    <s v="Organized explicit core"/>
    <n v="9100"/>
    <n v="12678"/>
    <n v="1.3931868131868133"/>
    <n v="10889"/>
    <x v="1"/>
    <n v="239"/>
    <x v="1"/>
    <s v="USD"/>
    <n v="1404536400"/>
    <n v="1404622800"/>
    <b v="0"/>
    <b v="1"/>
    <x v="11"/>
    <x v="6"/>
    <x v="11"/>
  </r>
  <r>
    <s v="Synchronized 6thgeneration adapter"/>
    <n v="8300"/>
    <n v="3260"/>
    <n v="0.39277108433734942"/>
    <n v="5780"/>
    <x v="3"/>
    <n v="35"/>
    <x v="1"/>
    <s v="USD"/>
    <n v="1284008400"/>
    <n v="1284181200"/>
    <b v="0"/>
    <b v="0"/>
    <x v="19"/>
    <x v="4"/>
    <x v="19"/>
  </r>
  <r>
    <s v="Centralized motivating capacity"/>
    <n v="138700"/>
    <n v="31123"/>
    <n v="0.22439077144917088"/>
    <n v="84911.5"/>
    <x v="3"/>
    <n v="528"/>
    <x v="5"/>
    <s v="CHF"/>
    <n v="1386309600"/>
    <n v="1386741600"/>
    <b v="0"/>
    <b v="1"/>
    <x v="1"/>
    <x v="1"/>
    <x v="1"/>
  </r>
  <r>
    <s v="Phased 24hour flexibility"/>
    <n v="8600"/>
    <n v="4797"/>
    <n v="0.55779069767441858"/>
    <n v="6698.5"/>
    <x v="0"/>
    <n v="133"/>
    <x v="0"/>
    <s v="CAD"/>
    <n v="1324620000"/>
    <n v="1324792800"/>
    <b v="0"/>
    <b v="1"/>
    <x v="3"/>
    <x v="3"/>
    <x v="3"/>
  </r>
  <r>
    <s v="Exclusive 5thgeneration structure"/>
    <n v="125400"/>
    <n v="53324"/>
    <n v="0.42523125996810207"/>
    <n v="89362"/>
    <x v="0"/>
    <n v="846"/>
    <x v="1"/>
    <s v="USD"/>
    <n v="1281070800"/>
    <n v="1284354000"/>
    <b v="0"/>
    <b v="0"/>
    <x v="9"/>
    <x v="5"/>
    <x v="9"/>
  </r>
  <r>
    <s v="Multi-tiered maximized orchestration"/>
    <n v="5900"/>
    <n v="6608"/>
    <n v="1.1200000000000001"/>
    <n v="6254"/>
    <x v="1"/>
    <n v="78"/>
    <x v="1"/>
    <s v="USD"/>
    <n v="1493960400"/>
    <n v="1494392400"/>
    <b v="0"/>
    <b v="0"/>
    <x v="0"/>
    <x v="0"/>
    <x v="0"/>
  </r>
  <r>
    <s v="Open-architected uniform instruction set"/>
    <n v="8800"/>
    <n v="622"/>
    <n v="7.0681818181818179E-2"/>
    <n v="4711"/>
    <x v="0"/>
    <n v="10"/>
    <x v="1"/>
    <s v="USD"/>
    <n v="1519365600"/>
    <n v="1519538400"/>
    <b v="0"/>
    <b v="1"/>
    <x v="10"/>
    <x v="4"/>
    <x v="10"/>
  </r>
  <r>
    <s v="Exclusive asymmetric analyzer"/>
    <n v="177700"/>
    <n v="180802"/>
    <n v="1.0174563871693867"/>
    <n v="179251"/>
    <x v="1"/>
    <n v="1773"/>
    <x v="1"/>
    <s v="USD"/>
    <n v="1420696800"/>
    <n v="1421906400"/>
    <b v="0"/>
    <b v="1"/>
    <x v="1"/>
    <x v="1"/>
    <x v="1"/>
  </r>
  <r>
    <s v="Organic radical collaboration"/>
    <n v="800"/>
    <n v="3406"/>
    <n v="4.2575000000000003"/>
    <n v="2103"/>
    <x v="1"/>
    <n v="32"/>
    <x v="1"/>
    <s v="USD"/>
    <n v="1555650000"/>
    <n v="1555909200"/>
    <b v="0"/>
    <b v="0"/>
    <x v="3"/>
    <x v="3"/>
    <x v="3"/>
  </r>
  <r>
    <s v="Function-based multi-state software"/>
    <n v="7600"/>
    <n v="11061"/>
    <n v="1.4553947368421052"/>
    <n v="9330.5"/>
    <x v="1"/>
    <n v="369"/>
    <x v="1"/>
    <s v="USD"/>
    <n v="1471928400"/>
    <n v="1472446800"/>
    <b v="0"/>
    <b v="1"/>
    <x v="6"/>
    <x v="4"/>
    <x v="6"/>
  </r>
  <r>
    <s v="Innovative static budgetary management"/>
    <n v="50500"/>
    <n v="16389"/>
    <n v="0.32453465346534655"/>
    <n v="33444.5"/>
    <x v="0"/>
    <n v="191"/>
    <x v="1"/>
    <s v="USD"/>
    <n v="1341291600"/>
    <n v="1342328400"/>
    <b v="0"/>
    <b v="0"/>
    <x v="12"/>
    <x v="4"/>
    <x v="12"/>
  </r>
  <r>
    <s v="Triple-buffered holistic ability"/>
    <n v="900"/>
    <n v="6303"/>
    <n v="7.003333333333333"/>
    <n v="3601.5"/>
    <x v="1"/>
    <n v="89"/>
    <x v="1"/>
    <s v="USD"/>
    <n v="1267682400"/>
    <n v="1268114400"/>
    <b v="0"/>
    <b v="0"/>
    <x v="12"/>
    <x v="4"/>
    <x v="12"/>
  </r>
  <r>
    <s v="Diverse scalable superstructure"/>
    <n v="96700"/>
    <n v="81136"/>
    <n v="0.83904860392967939"/>
    <n v="88918"/>
    <x v="0"/>
    <n v="1979"/>
    <x v="1"/>
    <s v="USD"/>
    <n v="1272258000"/>
    <n v="1273381200"/>
    <b v="0"/>
    <b v="0"/>
    <x v="3"/>
    <x v="3"/>
    <x v="3"/>
  </r>
  <r>
    <s v="Balanced leadingedge data-warehouse"/>
    <n v="2100"/>
    <n v="1768"/>
    <n v="0.84190476190476193"/>
    <n v="1934"/>
    <x v="0"/>
    <n v="63"/>
    <x v="1"/>
    <s v="USD"/>
    <n v="1290492000"/>
    <n v="1290837600"/>
    <b v="0"/>
    <b v="0"/>
    <x v="8"/>
    <x v="2"/>
    <x v="8"/>
  </r>
  <r>
    <s v="Digitized bandwidth-monitored open architecture"/>
    <n v="8300"/>
    <n v="12944"/>
    <n v="1.5595180722891566"/>
    <n v="10622"/>
    <x v="1"/>
    <n v="147"/>
    <x v="1"/>
    <s v="USD"/>
    <n v="1451109600"/>
    <n v="1454306400"/>
    <b v="0"/>
    <b v="1"/>
    <x v="3"/>
    <x v="3"/>
    <x v="3"/>
  </r>
  <r>
    <s v="Enterprise-wide intermediate portal"/>
    <n v="189200"/>
    <n v="188480"/>
    <n v="0.99619450317124736"/>
    <n v="188840"/>
    <x v="0"/>
    <n v="6080"/>
    <x v="0"/>
    <s v="CAD"/>
    <n v="1454652000"/>
    <n v="1457762400"/>
    <b v="0"/>
    <b v="0"/>
    <x v="10"/>
    <x v="4"/>
    <x v="10"/>
  </r>
  <r>
    <s v="Focused leadingedge matrix"/>
    <n v="9000"/>
    <n v="7227"/>
    <n v="0.80300000000000005"/>
    <n v="8113.5"/>
    <x v="0"/>
    <n v="80"/>
    <x v="4"/>
    <s v="GBP"/>
    <n v="1385186400"/>
    <n v="1389074400"/>
    <b v="0"/>
    <b v="0"/>
    <x v="7"/>
    <x v="1"/>
    <x v="7"/>
  </r>
  <r>
    <s v="Seamless logistical encryption"/>
    <n v="5100"/>
    <n v="574"/>
    <n v="0.11254901960784314"/>
    <n v="2837"/>
    <x v="0"/>
    <n v="9"/>
    <x v="1"/>
    <s v="USD"/>
    <n v="1399698000"/>
    <n v="1402117200"/>
    <b v="0"/>
    <b v="0"/>
    <x v="11"/>
    <x v="6"/>
    <x v="11"/>
  </r>
  <r>
    <s v="Stand-alone human-resource workforce"/>
    <n v="105000"/>
    <n v="96328"/>
    <n v="0.91740952380952379"/>
    <n v="100664"/>
    <x v="0"/>
    <n v="1784"/>
    <x v="1"/>
    <s v="USD"/>
    <n v="1283230800"/>
    <n v="1284440400"/>
    <b v="0"/>
    <b v="1"/>
    <x v="13"/>
    <x v="5"/>
    <x v="13"/>
  </r>
  <r>
    <s v="Automated zero tolerance implementation"/>
    <n v="186700"/>
    <n v="178338"/>
    <n v="0.95521156936261387"/>
    <n v="182519"/>
    <x v="2"/>
    <n v="3640"/>
    <x v="5"/>
    <s v="CHF"/>
    <n v="1384149600"/>
    <n v="1388988000"/>
    <b v="0"/>
    <b v="0"/>
    <x v="11"/>
    <x v="6"/>
    <x v="11"/>
  </r>
  <r>
    <s v="Pre-emptive grid-enabled contingency"/>
    <n v="1600"/>
    <n v="8046"/>
    <n v="5.0287499999999996"/>
    <n v="4823"/>
    <x v="1"/>
    <n v="126"/>
    <x v="0"/>
    <s v="CAD"/>
    <n v="1516860000"/>
    <n v="1516946400"/>
    <b v="0"/>
    <b v="0"/>
    <x v="3"/>
    <x v="3"/>
    <x v="3"/>
  </r>
  <r>
    <s v="Multi-lateral didactic encoding"/>
    <n v="115600"/>
    <n v="184086"/>
    <n v="1.5924394463667819"/>
    <n v="149843"/>
    <x v="1"/>
    <n v="2218"/>
    <x v="4"/>
    <s v="GBP"/>
    <n v="1374642000"/>
    <n v="1377752400"/>
    <b v="0"/>
    <b v="0"/>
    <x v="7"/>
    <x v="1"/>
    <x v="7"/>
  </r>
  <r>
    <s v="Self-enabling didactic orchestration"/>
    <n v="89100"/>
    <n v="13385"/>
    <n v="0.15022446689113356"/>
    <n v="51242.5"/>
    <x v="0"/>
    <n v="243"/>
    <x v="1"/>
    <s v="USD"/>
    <n v="1534482000"/>
    <n v="1534568400"/>
    <b v="0"/>
    <b v="1"/>
    <x v="6"/>
    <x v="4"/>
    <x v="6"/>
  </r>
  <r>
    <s v="Profit-focused 24/7 data-warehouse"/>
    <n v="2600"/>
    <n v="12533"/>
    <n v="4.820384615384615"/>
    <n v="7566.5"/>
    <x v="1"/>
    <n v="202"/>
    <x v="6"/>
    <s v="EUR"/>
    <n v="1528434000"/>
    <n v="1528606800"/>
    <b v="0"/>
    <b v="1"/>
    <x v="3"/>
    <x v="3"/>
    <x v="3"/>
  </r>
  <r>
    <s v="Enhanced methodical middleware"/>
    <n v="9800"/>
    <n v="14697"/>
    <n v="1.4996938775510205"/>
    <n v="12248.5"/>
    <x v="1"/>
    <n v="140"/>
    <x v="6"/>
    <s v="EUR"/>
    <n v="1282626000"/>
    <n v="1284872400"/>
    <b v="0"/>
    <b v="0"/>
    <x v="13"/>
    <x v="5"/>
    <x v="13"/>
  </r>
  <r>
    <s v="Synchronized client-driven projection"/>
    <n v="84400"/>
    <n v="98935"/>
    <n v="1.1722156398104266"/>
    <n v="91667.5"/>
    <x v="1"/>
    <n v="1052"/>
    <x v="3"/>
    <s v="DKK"/>
    <n v="1535605200"/>
    <n v="1537592400"/>
    <b v="1"/>
    <b v="1"/>
    <x v="4"/>
    <x v="4"/>
    <x v="4"/>
  </r>
  <r>
    <s v="Networked didactic time-frame"/>
    <n v="151300"/>
    <n v="57034"/>
    <n v="0.37695968274950431"/>
    <n v="104167"/>
    <x v="0"/>
    <n v="1296"/>
    <x v="1"/>
    <s v="USD"/>
    <n v="1379826000"/>
    <n v="1381208400"/>
    <b v="0"/>
    <b v="0"/>
    <x v="20"/>
    <x v="6"/>
    <x v="20"/>
  </r>
  <r>
    <s v="Assimilated exuding toolset"/>
    <n v="9800"/>
    <n v="7120"/>
    <n v="0.72653061224489801"/>
    <n v="8460"/>
    <x v="0"/>
    <n v="77"/>
    <x v="1"/>
    <s v="USD"/>
    <n v="1561957200"/>
    <n v="1562475600"/>
    <b v="0"/>
    <b v="1"/>
    <x v="0"/>
    <x v="0"/>
    <x v="0"/>
  </r>
  <r>
    <s v="Front-line client-server secured line"/>
    <n v="5300"/>
    <n v="14097"/>
    <n v="2.6598113207547169"/>
    <n v="9698.5"/>
    <x v="1"/>
    <n v="247"/>
    <x v="1"/>
    <s v="USD"/>
    <n v="1525496400"/>
    <n v="1527397200"/>
    <b v="0"/>
    <b v="0"/>
    <x v="14"/>
    <x v="7"/>
    <x v="14"/>
  </r>
  <r>
    <s v="Polarized systemic Internet solution"/>
    <n v="178000"/>
    <n v="43086"/>
    <n v="0.24205617977528091"/>
    <n v="110543"/>
    <x v="0"/>
    <n v="395"/>
    <x v="6"/>
    <s v="EUR"/>
    <n v="1433912400"/>
    <n v="1436158800"/>
    <b v="0"/>
    <b v="0"/>
    <x v="20"/>
    <x v="6"/>
    <x v="20"/>
  </r>
  <r>
    <s v="Profit-focused exuding moderator"/>
    <n v="77000"/>
    <n v="1930"/>
    <n v="2.5064935064935064E-2"/>
    <n v="39465"/>
    <x v="0"/>
    <n v="49"/>
    <x v="4"/>
    <s v="GBP"/>
    <n v="1453442400"/>
    <n v="1456034400"/>
    <b v="0"/>
    <b v="0"/>
    <x v="7"/>
    <x v="1"/>
    <x v="7"/>
  </r>
  <r>
    <s v="Cross-group high-level moderator"/>
    <n v="84900"/>
    <n v="13864"/>
    <n v="0.1632979976442874"/>
    <n v="49382"/>
    <x v="0"/>
    <n v="180"/>
    <x v="1"/>
    <s v="USD"/>
    <n v="1378875600"/>
    <n v="1380171600"/>
    <b v="0"/>
    <b v="0"/>
    <x v="11"/>
    <x v="6"/>
    <x v="11"/>
  </r>
  <r>
    <s v="Public-key 3rdgeneration system engine"/>
    <n v="2800"/>
    <n v="7742"/>
    <n v="2.7650000000000001"/>
    <n v="5271"/>
    <x v="1"/>
    <n v="84"/>
    <x v="1"/>
    <s v="USD"/>
    <n v="1452232800"/>
    <n v="1453356000"/>
    <b v="0"/>
    <b v="0"/>
    <x v="1"/>
    <x v="1"/>
    <x v="1"/>
  </r>
  <r>
    <s v="Organized value-added access"/>
    <n v="184800"/>
    <n v="164109"/>
    <n v="0.88803571428571426"/>
    <n v="174454.5"/>
    <x v="0"/>
    <n v="2690"/>
    <x v="1"/>
    <s v="USD"/>
    <n v="1577253600"/>
    <n v="1578981600"/>
    <b v="0"/>
    <b v="0"/>
    <x v="3"/>
    <x v="3"/>
    <x v="3"/>
  </r>
  <r>
    <s v="Cloned global Graphical User Interface"/>
    <n v="4200"/>
    <n v="6870"/>
    <n v="1.6357142857142857"/>
    <n v="5535"/>
    <x v="1"/>
    <n v="88"/>
    <x v="1"/>
    <s v="USD"/>
    <n v="1537160400"/>
    <n v="1537419600"/>
    <b v="0"/>
    <b v="1"/>
    <x v="3"/>
    <x v="3"/>
    <x v="3"/>
  </r>
  <r>
    <s v="Focused solution-oriented matrix"/>
    <n v="1300"/>
    <n v="12597"/>
    <n v="9.69"/>
    <n v="6948.5"/>
    <x v="1"/>
    <n v="156"/>
    <x v="1"/>
    <s v="USD"/>
    <n v="1422165600"/>
    <n v="1423202400"/>
    <b v="0"/>
    <b v="0"/>
    <x v="6"/>
    <x v="4"/>
    <x v="6"/>
  </r>
  <r>
    <s v="Monitored discrete toolset"/>
    <n v="66100"/>
    <n v="179074"/>
    <n v="2.7091376701966716"/>
    <n v="122587"/>
    <x v="1"/>
    <n v="2985"/>
    <x v="1"/>
    <s v="USD"/>
    <n v="1459486800"/>
    <n v="1460610000"/>
    <b v="0"/>
    <b v="0"/>
    <x v="3"/>
    <x v="3"/>
    <x v="3"/>
  </r>
  <r>
    <s v="Business-focused intermediate system engine"/>
    <n v="29500"/>
    <n v="83843"/>
    <n v="2.8421355932203389"/>
    <n v="56671.5"/>
    <x v="1"/>
    <n v="762"/>
    <x v="1"/>
    <s v="USD"/>
    <n v="1369717200"/>
    <n v="1370494800"/>
    <b v="0"/>
    <b v="0"/>
    <x v="8"/>
    <x v="2"/>
    <x v="8"/>
  </r>
  <r>
    <s v="De-engineered disintermediate encoding"/>
    <n v="100"/>
    <n v="4"/>
    <n v="0.04"/>
    <n v="52"/>
    <x v="3"/>
    <n v="1"/>
    <x v="5"/>
    <s v="CHF"/>
    <n v="1330495200"/>
    <n v="1332306000"/>
    <b v="0"/>
    <b v="0"/>
    <x v="7"/>
    <x v="1"/>
    <x v="7"/>
  </r>
  <r>
    <s v="Streamlined upward-trending analyzer"/>
    <n v="180100"/>
    <n v="105598"/>
    <n v="0.58632981676846196"/>
    <n v="142849"/>
    <x v="0"/>
    <n v="2779"/>
    <x v="2"/>
    <s v="AUD"/>
    <n v="1419055200"/>
    <n v="1422511200"/>
    <b v="0"/>
    <b v="1"/>
    <x v="2"/>
    <x v="2"/>
    <x v="2"/>
  </r>
  <r>
    <s v="Distributed human-resource policy"/>
    <n v="9000"/>
    <n v="8866"/>
    <n v="0.98511111111111116"/>
    <n v="8933"/>
    <x v="0"/>
    <n v="92"/>
    <x v="1"/>
    <s v="USD"/>
    <n v="1480140000"/>
    <n v="1480312800"/>
    <b v="0"/>
    <b v="0"/>
    <x v="3"/>
    <x v="3"/>
    <x v="3"/>
  </r>
  <r>
    <s v="De-engineered 5thgeneration contingency"/>
    <n v="170600"/>
    <n v="75022"/>
    <n v="0.43975381008206332"/>
    <n v="122811"/>
    <x v="0"/>
    <n v="1028"/>
    <x v="1"/>
    <s v="USD"/>
    <n v="1293948000"/>
    <n v="1294034400"/>
    <b v="0"/>
    <b v="0"/>
    <x v="1"/>
    <x v="1"/>
    <x v="1"/>
  </r>
  <r>
    <s v="Multi-channeled upward-trending application"/>
    <n v="9500"/>
    <n v="14408"/>
    <n v="1.5166315789473683"/>
    <n v="11954"/>
    <x v="1"/>
    <n v="554"/>
    <x v="0"/>
    <s v="CAD"/>
    <n v="1482127200"/>
    <n v="1482645600"/>
    <b v="0"/>
    <b v="0"/>
    <x v="7"/>
    <x v="1"/>
    <x v="7"/>
  </r>
  <r>
    <s v="Organic maximized database"/>
    <n v="6300"/>
    <n v="14089"/>
    <n v="2.2363492063492063"/>
    <n v="10194.5"/>
    <x v="1"/>
    <n v="135"/>
    <x v="3"/>
    <s v="DKK"/>
    <n v="1396414800"/>
    <n v="1399093200"/>
    <b v="0"/>
    <b v="0"/>
    <x v="1"/>
    <x v="1"/>
    <x v="1"/>
  </r>
  <r>
    <s v="Grass-roots 24/7 attitude"/>
    <n v="5200"/>
    <n v="12467"/>
    <n v="2.3975"/>
    <n v="8833.5"/>
    <x v="1"/>
    <n v="122"/>
    <x v="1"/>
    <s v="USD"/>
    <n v="1315285200"/>
    <n v="1315890000"/>
    <b v="0"/>
    <b v="1"/>
    <x v="18"/>
    <x v="5"/>
    <x v="18"/>
  </r>
  <r>
    <s v="Team-oriented global strategy"/>
    <n v="6000"/>
    <n v="11960"/>
    <n v="1.9933333333333334"/>
    <n v="8980"/>
    <x v="1"/>
    <n v="221"/>
    <x v="1"/>
    <s v="USD"/>
    <n v="1443762000"/>
    <n v="1444021200"/>
    <b v="0"/>
    <b v="1"/>
    <x v="22"/>
    <x v="4"/>
    <x v="22"/>
  </r>
  <r>
    <s v="Enhanced client-driven capacity"/>
    <n v="5800"/>
    <n v="7966"/>
    <n v="1.373448275862069"/>
    <n v="6883"/>
    <x v="1"/>
    <n v="126"/>
    <x v="1"/>
    <s v="USD"/>
    <n v="1456293600"/>
    <n v="1460005200"/>
    <b v="0"/>
    <b v="0"/>
    <x v="3"/>
    <x v="3"/>
    <x v="3"/>
  </r>
  <r>
    <s v="Exclusive systematic productivity"/>
    <n v="105300"/>
    <n v="106321"/>
    <n v="1.009696106362773"/>
    <n v="105810.5"/>
    <x v="1"/>
    <n v="1022"/>
    <x v="1"/>
    <s v="USD"/>
    <n v="1470114000"/>
    <n v="1470718800"/>
    <b v="0"/>
    <b v="0"/>
    <x v="3"/>
    <x v="3"/>
    <x v="3"/>
  </r>
  <r>
    <s v="Re-engineered radical policy"/>
    <n v="20000"/>
    <n v="158832"/>
    <n v="7.9416000000000002"/>
    <n v="89416"/>
    <x v="1"/>
    <n v="3177"/>
    <x v="1"/>
    <s v="USD"/>
    <n v="1321596000"/>
    <n v="1325052000"/>
    <b v="0"/>
    <b v="0"/>
    <x v="10"/>
    <x v="4"/>
    <x v="10"/>
  </r>
  <r>
    <s v="Down-sized logistical adapter"/>
    <n v="3000"/>
    <n v="11091"/>
    <n v="3.6970000000000001"/>
    <n v="7045.5"/>
    <x v="1"/>
    <n v="198"/>
    <x v="5"/>
    <s v="CHF"/>
    <n v="1318827600"/>
    <n v="1319000400"/>
    <b v="0"/>
    <b v="0"/>
    <x v="3"/>
    <x v="3"/>
    <x v="3"/>
  </r>
  <r>
    <s v="Configurable bandwidth-monitored throughput"/>
    <n v="9900"/>
    <n v="1269"/>
    <n v="0.12818181818181817"/>
    <n v="5584.5"/>
    <x v="0"/>
    <n v="26"/>
    <x v="5"/>
    <s v="CHF"/>
    <n v="1552366800"/>
    <n v="1552539600"/>
    <b v="0"/>
    <b v="0"/>
    <x v="1"/>
    <x v="1"/>
    <x v="1"/>
  </r>
  <r>
    <s v="Optional tangible pricing structure"/>
    <n v="3700"/>
    <n v="5107"/>
    <n v="1.3802702702702703"/>
    <n v="4403.5"/>
    <x v="1"/>
    <n v="85"/>
    <x v="2"/>
    <s v="AUD"/>
    <n v="1542088800"/>
    <n v="1543816800"/>
    <b v="0"/>
    <b v="0"/>
    <x v="4"/>
    <x v="4"/>
    <x v="4"/>
  </r>
  <r>
    <s v="Organic high-level implementation"/>
    <n v="168700"/>
    <n v="141393"/>
    <n v="0.83813278008298753"/>
    <n v="155046.5"/>
    <x v="0"/>
    <n v="1790"/>
    <x v="1"/>
    <s v="USD"/>
    <n v="1426395600"/>
    <n v="1427086800"/>
    <b v="0"/>
    <b v="0"/>
    <x v="3"/>
    <x v="3"/>
    <x v="3"/>
  </r>
  <r>
    <s v="Decentralized logistical collaboration"/>
    <n v="94900"/>
    <n v="194166"/>
    <n v="2.0460063224446787"/>
    <n v="144533"/>
    <x v="1"/>
    <n v="3596"/>
    <x v="1"/>
    <s v="USD"/>
    <n v="1321336800"/>
    <n v="1323064800"/>
    <b v="0"/>
    <b v="0"/>
    <x v="3"/>
    <x v="3"/>
    <x v="3"/>
  </r>
  <r>
    <s v="Advanced content-based installation"/>
    <n v="9300"/>
    <n v="4124"/>
    <n v="0.44344086021505374"/>
    <n v="6712"/>
    <x v="0"/>
    <n v="37"/>
    <x v="1"/>
    <s v="USD"/>
    <n v="1456293600"/>
    <n v="1458277200"/>
    <b v="0"/>
    <b v="1"/>
    <x v="5"/>
    <x v="1"/>
    <x v="5"/>
  </r>
  <r>
    <s v="Distributed high-level open architecture"/>
    <n v="6800"/>
    <n v="14865"/>
    <n v="2.1860294117647059"/>
    <n v="10832.5"/>
    <x v="1"/>
    <n v="244"/>
    <x v="1"/>
    <s v="USD"/>
    <n v="1404968400"/>
    <n v="1405141200"/>
    <b v="0"/>
    <b v="0"/>
    <x v="1"/>
    <x v="1"/>
    <x v="1"/>
  </r>
  <r>
    <s v="Synergized zero tolerance help-desk"/>
    <n v="72400"/>
    <n v="134688"/>
    <n v="1.8603314917127072"/>
    <n v="103544"/>
    <x v="1"/>
    <n v="5180"/>
    <x v="1"/>
    <s v="USD"/>
    <n v="1279170000"/>
    <n v="1283058000"/>
    <b v="0"/>
    <b v="0"/>
    <x v="3"/>
    <x v="3"/>
    <x v="3"/>
  </r>
  <r>
    <s v="Extended multi-tasking definition"/>
    <n v="20100"/>
    <n v="47705"/>
    <n v="2.3733830845771142"/>
    <n v="33902.5"/>
    <x v="1"/>
    <n v="589"/>
    <x v="6"/>
    <s v="EUR"/>
    <n v="1294725600"/>
    <n v="1295762400"/>
    <b v="0"/>
    <b v="0"/>
    <x v="10"/>
    <x v="4"/>
    <x v="10"/>
  </r>
  <r>
    <s v="Realigned uniform knowledge user"/>
    <n v="31200"/>
    <n v="95364"/>
    <n v="3.0565384615384614"/>
    <n v="63282"/>
    <x v="1"/>
    <n v="2725"/>
    <x v="1"/>
    <s v="USD"/>
    <n v="1419055200"/>
    <n v="1419573600"/>
    <b v="0"/>
    <b v="1"/>
    <x v="1"/>
    <x v="1"/>
    <x v="1"/>
  </r>
  <r>
    <s v="Monitored grid-enabled model"/>
    <n v="3500"/>
    <n v="3295"/>
    <n v="0.94142857142857139"/>
    <n v="3397.5"/>
    <x v="0"/>
    <n v="35"/>
    <x v="6"/>
    <s v="EUR"/>
    <n v="1434690000"/>
    <n v="1438750800"/>
    <b v="0"/>
    <b v="0"/>
    <x v="12"/>
    <x v="4"/>
    <x v="12"/>
  </r>
  <r>
    <s v="Assimilated actuating policy"/>
    <n v="9000"/>
    <n v="4896"/>
    <n v="0.54400000000000004"/>
    <n v="6948"/>
    <x v="3"/>
    <n v="94"/>
    <x v="1"/>
    <s v="USD"/>
    <n v="1443416400"/>
    <n v="1444798800"/>
    <b v="0"/>
    <b v="1"/>
    <x v="1"/>
    <x v="1"/>
    <x v="1"/>
  </r>
  <r>
    <s v="Total incremental productivity"/>
    <n v="6700"/>
    <n v="7496"/>
    <n v="1.1188059701492536"/>
    <n v="7098"/>
    <x v="1"/>
    <n v="300"/>
    <x v="1"/>
    <s v="USD"/>
    <n v="1399006800"/>
    <n v="1399179600"/>
    <b v="0"/>
    <b v="0"/>
    <x v="23"/>
    <x v="8"/>
    <x v="23"/>
  </r>
  <r>
    <s v="Adaptive local task-force"/>
    <n v="2700"/>
    <n v="9967"/>
    <n v="3.6914814814814814"/>
    <n v="6333.5"/>
    <x v="1"/>
    <n v="144"/>
    <x v="1"/>
    <s v="USD"/>
    <n v="1575698400"/>
    <n v="1576562400"/>
    <b v="0"/>
    <b v="1"/>
    <x v="0"/>
    <x v="0"/>
    <x v="0"/>
  </r>
  <r>
    <s v="Universal zero-defect concept"/>
    <n v="83300"/>
    <n v="52421"/>
    <n v="0.62930372148859548"/>
    <n v="67860.5"/>
    <x v="0"/>
    <n v="558"/>
    <x v="1"/>
    <s v="USD"/>
    <n v="1400562000"/>
    <n v="1400821200"/>
    <b v="0"/>
    <b v="1"/>
    <x v="3"/>
    <x v="3"/>
    <x v="3"/>
  </r>
  <r>
    <s v="Object-based bottom-line superstructure"/>
    <n v="9700"/>
    <n v="6298"/>
    <n v="0.6492783505154639"/>
    <n v="7999"/>
    <x v="0"/>
    <n v="64"/>
    <x v="1"/>
    <s v="USD"/>
    <n v="1509512400"/>
    <n v="1510984800"/>
    <b v="0"/>
    <b v="0"/>
    <x v="3"/>
    <x v="3"/>
    <x v="3"/>
  </r>
  <r>
    <s v="Adaptive 24hour projection"/>
    <n v="8200"/>
    <n v="1546"/>
    <n v="0.18853658536585366"/>
    <n v="4873"/>
    <x v="3"/>
    <n v="37"/>
    <x v="1"/>
    <s v="USD"/>
    <n v="1299823200"/>
    <n v="1302066000"/>
    <b v="0"/>
    <b v="0"/>
    <x v="17"/>
    <x v="1"/>
    <x v="17"/>
  </r>
  <r>
    <s v="Sharable radical toolset"/>
    <n v="96500"/>
    <n v="16168"/>
    <n v="0.1675440414507772"/>
    <n v="56334"/>
    <x v="0"/>
    <n v="245"/>
    <x v="1"/>
    <s v="USD"/>
    <n v="1322719200"/>
    <n v="1322978400"/>
    <b v="0"/>
    <b v="0"/>
    <x v="22"/>
    <x v="4"/>
    <x v="22"/>
  </r>
  <r>
    <s v="Focused multimedia knowledgebase"/>
    <n v="6200"/>
    <n v="6269"/>
    <n v="1.0111290322580646"/>
    <n v="6234.5"/>
    <x v="1"/>
    <n v="87"/>
    <x v="1"/>
    <s v="USD"/>
    <n v="1312693200"/>
    <n v="1313730000"/>
    <b v="0"/>
    <b v="0"/>
    <x v="17"/>
    <x v="1"/>
    <x v="17"/>
  </r>
  <r>
    <s v="Seamless 6thgeneration extranet"/>
    <n v="43800"/>
    <n v="149578"/>
    <n v="3.4150228310502282"/>
    <n v="96689"/>
    <x v="1"/>
    <n v="3116"/>
    <x v="1"/>
    <s v="USD"/>
    <n v="1393394400"/>
    <n v="1394085600"/>
    <b v="0"/>
    <b v="0"/>
    <x v="3"/>
    <x v="3"/>
    <x v="3"/>
  </r>
  <r>
    <s v="Sharable mobile knowledgebase"/>
    <n v="6000"/>
    <n v="3841"/>
    <n v="0.64016666666666666"/>
    <n v="4920.5"/>
    <x v="0"/>
    <n v="71"/>
    <x v="1"/>
    <s v="USD"/>
    <n v="1304053200"/>
    <n v="1305349200"/>
    <b v="0"/>
    <b v="0"/>
    <x v="2"/>
    <x v="2"/>
    <x v="2"/>
  </r>
  <r>
    <s v="Cross-group global system engine"/>
    <n v="8700"/>
    <n v="4531"/>
    <n v="0.5208045977011494"/>
    <n v="6615.5"/>
    <x v="0"/>
    <n v="42"/>
    <x v="1"/>
    <s v="USD"/>
    <n v="1433912400"/>
    <n v="1434344400"/>
    <b v="0"/>
    <b v="1"/>
    <x v="11"/>
    <x v="6"/>
    <x v="11"/>
  </r>
  <r>
    <s v="Centralized clear-thinking conglomeration"/>
    <n v="18900"/>
    <n v="60934"/>
    <n v="3.2240211640211642"/>
    <n v="39917"/>
    <x v="1"/>
    <n v="909"/>
    <x v="1"/>
    <s v="USD"/>
    <n v="1329717600"/>
    <n v="1331186400"/>
    <b v="0"/>
    <b v="0"/>
    <x v="4"/>
    <x v="4"/>
    <x v="4"/>
  </r>
  <r>
    <s v="De-engineered cohesive system engine"/>
    <n v="86400"/>
    <n v="103255"/>
    <n v="1.1950810185185186"/>
    <n v="94827.5"/>
    <x v="1"/>
    <n v="1613"/>
    <x v="1"/>
    <s v="USD"/>
    <n v="1335330000"/>
    <n v="1336539600"/>
    <b v="0"/>
    <b v="0"/>
    <x v="2"/>
    <x v="2"/>
    <x v="2"/>
  </r>
  <r>
    <s v="Reactive analyzing function"/>
    <n v="8900"/>
    <n v="13065"/>
    <n v="1.4679775280898877"/>
    <n v="10982.5"/>
    <x v="1"/>
    <n v="136"/>
    <x v="1"/>
    <s v="USD"/>
    <n v="1268888400"/>
    <n v="1269752400"/>
    <b v="0"/>
    <b v="0"/>
    <x v="18"/>
    <x v="5"/>
    <x v="18"/>
  </r>
  <r>
    <s v="Robust hybrid budgetary management"/>
    <n v="700"/>
    <n v="6654"/>
    <n v="9.5057142857142853"/>
    <n v="3677"/>
    <x v="1"/>
    <n v="130"/>
    <x v="1"/>
    <s v="USD"/>
    <n v="1289973600"/>
    <n v="1291615200"/>
    <b v="0"/>
    <b v="0"/>
    <x v="1"/>
    <x v="1"/>
    <x v="1"/>
  </r>
  <r>
    <s v="Open-source analyzing monitoring"/>
    <n v="9400"/>
    <n v="6852"/>
    <n v="0.72893617021276591"/>
    <n v="8126"/>
    <x v="0"/>
    <n v="156"/>
    <x v="0"/>
    <s v="CAD"/>
    <n v="1547877600"/>
    <n v="1552366800"/>
    <b v="0"/>
    <b v="1"/>
    <x v="0"/>
    <x v="0"/>
    <x v="0"/>
  </r>
  <r>
    <s v="Up-sized discrete firmware"/>
    <n v="157600"/>
    <n v="124517"/>
    <n v="0.7900824873096447"/>
    <n v="141058.5"/>
    <x v="0"/>
    <n v="1368"/>
    <x v="4"/>
    <s v="GBP"/>
    <n v="1269493200"/>
    <n v="1272171600"/>
    <b v="0"/>
    <b v="0"/>
    <x v="3"/>
    <x v="3"/>
    <x v="3"/>
  </r>
  <r>
    <s v="Exclusive intangible extranet"/>
    <n v="7900"/>
    <n v="5113"/>
    <n v="0.64721518987341775"/>
    <n v="6506.5"/>
    <x v="0"/>
    <n v="102"/>
    <x v="1"/>
    <s v="USD"/>
    <n v="1436072400"/>
    <n v="1436677200"/>
    <b v="0"/>
    <b v="0"/>
    <x v="4"/>
    <x v="4"/>
    <x v="4"/>
  </r>
  <r>
    <s v="Synergized analyzing process improvement"/>
    <n v="7100"/>
    <n v="5824"/>
    <n v="0.82028169014084507"/>
    <n v="6462"/>
    <x v="0"/>
    <n v="86"/>
    <x v="2"/>
    <s v="AUD"/>
    <n v="1419141600"/>
    <n v="1420092000"/>
    <b v="0"/>
    <b v="0"/>
    <x v="15"/>
    <x v="5"/>
    <x v="15"/>
  </r>
  <r>
    <s v="Realigned dedicated system engine"/>
    <n v="600"/>
    <n v="6226"/>
    <n v="10.376666666666667"/>
    <n v="3413"/>
    <x v="1"/>
    <n v="102"/>
    <x v="1"/>
    <s v="USD"/>
    <n v="1279083600"/>
    <n v="1279947600"/>
    <b v="0"/>
    <b v="0"/>
    <x v="11"/>
    <x v="6"/>
    <x v="11"/>
  </r>
  <r>
    <s v="Object-based bandwidth-monitored concept"/>
    <n v="156800"/>
    <n v="20243"/>
    <n v="0.12910076530612244"/>
    <n v="88521.5"/>
    <x v="0"/>
    <n v="253"/>
    <x v="1"/>
    <s v="USD"/>
    <n v="1401426000"/>
    <n v="1402203600"/>
    <b v="0"/>
    <b v="0"/>
    <x v="3"/>
    <x v="3"/>
    <x v="3"/>
  </r>
  <r>
    <s v="Ameliorated client-driven open system"/>
    <n v="121600"/>
    <n v="188288"/>
    <n v="1.5484210526315789"/>
    <n v="154944"/>
    <x v="1"/>
    <n v="4006"/>
    <x v="1"/>
    <s v="USD"/>
    <n v="1395810000"/>
    <n v="1396933200"/>
    <b v="0"/>
    <b v="0"/>
    <x v="10"/>
    <x v="4"/>
    <x v="10"/>
  </r>
  <r>
    <s v="Upgradable leadingedge Local Area Network"/>
    <n v="157300"/>
    <n v="11167"/>
    <n v="7.0991735537190084E-2"/>
    <n v="84233.5"/>
    <x v="0"/>
    <n v="157"/>
    <x v="1"/>
    <s v="USD"/>
    <n v="1467003600"/>
    <n v="1467262800"/>
    <b v="0"/>
    <b v="1"/>
    <x v="3"/>
    <x v="3"/>
    <x v="3"/>
  </r>
  <r>
    <s v="Customizable intermediate data-warehouse"/>
    <n v="70300"/>
    <n v="146595"/>
    <n v="2.0852773826458035"/>
    <n v="108447.5"/>
    <x v="1"/>
    <n v="1629"/>
    <x v="1"/>
    <s v="USD"/>
    <n v="1268715600"/>
    <n v="1270530000"/>
    <b v="0"/>
    <b v="1"/>
    <x v="3"/>
    <x v="3"/>
    <x v="3"/>
  </r>
  <r>
    <s v="Managed optimizing archive"/>
    <n v="7900"/>
    <n v="7875"/>
    <n v="0.99683544303797467"/>
    <n v="7887.5"/>
    <x v="0"/>
    <n v="183"/>
    <x v="1"/>
    <s v="USD"/>
    <n v="1457157600"/>
    <n v="1457762400"/>
    <b v="0"/>
    <b v="1"/>
    <x v="6"/>
    <x v="4"/>
    <x v="6"/>
  </r>
  <r>
    <s v="Diverse systematic projection"/>
    <n v="73800"/>
    <n v="148779"/>
    <n v="2.0159756097560977"/>
    <n v="111289.5"/>
    <x v="1"/>
    <n v="2188"/>
    <x v="1"/>
    <s v="USD"/>
    <n v="1573970400"/>
    <n v="1575525600"/>
    <b v="0"/>
    <b v="0"/>
    <x v="3"/>
    <x v="3"/>
    <x v="3"/>
  </r>
  <r>
    <s v="Up-sized web-enabled info-mediaries"/>
    <n v="108500"/>
    <n v="175868"/>
    <n v="1.6209032258064515"/>
    <n v="142184"/>
    <x v="1"/>
    <n v="2409"/>
    <x v="6"/>
    <s v="EUR"/>
    <n v="1276578000"/>
    <n v="1279083600"/>
    <b v="0"/>
    <b v="0"/>
    <x v="1"/>
    <x v="1"/>
    <x v="1"/>
  </r>
  <r>
    <s v="Persevering optimizing Graphical User Interface"/>
    <n v="140300"/>
    <n v="5112"/>
    <n v="3.6436208125445471E-2"/>
    <n v="72706"/>
    <x v="0"/>
    <n v="82"/>
    <x v="3"/>
    <s v="DKK"/>
    <n v="1423720800"/>
    <n v="1424412000"/>
    <b v="0"/>
    <b v="0"/>
    <x v="4"/>
    <x v="4"/>
    <x v="4"/>
  </r>
  <r>
    <s v="Cross-platform tertiary array"/>
    <n v="100"/>
    <n v="5"/>
    <n v="0.05"/>
    <n v="52.5"/>
    <x v="0"/>
    <n v="1"/>
    <x v="4"/>
    <s v="GBP"/>
    <n v="1375160400"/>
    <n v="1376197200"/>
    <b v="0"/>
    <b v="0"/>
    <x v="0"/>
    <x v="0"/>
    <x v="0"/>
  </r>
  <r>
    <s v="Inverse neutral structure"/>
    <n v="6300"/>
    <n v="13018"/>
    <n v="2.0663492063492064"/>
    <n v="9659"/>
    <x v="1"/>
    <n v="194"/>
    <x v="1"/>
    <s v="USD"/>
    <n v="1401426000"/>
    <n v="1402894800"/>
    <b v="1"/>
    <b v="0"/>
    <x v="8"/>
    <x v="2"/>
    <x v="8"/>
  </r>
  <r>
    <s v="Quality-focused system-worthy support"/>
    <n v="71100"/>
    <n v="91176"/>
    <n v="1.2823628691983122"/>
    <n v="81138"/>
    <x v="1"/>
    <n v="1140"/>
    <x v="1"/>
    <s v="USD"/>
    <n v="1433480400"/>
    <n v="1434430800"/>
    <b v="0"/>
    <b v="0"/>
    <x v="3"/>
    <x v="3"/>
    <x v="3"/>
  </r>
  <r>
    <s v="Vision-oriented 5thgeneration array"/>
    <n v="5300"/>
    <n v="6342"/>
    <n v="1.1966037735849056"/>
    <n v="5821"/>
    <x v="1"/>
    <n v="102"/>
    <x v="1"/>
    <s v="USD"/>
    <n v="1555563600"/>
    <n v="1557896400"/>
    <b v="0"/>
    <b v="0"/>
    <x v="3"/>
    <x v="3"/>
    <x v="3"/>
  </r>
  <r>
    <s v="Cross-platform logistical circuit"/>
    <n v="88700"/>
    <n v="151438"/>
    <n v="1.7073055242390078"/>
    <n v="120069"/>
    <x v="1"/>
    <n v="2857"/>
    <x v="1"/>
    <s v="USD"/>
    <n v="1295676000"/>
    <n v="1297490400"/>
    <b v="0"/>
    <b v="0"/>
    <x v="3"/>
    <x v="3"/>
    <x v="3"/>
  </r>
  <r>
    <s v="Profound solution-oriented matrix"/>
    <n v="3300"/>
    <n v="6178"/>
    <n v="1.8721212121212121"/>
    <n v="4739"/>
    <x v="1"/>
    <n v="107"/>
    <x v="1"/>
    <s v="USD"/>
    <n v="1443848400"/>
    <n v="1447394400"/>
    <b v="0"/>
    <b v="0"/>
    <x v="9"/>
    <x v="5"/>
    <x v="9"/>
  </r>
  <r>
    <s v="Extended asynchronous initiative"/>
    <n v="3400"/>
    <n v="6405"/>
    <n v="1.8838235294117647"/>
    <n v="4902.5"/>
    <x v="1"/>
    <n v="160"/>
    <x v="4"/>
    <s v="GBP"/>
    <n v="1457330400"/>
    <n v="1458277200"/>
    <b v="0"/>
    <b v="0"/>
    <x v="1"/>
    <x v="1"/>
    <x v="1"/>
  </r>
  <r>
    <s v="Fundamental needs-based frame"/>
    <n v="137600"/>
    <n v="180667"/>
    <n v="1.3129869186046512"/>
    <n v="159133.5"/>
    <x v="1"/>
    <n v="2230"/>
    <x v="1"/>
    <s v="USD"/>
    <n v="1395550800"/>
    <n v="1395723600"/>
    <b v="0"/>
    <b v="0"/>
    <x v="0"/>
    <x v="0"/>
    <x v="0"/>
  </r>
  <r>
    <s v="Compatible full-range leverage"/>
    <n v="3900"/>
    <n v="11075"/>
    <n v="2.8397435897435899"/>
    <n v="7487.5"/>
    <x v="1"/>
    <n v="316"/>
    <x v="1"/>
    <s v="USD"/>
    <n v="1551852000"/>
    <n v="1552197600"/>
    <b v="0"/>
    <b v="1"/>
    <x v="17"/>
    <x v="1"/>
    <x v="17"/>
  </r>
  <r>
    <s v="Upgradable holistic system engine"/>
    <n v="10000"/>
    <n v="12042"/>
    <n v="1.2041999999999999"/>
    <n v="11021"/>
    <x v="1"/>
    <n v="117"/>
    <x v="1"/>
    <s v="USD"/>
    <n v="1547618400"/>
    <n v="1549087200"/>
    <b v="0"/>
    <b v="0"/>
    <x v="22"/>
    <x v="4"/>
    <x v="22"/>
  </r>
  <r>
    <s v="Stand-alone multi-state data-warehouse"/>
    <n v="42800"/>
    <n v="179356"/>
    <n v="4.1905607476635511"/>
    <n v="111078"/>
    <x v="1"/>
    <n v="6406"/>
    <x v="1"/>
    <s v="USD"/>
    <n v="1355637600"/>
    <n v="1356847200"/>
    <b v="0"/>
    <b v="0"/>
    <x v="3"/>
    <x v="3"/>
    <x v="3"/>
  </r>
  <r>
    <s v="Multi-lateral maximized core"/>
    <n v="8200"/>
    <n v="1136"/>
    <n v="0.13853658536585367"/>
    <n v="4668"/>
    <x v="3"/>
    <n v="15"/>
    <x v="1"/>
    <s v="USD"/>
    <n v="1374728400"/>
    <n v="1375765200"/>
    <b v="0"/>
    <b v="0"/>
    <x v="3"/>
    <x v="3"/>
    <x v="3"/>
  </r>
  <r>
    <s v="Innovative holistic hub"/>
    <n v="6200"/>
    <n v="8645"/>
    <n v="1.3943548387096774"/>
    <n v="7422.5"/>
    <x v="1"/>
    <n v="192"/>
    <x v="1"/>
    <s v="USD"/>
    <n v="1287810000"/>
    <n v="1289800800"/>
    <b v="0"/>
    <b v="0"/>
    <x v="5"/>
    <x v="1"/>
    <x v="5"/>
  </r>
  <r>
    <s v="Reverse-engineered 24/7 methodology"/>
    <n v="1100"/>
    <n v="1914"/>
    <n v="1.74"/>
    <n v="1507"/>
    <x v="1"/>
    <n v="26"/>
    <x v="0"/>
    <s v="CAD"/>
    <n v="1503723600"/>
    <n v="1504501200"/>
    <b v="0"/>
    <b v="0"/>
    <x v="3"/>
    <x v="3"/>
    <x v="3"/>
  </r>
  <r>
    <s v="Business-focused dynamic info-mediaries"/>
    <n v="26500"/>
    <n v="41205"/>
    <n v="1.5549056603773586"/>
    <n v="33852.5"/>
    <x v="1"/>
    <n v="723"/>
    <x v="1"/>
    <s v="USD"/>
    <n v="1484114400"/>
    <n v="1485669600"/>
    <b v="0"/>
    <b v="0"/>
    <x v="3"/>
    <x v="3"/>
    <x v="3"/>
  </r>
  <r>
    <s v="Digitized clear-thinking installation"/>
    <n v="8500"/>
    <n v="14488"/>
    <n v="1.7044705882352942"/>
    <n v="11494"/>
    <x v="1"/>
    <n v="170"/>
    <x v="6"/>
    <s v="EUR"/>
    <n v="1461906000"/>
    <n v="1462770000"/>
    <b v="0"/>
    <b v="0"/>
    <x v="3"/>
    <x v="3"/>
    <x v="3"/>
  </r>
  <r>
    <s v="Quality-focused 24/7 superstructure"/>
    <n v="6400"/>
    <n v="12129"/>
    <n v="1.8951562500000001"/>
    <n v="9264.5"/>
    <x v="1"/>
    <n v="238"/>
    <x v="4"/>
    <s v="GBP"/>
    <n v="1379653200"/>
    <n v="1379739600"/>
    <b v="0"/>
    <b v="1"/>
    <x v="7"/>
    <x v="1"/>
    <x v="7"/>
  </r>
  <r>
    <s v="Multi-channeled local intranet"/>
    <n v="1400"/>
    <n v="3496"/>
    <n v="2.4971428571428573"/>
    <n v="2448"/>
    <x v="1"/>
    <n v="55"/>
    <x v="1"/>
    <s v="USD"/>
    <n v="1401858000"/>
    <n v="1402722000"/>
    <b v="0"/>
    <b v="0"/>
    <x v="3"/>
    <x v="3"/>
    <x v="3"/>
  </r>
  <r>
    <s v="Open-architected mobile emulation"/>
    <n v="198600"/>
    <n v="97037"/>
    <n v="0.48860523665659616"/>
    <n v="147818.5"/>
    <x v="0"/>
    <n v="1198"/>
    <x v="1"/>
    <s v="USD"/>
    <n v="1367470800"/>
    <n v="1369285200"/>
    <b v="0"/>
    <b v="0"/>
    <x v="9"/>
    <x v="5"/>
    <x v="9"/>
  </r>
  <r>
    <s v="Ameliorated foreground methodology"/>
    <n v="195900"/>
    <n v="55757"/>
    <n v="0.28461970393057684"/>
    <n v="125828.5"/>
    <x v="0"/>
    <n v="648"/>
    <x v="1"/>
    <s v="USD"/>
    <n v="1304658000"/>
    <n v="1304744400"/>
    <b v="1"/>
    <b v="1"/>
    <x v="3"/>
    <x v="3"/>
    <x v="3"/>
  </r>
  <r>
    <s v="Synergized well-modulated project"/>
    <n v="4300"/>
    <n v="11525"/>
    <n v="2.6802325581395348"/>
    <n v="7912.5"/>
    <x v="1"/>
    <n v="128"/>
    <x v="2"/>
    <s v="AUD"/>
    <n v="1467954000"/>
    <n v="1468299600"/>
    <b v="0"/>
    <b v="0"/>
    <x v="14"/>
    <x v="7"/>
    <x v="14"/>
  </r>
  <r>
    <s v="Extended context-sensitive forecast"/>
    <n v="25600"/>
    <n v="158669"/>
    <n v="6.1980078125000002"/>
    <n v="92134.5"/>
    <x v="1"/>
    <n v="2144"/>
    <x v="1"/>
    <s v="USD"/>
    <n v="1473742800"/>
    <n v="1474174800"/>
    <b v="0"/>
    <b v="0"/>
    <x v="3"/>
    <x v="3"/>
    <x v="3"/>
  </r>
  <r>
    <s v="Total leadingedge neural-net"/>
    <n v="189000"/>
    <n v="5916"/>
    <n v="3.1301587301587303E-2"/>
    <n v="97458"/>
    <x v="0"/>
    <n v="64"/>
    <x v="1"/>
    <s v="USD"/>
    <n v="1523768400"/>
    <n v="1526014800"/>
    <b v="0"/>
    <b v="0"/>
    <x v="7"/>
    <x v="1"/>
    <x v="7"/>
  </r>
  <r>
    <s v="Organic actuating protocol"/>
    <n v="94300"/>
    <n v="150806"/>
    <n v="1.5992152704135738"/>
    <n v="122553"/>
    <x v="1"/>
    <n v="2693"/>
    <x v="4"/>
    <s v="GBP"/>
    <n v="1437022800"/>
    <n v="1437454800"/>
    <b v="0"/>
    <b v="0"/>
    <x v="3"/>
    <x v="3"/>
    <x v="3"/>
  </r>
  <r>
    <s v="Down-sized national software"/>
    <n v="5100"/>
    <n v="14249"/>
    <n v="2.793921568627451"/>
    <n v="9674.5"/>
    <x v="1"/>
    <n v="432"/>
    <x v="1"/>
    <s v="USD"/>
    <n v="1422165600"/>
    <n v="1422684000"/>
    <b v="0"/>
    <b v="0"/>
    <x v="14"/>
    <x v="7"/>
    <x v="14"/>
  </r>
  <r>
    <s v="Organic upward-trending Graphical User Interface"/>
    <n v="7500"/>
    <n v="5803"/>
    <n v="0.77373333333333338"/>
    <n v="6651.5"/>
    <x v="0"/>
    <n v="62"/>
    <x v="1"/>
    <s v="USD"/>
    <n v="1580104800"/>
    <n v="1581314400"/>
    <b v="0"/>
    <b v="0"/>
    <x v="3"/>
    <x v="3"/>
    <x v="3"/>
  </r>
  <r>
    <s v="Synergistic tertiary budgetary management"/>
    <n v="6400"/>
    <n v="13205"/>
    <n v="2.0632812500000002"/>
    <n v="9802.5"/>
    <x v="1"/>
    <n v="189"/>
    <x v="1"/>
    <s v="USD"/>
    <n v="1285650000"/>
    <n v="1286427600"/>
    <b v="0"/>
    <b v="1"/>
    <x v="3"/>
    <x v="3"/>
    <x v="3"/>
  </r>
  <r>
    <s v="Open-architected incremental ability"/>
    <n v="1600"/>
    <n v="11108"/>
    <n v="6.9424999999999999"/>
    <n v="6354"/>
    <x v="1"/>
    <n v="154"/>
    <x v="4"/>
    <s v="GBP"/>
    <n v="1276664400"/>
    <n v="1278738000"/>
    <b v="1"/>
    <b v="0"/>
    <x v="0"/>
    <x v="0"/>
    <x v="0"/>
  </r>
  <r>
    <s v="Intuitive object-oriented task-force"/>
    <n v="1900"/>
    <n v="2884"/>
    <n v="1.5178947368421052"/>
    <n v="2392"/>
    <x v="1"/>
    <n v="96"/>
    <x v="1"/>
    <s v="USD"/>
    <n v="1286168400"/>
    <n v="1286427600"/>
    <b v="0"/>
    <b v="0"/>
    <x v="7"/>
    <x v="1"/>
    <x v="7"/>
  </r>
  <r>
    <s v="Multi-tiered executive toolset"/>
    <n v="85900"/>
    <n v="55476"/>
    <n v="0.64582072176949945"/>
    <n v="70688"/>
    <x v="0"/>
    <n v="750"/>
    <x v="1"/>
    <s v="USD"/>
    <n v="1467781200"/>
    <n v="1467954000"/>
    <b v="0"/>
    <b v="1"/>
    <x v="3"/>
    <x v="3"/>
    <x v="3"/>
  </r>
  <r>
    <s v="Grass-roots directional workforce"/>
    <n v="9500"/>
    <n v="5973"/>
    <n v="0.62873684210526315"/>
    <n v="7736.5"/>
    <x v="3"/>
    <n v="87"/>
    <x v="1"/>
    <s v="USD"/>
    <n v="1556686800"/>
    <n v="1557637200"/>
    <b v="0"/>
    <b v="1"/>
    <x v="3"/>
    <x v="3"/>
    <x v="3"/>
  </r>
  <r>
    <s v="Quality-focused real-time solution"/>
    <n v="59200"/>
    <n v="183756"/>
    <n v="3.1039864864864866"/>
    <n v="121478"/>
    <x v="1"/>
    <n v="3063"/>
    <x v="1"/>
    <s v="USD"/>
    <n v="1553576400"/>
    <n v="1553922000"/>
    <b v="0"/>
    <b v="0"/>
    <x v="3"/>
    <x v="3"/>
    <x v="3"/>
  </r>
  <r>
    <s v="Reduced interactive matrix"/>
    <n v="72100"/>
    <n v="30902"/>
    <n v="0.42859916782246882"/>
    <n v="51501"/>
    <x v="2"/>
    <n v="278"/>
    <x v="1"/>
    <s v="USD"/>
    <n v="1414904400"/>
    <n v="1416463200"/>
    <b v="0"/>
    <b v="0"/>
    <x v="3"/>
    <x v="3"/>
    <x v="3"/>
  </r>
  <r>
    <s v="Adaptive context-sensitive architecture"/>
    <n v="6700"/>
    <n v="5569"/>
    <n v="0.83119402985074631"/>
    <n v="6134.5"/>
    <x v="0"/>
    <n v="105"/>
    <x v="1"/>
    <s v="USD"/>
    <n v="1446876000"/>
    <n v="1447221600"/>
    <b v="0"/>
    <b v="0"/>
    <x v="10"/>
    <x v="4"/>
    <x v="10"/>
  </r>
  <r>
    <s v="Polarized incremental portal"/>
    <n v="118200"/>
    <n v="92824"/>
    <n v="0.78531302876480547"/>
    <n v="105512"/>
    <x v="3"/>
    <n v="1658"/>
    <x v="1"/>
    <s v="USD"/>
    <n v="1490418000"/>
    <n v="1491627600"/>
    <b v="0"/>
    <b v="0"/>
    <x v="19"/>
    <x v="4"/>
    <x v="19"/>
  </r>
  <r>
    <s v="Reactive regional access"/>
    <n v="139000"/>
    <n v="158590"/>
    <n v="1.1409352517985611"/>
    <n v="148795"/>
    <x v="1"/>
    <n v="2266"/>
    <x v="1"/>
    <s v="USD"/>
    <n v="1360389600"/>
    <n v="1363150800"/>
    <b v="0"/>
    <b v="0"/>
    <x v="19"/>
    <x v="4"/>
    <x v="19"/>
  </r>
  <r>
    <s v="Stand-alone reciprocal frame"/>
    <n v="197700"/>
    <n v="127591"/>
    <n v="0.64537683358624176"/>
    <n v="162645.5"/>
    <x v="0"/>
    <n v="2604"/>
    <x v="3"/>
    <s v="DKK"/>
    <n v="1326866400"/>
    <n v="1330754400"/>
    <b v="0"/>
    <b v="1"/>
    <x v="10"/>
    <x v="4"/>
    <x v="10"/>
  </r>
  <r>
    <s v="Open-architected 24/7 throughput"/>
    <n v="8500"/>
    <n v="6750"/>
    <n v="0.79411764705882348"/>
    <n v="7625"/>
    <x v="0"/>
    <n v="65"/>
    <x v="1"/>
    <s v="USD"/>
    <n v="1479103200"/>
    <n v="1479794400"/>
    <b v="0"/>
    <b v="0"/>
    <x v="3"/>
    <x v="3"/>
    <x v="3"/>
  </r>
  <r>
    <s v="Monitored 24/7 approach"/>
    <n v="81600"/>
    <n v="9318"/>
    <n v="0.11419117647058824"/>
    <n v="45459"/>
    <x v="0"/>
    <n v="94"/>
    <x v="1"/>
    <s v="USD"/>
    <n v="1280206800"/>
    <n v="1281243600"/>
    <b v="0"/>
    <b v="1"/>
    <x v="3"/>
    <x v="3"/>
    <x v="3"/>
  </r>
  <r>
    <s v="Upgradable explicit forecast"/>
    <n v="8600"/>
    <n v="4832"/>
    <n v="0.56186046511627907"/>
    <n v="6716"/>
    <x v="2"/>
    <n v="45"/>
    <x v="1"/>
    <s v="USD"/>
    <n v="1532754000"/>
    <n v="1532754000"/>
    <b v="0"/>
    <b v="1"/>
    <x v="6"/>
    <x v="4"/>
    <x v="6"/>
  </r>
  <r>
    <s v="Pre-emptive context-sensitive support"/>
    <n v="119800"/>
    <n v="19769"/>
    <n v="0.16501669449081802"/>
    <n v="69784.5"/>
    <x v="0"/>
    <n v="257"/>
    <x v="1"/>
    <s v="USD"/>
    <n v="1453096800"/>
    <n v="1453356000"/>
    <b v="0"/>
    <b v="0"/>
    <x v="3"/>
    <x v="3"/>
    <x v="3"/>
  </r>
  <r>
    <s v="Business-focused leadingedge instruction set"/>
    <n v="9400"/>
    <n v="11277"/>
    <n v="1.1996808510638297"/>
    <n v="10338.5"/>
    <x v="1"/>
    <n v="194"/>
    <x v="5"/>
    <s v="CHF"/>
    <n v="1487570400"/>
    <n v="1489986000"/>
    <b v="0"/>
    <b v="0"/>
    <x v="3"/>
    <x v="3"/>
    <x v="3"/>
  </r>
  <r>
    <s v="Extended multi-state knowledge user"/>
    <n v="9200"/>
    <n v="13382"/>
    <n v="1.4545652173913044"/>
    <n v="11291"/>
    <x v="1"/>
    <n v="129"/>
    <x v="0"/>
    <s v="CAD"/>
    <n v="1545026400"/>
    <n v="1545804000"/>
    <b v="0"/>
    <b v="0"/>
    <x v="8"/>
    <x v="2"/>
    <x v="8"/>
  </r>
  <r>
    <s v="Future-proofed modular groupware"/>
    <n v="14900"/>
    <n v="32986"/>
    <n v="2.2138255033557046"/>
    <n v="23943"/>
    <x v="1"/>
    <n v="375"/>
    <x v="1"/>
    <s v="USD"/>
    <n v="1488348000"/>
    <n v="1489899600"/>
    <b v="0"/>
    <b v="0"/>
    <x v="3"/>
    <x v="3"/>
    <x v="3"/>
  </r>
  <r>
    <s v="Distributed real-time algorithm"/>
    <n v="169400"/>
    <n v="81984"/>
    <n v="0.48396694214876035"/>
    <n v="125692"/>
    <x v="0"/>
    <n v="2928"/>
    <x v="0"/>
    <s v="CAD"/>
    <n v="1545112800"/>
    <n v="1546495200"/>
    <b v="0"/>
    <b v="0"/>
    <x v="3"/>
    <x v="3"/>
    <x v="3"/>
  </r>
  <r>
    <s v="Multi-lateral heuristic throughput"/>
    <n v="192100"/>
    <n v="178483"/>
    <n v="0.92911504424778757"/>
    <n v="185291.5"/>
    <x v="0"/>
    <n v="4697"/>
    <x v="1"/>
    <s v="USD"/>
    <n v="1537938000"/>
    <n v="1539752400"/>
    <b v="0"/>
    <b v="1"/>
    <x v="1"/>
    <x v="1"/>
    <x v="1"/>
  </r>
  <r>
    <s v="Switchable reciprocal middleware"/>
    <n v="98700"/>
    <n v="87448"/>
    <n v="0.88599797365754818"/>
    <n v="93074"/>
    <x v="0"/>
    <n v="2915"/>
    <x v="1"/>
    <s v="USD"/>
    <n v="1363150800"/>
    <n v="1364101200"/>
    <b v="0"/>
    <b v="0"/>
    <x v="11"/>
    <x v="6"/>
    <x v="11"/>
  </r>
  <r>
    <s v="Inverse multimedia Graphic Interface"/>
    <n v="4500"/>
    <n v="1863"/>
    <n v="0.41399999999999998"/>
    <n v="3181.5"/>
    <x v="0"/>
    <n v="18"/>
    <x v="1"/>
    <s v="USD"/>
    <n v="1523250000"/>
    <n v="1525323600"/>
    <b v="0"/>
    <b v="0"/>
    <x v="18"/>
    <x v="5"/>
    <x v="18"/>
  </r>
  <r>
    <s v="Vision-oriented local contingency"/>
    <n v="98600"/>
    <n v="62174"/>
    <n v="0.63056795131845844"/>
    <n v="80387"/>
    <x v="3"/>
    <n v="723"/>
    <x v="1"/>
    <s v="USD"/>
    <n v="1499317200"/>
    <n v="1500872400"/>
    <b v="1"/>
    <b v="0"/>
    <x v="0"/>
    <x v="0"/>
    <x v="0"/>
  </r>
  <r>
    <s v="Reactive 6thgeneration hub"/>
    <n v="121700"/>
    <n v="59003"/>
    <n v="0.48482333607230893"/>
    <n v="90351.5"/>
    <x v="0"/>
    <n v="602"/>
    <x v="5"/>
    <s v="CHF"/>
    <n v="1287550800"/>
    <n v="1288501200"/>
    <b v="1"/>
    <b v="1"/>
    <x v="3"/>
    <x v="3"/>
    <x v="3"/>
  </r>
  <r>
    <s v="Optional asymmetric success"/>
    <n v="100"/>
    <n v="2"/>
    <n v="0.02"/>
    <n v="51"/>
    <x v="0"/>
    <n v="1"/>
    <x v="1"/>
    <s v="USD"/>
    <n v="1404795600"/>
    <n v="1407128400"/>
    <b v="0"/>
    <b v="0"/>
    <x v="17"/>
    <x v="1"/>
    <x v="17"/>
  </r>
  <r>
    <s v="Digitized analyzing capacity"/>
    <n v="196700"/>
    <n v="174039"/>
    <n v="0.88479410269445857"/>
    <n v="185369.5"/>
    <x v="0"/>
    <n v="3868"/>
    <x v="6"/>
    <s v="EUR"/>
    <n v="1393048800"/>
    <n v="1394344800"/>
    <b v="0"/>
    <b v="0"/>
    <x v="12"/>
    <x v="4"/>
    <x v="12"/>
  </r>
  <r>
    <s v="Vision-oriented regional hub"/>
    <n v="10000"/>
    <n v="12684"/>
    <n v="1.2684"/>
    <n v="11342"/>
    <x v="1"/>
    <n v="409"/>
    <x v="1"/>
    <s v="USD"/>
    <n v="1470373200"/>
    <n v="1474088400"/>
    <b v="0"/>
    <b v="0"/>
    <x v="2"/>
    <x v="2"/>
    <x v="2"/>
  </r>
  <r>
    <s v="Monitored incremental info-mediaries"/>
    <n v="600"/>
    <n v="14033"/>
    <n v="23.388333333333332"/>
    <n v="7316.5"/>
    <x v="1"/>
    <n v="234"/>
    <x v="1"/>
    <s v="USD"/>
    <n v="1460091600"/>
    <n v="1460264400"/>
    <b v="0"/>
    <b v="0"/>
    <x v="2"/>
    <x v="2"/>
    <x v="2"/>
  </r>
  <r>
    <s v="Programmable static middleware"/>
    <n v="35000"/>
    <n v="177936"/>
    <n v="5.0838857142857146"/>
    <n v="106468"/>
    <x v="1"/>
    <n v="3016"/>
    <x v="1"/>
    <s v="USD"/>
    <n v="1440392400"/>
    <n v="1440824400"/>
    <b v="0"/>
    <b v="0"/>
    <x v="16"/>
    <x v="1"/>
    <x v="16"/>
  </r>
  <r>
    <s v="Multi-layered bottom-line encryption"/>
    <n v="6900"/>
    <n v="13212"/>
    <n v="1.9147826086956521"/>
    <n v="10056"/>
    <x v="1"/>
    <n v="264"/>
    <x v="1"/>
    <s v="USD"/>
    <n v="1488434400"/>
    <n v="1489554000"/>
    <b v="1"/>
    <b v="0"/>
    <x v="14"/>
    <x v="7"/>
    <x v="14"/>
  </r>
  <r>
    <s v="Vision-oriented systematic Graphical User Interface"/>
    <n v="118400"/>
    <n v="49879"/>
    <n v="0.42127533783783783"/>
    <n v="84139.5"/>
    <x v="0"/>
    <n v="504"/>
    <x v="2"/>
    <s v="AUD"/>
    <n v="1514440800"/>
    <n v="1514872800"/>
    <b v="0"/>
    <b v="0"/>
    <x v="0"/>
    <x v="0"/>
    <x v="0"/>
  </r>
  <r>
    <s v="Balanced optimal hardware"/>
    <n v="10000"/>
    <n v="824"/>
    <n v="8.2400000000000001E-2"/>
    <n v="5412"/>
    <x v="0"/>
    <n v="14"/>
    <x v="1"/>
    <s v="USD"/>
    <n v="1514354400"/>
    <n v="1515736800"/>
    <b v="0"/>
    <b v="0"/>
    <x v="22"/>
    <x v="4"/>
    <x v="22"/>
  </r>
  <r>
    <s v="Self-enabling mission-critical success"/>
    <n v="52600"/>
    <n v="31594"/>
    <n v="0.60064638783269964"/>
    <n v="42097"/>
    <x v="3"/>
    <n v="390"/>
    <x v="1"/>
    <s v="USD"/>
    <n v="1440910800"/>
    <n v="1442898000"/>
    <b v="0"/>
    <b v="0"/>
    <x v="1"/>
    <x v="1"/>
    <x v="1"/>
  </r>
  <r>
    <s v="Grass-roots dynamic emulation"/>
    <n v="120700"/>
    <n v="57010"/>
    <n v="0.47232808616404309"/>
    <n v="88855"/>
    <x v="0"/>
    <n v="750"/>
    <x v="4"/>
    <s v="GBP"/>
    <n v="1296108000"/>
    <n v="1296194400"/>
    <b v="0"/>
    <b v="0"/>
    <x v="4"/>
    <x v="4"/>
    <x v="4"/>
  </r>
  <r>
    <s v="Fundamental disintermediate matrix"/>
    <n v="9100"/>
    <n v="7438"/>
    <n v="0.81736263736263737"/>
    <n v="8269"/>
    <x v="0"/>
    <n v="77"/>
    <x v="1"/>
    <s v="USD"/>
    <n v="1440133200"/>
    <n v="1440910800"/>
    <b v="1"/>
    <b v="0"/>
    <x v="3"/>
    <x v="3"/>
    <x v="3"/>
  </r>
  <r>
    <s v="Right-sized secondary challenge"/>
    <n v="106800"/>
    <n v="57872"/>
    <n v="0.54187265917603"/>
    <n v="82336"/>
    <x v="0"/>
    <n v="752"/>
    <x v="3"/>
    <s v="DKK"/>
    <n v="1332910800"/>
    <n v="1335502800"/>
    <b v="0"/>
    <b v="0"/>
    <x v="17"/>
    <x v="1"/>
    <x v="17"/>
  </r>
  <r>
    <s v="Implemented exuding software"/>
    <n v="9100"/>
    <n v="8906"/>
    <n v="0.97868131868131869"/>
    <n v="9003"/>
    <x v="0"/>
    <n v="131"/>
    <x v="1"/>
    <s v="USD"/>
    <n v="1544335200"/>
    <n v="1544680800"/>
    <b v="0"/>
    <b v="0"/>
    <x v="3"/>
    <x v="3"/>
    <x v="3"/>
  </r>
  <r>
    <s v="Total optimizing software"/>
    <n v="10000"/>
    <n v="7724"/>
    <n v="0.77239999999999998"/>
    <n v="8862"/>
    <x v="0"/>
    <n v="87"/>
    <x v="1"/>
    <s v="USD"/>
    <n v="1286427600"/>
    <n v="1288414800"/>
    <b v="0"/>
    <b v="0"/>
    <x v="3"/>
    <x v="3"/>
    <x v="3"/>
  </r>
  <r>
    <s v="Optional maximized attitude"/>
    <n v="79400"/>
    <n v="26571"/>
    <n v="0.33464735516372796"/>
    <n v="52985.5"/>
    <x v="0"/>
    <n v="1063"/>
    <x v="1"/>
    <s v="USD"/>
    <n v="1329717600"/>
    <n v="1330581600"/>
    <b v="0"/>
    <b v="0"/>
    <x v="17"/>
    <x v="1"/>
    <x v="17"/>
  </r>
  <r>
    <s v="Customer-focused impactful extranet"/>
    <n v="5100"/>
    <n v="12219"/>
    <n v="2.3958823529411766"/>
    <n v="8659.5"/>
    <x v="1"/>
    <n v="272"/>
    <x v="1"/>
    <s v="USD"/>
    <n v="1310187600"/>
    <n v="1311397200"/>
    <b v="0"/>
    <b v="1"/>
    <x v="4"/>
    <x v="4"/>
    <x v="4"/>
  </r>
  <r>
    <s v="Cloned bottom-line success"/>
    <n v="3100"/>
    <n v="1985"/>
    <n v="0.64032258064516134"/>
    <n v="2542.5"/>
    <x v="3"/>
    <n v="25"/>
    <x v="1"/>
    <s v="USD"/>
    <n v="1377838800"/>
    <n v="1378357200"/>
    <b v="0"/>
    <b v="1"/>
    <x v="3"/>
    <x v="3"/>
    <x v="3"/>
  </r>
  <r>
    <s v="Decentralized bandwidth-monitored ability"/>
    <n v="6900"/>
    <n v="12155"/>
    <n v="1.7615942028985507"/>
    <n v="9527.5"/>
    <x v="1"/>
    <n v="419"/>
    <x v="1"/>
    <s v="USD"/>
    <n v="1410325200"/>
    <n v="1411102800"/>
    <b v="0"/>
    <b v="0"/>
    <x v="23"/>
    <x v="8"/>
    <x v="23"/>
  </r>
  <r>
    <s v="Programmable leadingedge budgetary management"/>
    <n v="27500"/>
    <n v="5593"/>
    <n v="0.20338181818181819"/>
    <n v="16546.5"/>
    <x v="0"/>
    <n v="76"/>
    <x v="1"/>
    <s v="USD"/>
    <n v="1343797200"/>
    <n v="1344834000"/>
    <b v="0"/>
    <b v="0"/>
    <x v="3"/>
    <x v="3"/>
    <x v="3"/>
  </r>
  <r>
    <s v="Upgradable bi-directional concept"/>
    <n v="48800"/>
    <n v="175020"/>
    <n v="3.5864754098360656"/>
    <n v="111910"/>
    <x v="1"/>
    <n v="1621"/>
    <x v="6"/>
    <s v="EUR"/>
    <n v="1498453200"/>
    <n v="1499230800"/>
    <b v="0"/>
    <b v="0"/>
    <x v="3"/>
    <x v="3"/>
    <x v="3"/>
  </r>
  <r>
    <s v="Re-contextualized homogeneous flexibility"/>
    <n v="16200"/>
    <n v="75955"/>
    <n v="4.6885802469135802"/>
    <n v="46077.5"/>
    <x v="1"/>
    <n v="1101"/>
    <x v="1"/>
    <s v="USD"/>
    <n v="1456380000"/>
    <n v="1457416800"/>
    <b v="0"/>
    <b v="0"/>
    <x v="7"/>
    <x v="1"/>
    <x v="7"/>
  </r>
  <r>
    <s v="Monitored bi-directional standardization"/>
    <n v="97600"/>
    <n v="119127"/>
    <n v="1.220563524590164"/>
    <n v="108363.5"/>
    <x v="1"/>
    <n v="1073"/>
    <x v="1"/>
    <s v="USD"/>
    <n v="1280552400"/>
    <n v="1280898000"/>
    <b v="0"/>
    <b v="1"/>
    <x v="3"/>
    <x v="3"/>
    <x v="3"/>
  </r>
  <r>
    <s v="Stand-alone grid-enabled leverage"/>
    <n v="197900"/>
    <n v="110689"/>
    <n v="0.55931783729156137"/>
    <n v="154294.5"/>
    <x v="0"/>
    <n v="4428"/>
    <x v="2"/>
    <s v="AUD"/>
    <n v="1521608400"/>
    <n v="1522472400"/>
    <b v="0"/>
    <b v="0"/>
    <x v="3"/>
    <x v="3"/>
    <x v="3"/>
  </r>
  <r>
    <s v="Assimilated regional groupware"/>
    <n v="5600"/>
    <n v="2445"/>
    <n v="0.43660714285714286"/>
    <n v="4022.5"/>
    <x v="0"/>
    <n v="58"/>
    <x v="6"/>
    <s v="EUR"/>
    <n v="1460696400"/>
    <n v="1462510800"/>
    <b v="0"/>
    <b v="0"/>
    <x v="7"/>
    <x v="1"/>
    <x v="7"/>
  </r>
  <r>
    <s v="Up-sized 24hour instruction set"/>
    <n v="170700"/>
    <n v="57250"/>
    <n v="0.33538371411833628"/>
    <n v="113975"/>
    <x v="3"/>
    <n v="1218"/>
    <x v="1"/>
    <s v="USD"/>
    <n v="1313730000"/>
    <n v="1317790800"/>
    <b v="0"/>
    <b v="0"/>
    <x v="14"/>
    <x v="7"/>
    <x v="14"/>
  </r>
  <r>
    <s v="Right-sized web-enabled intranet"/>
    <n v="9700"/>
    <n v="11929"/>
    <n v="1.2297938144329896"/>
    <n v="10814.5"/>
    <x v="1"/>
    <n v="331"/>
    <x v="1"/>
    <s v="USD"/>
    <n v="1568178000"/>
    <n v="1568782800"/>
    <b v="0"/>
    <b v="0"/>
    <x v="23"/>
    <x v="8"/>
    <x v="23"/>
  </r>
  <r>
    <s v="Expanded needs-based orchestration"/>
    <n v="62300"/>
    <n v="118214"/>
    <n v="1.8974959871589085"/>
    <n v="90257"/>
    <x v="1"/>
    <n v="1170"/>
    <x v="1"/>
    <s v="USD"/>
    <n v="1348635600"/>
    <n v="1349413200"/>
    <b v="0"/>
    <b v="0"/>
    <x v="14"/>
    <x v="7"/>
    <x v="14"/>
  </r>
  <r>
    <s v="Organic system-worthy orchestration"/>
    <n v="5300"/>
    <n v="4432"/>
    <n v="0.83622641509433959"/>
    <n v="4866"/>
    <x v="0"/>
    <n v="111"/>
    <x v="1"/>
    <s v="USD"/>
    <n v="1468126800"/>
    <n v="1472446800"/>
    <b v="0"/>
    <b v="0"/>
    <x v="13"/>
    <x v="5"/>
    <x v="13"/>
  </r>
  <r>
    <s v="Inverse static standardization"/>
    <n v="99500"/>
    <n v="17879"/>
    <n v="0.17968844221105529"/>
    <n v="58689.5"/>
    <x v="3"/>
    <n v="215"/>
    <x v="1"/>
    <s v="USD"/>
    <n v="1547877600"/>
    <n v="1548050400"/>
    <b v="0"/>
    <b v="0"/>
    <x v="6"/>
    <x v="4"/>
    <x v="6"/>
  </r>
  <r>
    <s v="Synchronized motivating solution"/>
    <n v="1400"/>
    <n v="14511"/>
    <n v="10.365"/>
    <n v="7955.5"/>
    <x v="1"/>
    <n v="363"/>
    <x v="1"/>
    <s v="USD"/>
    <n v="1571374800"/>
    <n v="1571806800"/>
    <b v="0"/>
    <b v="1"/>
    <x v="0"/>
    <x v="0"/>
    <x v="0"/>
  </r>
  <r>
    <s v="Open-source 4thgeneration open system"/>
    <n v="145600"/>
    <n v="141822"/>
    <n v="0.97405219780219776"/>
    <n v="143711"/>
    <x v="0"/>
    <n v="2955"/>
    <x v="1"/>
    <s v="USD"/>
    <n v="1576303200"/>
    <n v="1576476000"/>
    <b v="0"/>
    <b v="1"/>
    <x v="20"/>
    <x v="6"/>
    <x v="20"/>
  </r>
  <r>
    <s v="Decentralized context-sensitive superstructure"/>
    <n v="184100"/>
    <n v="159037"/>
    <n v="0.86386203150461705"/>
    <n v="171568.5"/>
    <x v="0"/>
    <n v="1657"/>
    <x v="1"/>
    <s v="USD"/>
    <n v="1324447200"/>
    <n v="1324965600"/>
    <b v="0"/>
    <b v="0"/>
    <x v="3"/>
    <x v="3"/>
    <x v="3"/>
  </r>
  <r>
    <s v="Compatible 5thgeneration concept"/>
    <n v="5400"/>
    <n v="8109"/>
    <n v="1.5016666666666667"/>
    <n v="6754.5"/>
    <x v="1"/>
    <n v="103"/>
    <x v="1"/>
    <s v="USD"/>
    <n v="1386741600"/>
    <n v="1387519200"/>
    <b v="0"/>
    <b v="0"/>
    <x v="3"/>
    <x v="3"/>
    <x v="3"/>
  </r>
  <r>
    <s v="Virtual systemic intranet"/>
    <n v="2300"/>
    <n v="8244"/>
    <n v="3.5843478260869563"/>
    <n v="5272"/>
    <x v="1"/>
    <n v="147"/>
    <x v="1"/>
    <s v="USD"/>
    <n v="1537074000"/>
    <n v="1537246800"/>
    <b v="0"/>
    <b v="0"/>
    <x v="3"/>
    <x v="3"/>
    <x v="3"/>
  </r>
  <r>
    <s v="Optimized systemic algorithm"/>
    <n v="1400"/>
    <n v="7600"/>
    <n v="5.4285714285714288"/>
    <n v="4500"/>
    <x v="1"/>
    <n v="110"/>
    <x v="0"/>
    <s v="CAD"/>
    <n v="1277787600"/>
    <n v="1279515600"/>
    <b v="0"/>
    <b v="0"/>
    <x v="9"/>
    <x v="5"/>
    <x v="9"/>
  </r>
  <r>
    <s v="Customizable homogeneous firmware"/>
    <n v="140000"/>
    <n v="94501"/>
    <n v="0.67500714285714281"/>
    <n v="117250.5"/>
    <x v="0"/>
    <n v="926"/>
    <x v="0"/>
    <s v="CAD"/>
    <n v="1440306000"/>
    <n v="1442379600"/>
    <b v="0"/>
    <b v="0"/>
    <x v="3"/>
    <x v="3"/>
    <x v="3"/>
  </r>
  <r>
    <s v="Front-line cohesive extranet"/>
    <n v="7500"/>
    <n v="14381"/>
    <n v="1.9174666666666667"/>
    <n v="10940.5"/>
    <x v="1"/>
    <n v="134"/>
    <x v="1"/>
    <s v="USD"/>
    <n v="1522126800"/>
    <n v="1523077200"/>
    <b v="0"/>
    <b v="0"/>
    <x v="8"/>
    <x v="2"/>
    <x v="8"/>
  </r>
  <r>
    <s v="Distributed holistic neural-net"/>
    <n v="1500"/>
    <n v="13980"/>
    <n v="9.32"/>
    <n v="7740"/>
    <x v="1"/>
    <n v="269"/>
    <x v="1"/>
    <s v="USD"/>
    <n v="1489298400"/>
    <n v="1489554000"/>
    <b v="0"/>
    <b v="0"/>
    <x v="3"/>
    <x v="3"/>
    <x v="3"/>
  </r>
  <r>
    <s v="Devolved client-server monitoring"/>
    <n v="2900"/>
    <n v="12449"/>
    <n v="4.2927586206896553"/>
    <n v="7674.5"/>
    <x v="1"/>
    <n v="175"/>
    <x v="1"/>
    <s v="USD"/>
    <n v="1547100000"/>
    <n v="1548482400"/>
    <b v="0"/>
    <b v="1"/>
    <x v="19"/>
    <x v="4"/>
    <x v="19"/>
  </r>
  <r>
    <s v="Seamless directional capacity"/>
    <n v="7300"/>
    <n v="7348"/>
    <n v="1.0065753424657535"/>
    <n v="7324"/>
    <x v="1"/>
    <n v="69"/>
    <x v="1"/>
    <s v="USD"/>
    <n v="1383022800"/>
    <n v="1384063200"/>
    <b v="0"/>
    <b v="0"/>
    <x v="2"/>
    <x v="2"/>
    <x v="2"/>
  </r>
  <r>
    <s v="Polarized actuating implementation"/>
    <n v="3600"/>
    <n v="8158"/>
    <n v="2.266111111111111"/>
    <n v="5879"/>
    <x v="1"/>
    <n v="190"/>
    <x v="1"/>
    <s v="USD"/>
    <n v="1322373600"/>
    <n v="1322892000"/>
    <b v="0"/>
    <b v="1"/>
    <x v="4"/>
    <x v="4"/>
    <x v="4"/>
  </r>
  <r>
    <s v="Front-line disintermediate hub"/>
    <n v="5000"/>
    <n v="7119"/>
    <n v="1.4238"/>
    <n v="6059.5"/>
    <x v="1"/>
    <n v="237"/>
    <x v="1"/>
    <s v="USD"/>
    <n v="1349240400"/>
    <n v="1350709200"/>
    <b v="1"/>
    <b v="1"/>
    <x v="4"/>
    <x v="4"/>
    <x v="4"/>
  </r>
  <r>
    <s v="Decentralized 4thgeneration challenge"/>
    <n v="6000"/>
    <n v="5438"/>
    <n v="0.90633333333333332"/>
    <n v="5719"/>
    <x v="0"/>
    <n v="77"/>
    <x v="4"/>
    <s v="GBP"/>
    <n v="1562648400"/>
    <n v="1564203600"/>
    <b v="0"/>
    <b v="0"/>
    <x v="1"/>
    <x v="1"/>
    <x v="1"/>
  </r>
  <r>
    <s v="Reverse-engineered composite hierarchy"/>
    <n v="180400"/>
    <n v="115396"/>
    <n v="0.63966740576496672"/>
    <n v="147898"/>
    <x v="0"/>
    <n v="1748"/>
    <x v="1"/>
    <s v="USD"/>
    <n v="1508216400"/>
    <n v="1509685200"/>
    <b v="0"/>
    <b v="0"/>
    <x v="3"/>
    <x v="3"/>
    <x v="3"/>
  </r>
  <r>
    <s v="Programmable tangible ability"/>
    <n v="9100"/>
    <n v="7656"/>
    <n v="0.84131868131868137"/>
    <n v="8378"/>
    <x v="0"/>
    <n v="79"/>
    <x v="1"/>
    <s v="USD"/>
    <n v="1511762400"/>
    <n v="1514959200"/>
    <b v="0"/>
    <b v="0"/>
    <x v="3"/>
    <x v="3"/>
    <x v="3"/>
  </r>
  <r>
    <s v="Configurable full-range emulation"/>
    <n v="9200"/>
    <n v="12322"/>
    <n v="1.3393478260869565"/>
    <n v="10761"/>
    <x v="1"/>
    <n v="196"/>
    <x v="6"/>
    <s v="EUR"/>
    <n v="1447480800"/>
    <n v="1448863200"/>
    <b v="1"/>
    <b v="0"/>
    <x v="1"/>
    <x v="1"/>
    <x v="1"/>
  </r>
  <r>
    <s v="Total real-time hardware"/>
    <n v="164100"/>
    <n v="96888"/>
    <n v="0.59042047531992692"/>
    <n v="130494"/>
    <x v="0"/>
    <n v="889"/>
    <x v="1"/>
    <s v="USD"/>
    <n v="1429506000"/>
    <n v="1429592400"/>
    <b v="0"/>
    <b v="1"/>
    <x v="3"/>
    <x v="3"/>
    <x v="3"/>
  </r>
  <r>
    <s v="Profound system-worthy functionalities"/>
    <n v="128900"/>
    <n v="196960"/>
    <n v="1.5280062063615205"/>
    <n v="162930"/>
    <x v="1"/>
    <n v="7295"/>
    <x v="1"/>
    <s v="USD"/>
    <n v="1522472400"/>
    <n v="1522645200"/>
    <b v="0"/>
    <b v="0"/>
    <x v="5"/>
    <x v="1"/>
    <x v="5"/>
  </r>
  <r>
    <s v="Cloned hybrid focus group"/>
    <n v="42100"/>
    <n v="188057"/>
    <n v="4.466912114014252"/>
    <n v="115078.5"/>
    <x v="1"/>
    <n v="2893"/>
    <x v="0"/>
    <s v="CAD"/>
    <n v="1322114400"/>
    <n v="1323324000"/>
    <b v="0"/>
    <b v="0"/>
    <x v="8"/>
    <x v="2"/>
    <x v="8"/>
  </r>
  <r>
    <s v="Ergonomic dedicated focus group"/>
    <n v="7400"/>
    <n v="6245"/>
    <n v="0.8439189189189189"/>
    <n v="6822.5"/>
    <x v="0"/>
    <n v="56"/>
    <x v="1"/>
    <s v="USD"/>
    <n v="1561438800"/>
    <n v="1561525200"/>
    <b v="0"/>
    <b v="0"/>
    <x v="6"/>
    <x v="4"/>
    <x v="6"/>
  </r>
  <r>
    <s v="Realigned zero administration paradigm"/>
    <n v="100"/>
    <n v="3"/>
    <n v="0.03"/>
    <n v="51.5"/>
    <x v="0"/>
    <n v="1"/>
    <x v="1"/>
    <s v="USD"/>
    <n v="1264399200"/>
    <n v="1265695200"/>
    <b v="0"/>
    <b v="0"/>
    <x v="8"/>
    <x v="2"/>
    <x v="8"/>
  </r>
  <r>
    <s v="Open-source multi-tasking methodology"/>
    <n v="52000"/>
    <n v="91014"/>
    <n v="1.7502692307692307"/>
    <n v="71507"/>
    <x v="1"/>
    <n v="820"/>
    <x v="1"/>
    <s v="USD"/>
    <n v="1301202000"/>
    <n v="1301806800"/>
    <b v="1"/>
    <b v="0"/>
    <x v="3"/>
    <x v="3"/>
    <x v="3"/>
  </r>
  <r>
    <s v="Object-based attitude-oriented analyzer"/>
    <n v="8700"/>
    <n v="4710"/>
    <n v="0.54137931034482756"/>
    <n v="6705"/>
    <x v="0"/>
    <n v="83"/>
    <x v="1"/>
    <s v="USD"/>
    <n v="1374469200"/>
    <n v="1374901200"/>
    <b v="0"/>
    <b v="0"/>
    <x v="8"/>
    <x v="2"/>
    <x v="8"/>
  </r>
  <r>
    <s v="Cross-platform tertiary hub"/>
    <n v="63400"/>
    <n v="197728"/>
    <n v="3.1187381703470032"/>
    <n v="130564"/>
    <x v="1"/>
    <n v="2038"/>
    <x v="1"/>
    <s v="USD"/>
    <n v="1334984400"/>
    <n v="1336453200"/>
    <b v="1"/>
    <b v="1"/>
    <x v="18"/>
    <x v="5"/>
    <x v="18"/>
  </r>
  <r>
    <s v="Seamless clear-thinking artificial intelligence"/>
    <n v="8700"/>
    <n v="10682"/>
    <n v="1.2278160919540231"/>
    <n v="9691"/>
    <x v="1"/>
    <n v="116"/>
    <x v="1"/>
    <s v="USD"/>
    <n v="1467608400"/>
    <n v="1468904400"/>
    <b v="0"/>
    <b v="0"/>
    <x v="10"/>
    <x v="4"/>
    <x v="10"/>
  </r>
  <r>
    <s v="Centralized tangible success"/>
    <n v="169700"/>
    <n v="168048"/>
    <n v="0.99026517383618151"/>
    <n v="168874"/>
    <x v="0"/>
    <n v="2025"/>
    <x v="4"/>
    <s v="GBP"/>
    <n v="1386741600"/>
    <n v="1387087200"/>
    <b v="0"/>
    <b v="0"/>
    <x v="9"/>
    <x v="5"/>
    <x v="9"/>
  </r>
  <r>
    <s v="Customer-focused multimedia methodology"/>
    <n v="108400"/>
    <n v="138586"/>
    <n v="1.278468634686347"/>
    <n v="123493"/>
    <x v="1"/>
    <n v="1345"/>
    <x v="2"/>
    <s v="AUD"/>
    <n v="1546754400"/>
    <n v="1547445600"/>
    <b v="0"/>
    <b v="1"/>
    <x v="2"/>
    <x v="2"/>
    <x v="2"/>
  </r>
  <r>
    <s v="Visionary maximized Local Area Network"/>
    <n v="7300"/>
    <n v="11579"/>
    <n v="1.5861643835616439"/>
    <n v="9439.5"/>
    <x v="1"/>
    <n v="168"/>
    <x v="1"/>
    <s v="USD"/>
    <n v="1544248800"/>
    <n v="1547359200"/>
    <b v="0"/>
    <b v="0"/>
    <x v="6"/>
    <x v="4"/>
    <x v="6"/>
  </r>
  <r>
    <s v="Secured bifurcated intranet"/>
    <n v="1700"/>
    <n v="12020"/>
    <n v="7.0705882352941174"/>
    <n v="6860"/>
    <x v="1"/>
    <n v="137"/>
    <x v="5"/>
    <s v="CHF"/>
    <n v="1495429200"/>
    <n v="1496293200"/>
    <b v="0"/>
    <b v="0"/>
    <x v="3"/>
    <x v="3"/>
    <x v="3"/>
  </r>
  <r>
    <s v="Grass-roots 4thgeneration product"/>
    <n v="9800"/>
    <n v="13954"/>
    <n v="1.4238775510204082"/>
    <n v="11877"/>
    <x v="1"/>
    <n v="186"/>
    <x v="6"/>
    <s v="EUR"/>
    <n v="1334811600"/>
    <n v="1335416400"/>
    <b v="0"/>
    <b v="0"/>
    <x v="3"/>
    <x v="3"/>
    <x v="3"/>
  </r>
  <r>
    <s v="Reduced next generation info-mediaries"/>
    <n v="4300"/>
    <n v="6358"/>
    <n v="1.4786046511627906"/>
    <n v="5329"/>
    <x v="1"/>
    <n v="125"/>
    <x v="1"/>
    <s v="USD"/>
    <n v="1531544400"/>
    <n v="1532149200"/>
    <b v="0"/>
    <b v="1"/>
    <x v="3"/>
    <x v="3"/>
    <x v="3"/>
  </r>
  <r>
    <s v="Customizable full-range artificial intelligence"/>
    <n v="6200"/>
    <n v="1260"/>
    <n v="0.20322580645161289"/>
    <n v="3730"/>
    <x v="0"/>
    <n v="14"/>
    <x v="6"/>
    <s v="EUR"/>
    <n v="1453615200"/>
    <n v="1453788000"/>
    <b v="1"/>
    <b v="1"/>
    <x v="3"/>
    <x v="3"/>
    <x v="3"/>
  </r>
  <r>
    <s v="Programmable leadingedge contingency"/>
    <n v="800"/>
    <n v="14725"/>
    <n v="18.40625"/>
    <n v="7762.5"/>
    <x v="1"/>
    <n v="202"/>
    <x v="1"/>
    <s v="USD"/>
    <n v="1467954000"/>
    <n v="1471496400"/>
    <b v="0"/>
    <b v="0"/>
    <x v="3"/>
    <x v="3"/>
    <x v="3"/>
  </r>
  <r>
    <s v="Multi-layered global groupware"/>
    <n v="6900"/>
    <n v="11174"/>
    <n v="1.6194202898550725"/>
    <n v="9037"/>
    <x v="1"/>
    <n v="103"/>
    <x v="1"/>
    <s v="USD"/>
    <n v="1471842000"/>
    <n v="1472878800"/>
    <b v="0"/>
    <b v="0"/>
    <x v="15"/>
    <x v="5"/>
    <x v="15"/>
  </r>
  <r>
    <s v="Switchable methodical superstructure"/>
    <n v="38500"/>
    <n v="182036"/>
    <n v="4.7282077922077921"/>
    <n v="110268"/>
    <x v="1"/>
    <n v="1785"/>
    <x v="1"/>
    <s v="USD"/>
    <n v="1408424400"/>
    <n v="1408510800"/>
    <b v="0"/>
    <b v="0"/>
    <x v="1"/>
    <x v="1"/>
    <x v="1"/>
  </r>
  <r>
    <s v="Expanded even-keeled portal"/>
    <n v="118000"/>
    <n v="28870"/>
    <n v="0.24466101694915254"/>
    <n v="73435"/>
    <x v="0"/>
    <n v="656"/>
    <x v="1"/>
    <s v="USD"/>
    <n v="1281157200"/>
    <n v="1281589200"/>
    <b v="0"/>
    <b v="0"/>
    <x v="20"/>
    <x v="6"/>
    <x v="20"/>
  </r>
  <r>
    <s v="Advanced modular moderator"/>
    <n v="2000"/>
    <n v="10353"/>
    <n v="5.1764999999999999"/>
    <n v="6176.5"/>
    <x v="1"/>
    <n v="157"/>
    <x v="1"/>
    <s v="USD"/>
    <n v="1373432400"/>
    <n v="1375851600"/>
    <b v="0"/>
    <b v="1"/>
    <x v="3"/>
    <x v="3"/>
    <x v="3"/>
  </r>
  <r>
    <s v="Reverse-engineered well-modulated ability"/>
    <n v="5600"/>
    <n v="13868"/>
    <n v="2.4764285714285714"/>
    <n v="9734"/>
    <x v="1"/>
    <n v="555"/>
    <x v="1"/>
    <s v="USD"/>
    <n v="1313989200"/>
    <n v="1315803600"/>
    <b v="0"/>
    <b v="0"/>
    <x v="4"/>
    <x v="4"/>
    <x v="4"/>
  </r>
  <r>
    <s v="Expanded optimal pricing structure"/>
    <n v="8300"/>
    <n v="8317"/>
    <n v="1.0020481927710843"/>
    <n v="8308.5"/>
    <x v="1"/>
    <n v="297"/>
    <x v="1"/>
    <s v="USD"/>
    <n v="1371445200"/>
    <n v="1373691600"/>
    <b v="0"/>
    <b v="0"/>
    <x v="8"/>
    <x v="2"/>
    <x v="8"/>
  </r>
  <r>
    <s v="Down-sized uniform ability"/>
    <n v="6900"/>
    <n v="10557"/>
    <n v="1.53"/>
    <n v="8728.5"/>
    <x v="1"/>
    <n v="123"/>
    <x v="1"/>
    <s v="USD"/>
    <n v="1338267600"/>
    <n v="1339218000"/>
    <b v="0"/>
    <b v="0"/>
    <x v="13"/>
    <x v="5"/>
    <x v="13"/>
  </r>
  <r>
    <s v="Multi-layered upward-trending conglomeration"/>
    <n v="8700"/>
    <n v="3227"/>
    <n v="0.37091954022988505"/>
    <n v="5963.5"/>
    <x v="3"/>
    <n v="38"/>
    <x v="3"/>
    <s v="DKK"/>
    <n v="1519192800"/>
    <n v="1520402400"/>
    <b v="0"/>
    <b v="1"/>
    <x v="3"/>
    <x v="3"/>
    <x v="3"/>
  </r>
  <r>
    <s v="Open-architected systematic intranet"/>
    <n v="123600"/>
    <n v="5429"/>
    <n v="4.3923948220064728E-2"/>
    <n v="64514.5"/>
    <x v="3"/>
    <n v="60"/>
    <x v="1"/>
    <s v="USD"/>
    <n v="1522818000"/>
    <n v="1523336400"/>
    <b v="0"/>
    <b v="0"/>
    <x v="1"/>
    <x v="1"/>
    <x v="1"/>
  </r>
  <r>
    <s v="Proactive 24hour frame"/>
    <n v="48500"/>
    <n v="75906"/>
    <n v="1.5650721649484536"/>
    <n v="62203"/>
    <x v="1"/>
    <n v="3036"/>
    <x v="1"/>
    <s v="USD"/>
    <n v="1509948000"/>
    <n v="1512280800"/>
    <b v="0"/>
    <b v="0"/>
    <x v="4"/>
    <x v="4"/>
    <x v="4"/>
  </r>
  <r>
    <s v="Exclusive fresh-thinking model"/>
    <n v="4900"/>
    <n v="13250"/>
    <n v="2.704081632653061"/>
    <n v="9075"/>
    <x v="1"/>
    <n v="144"/>
    <x v="2"/>
    <s v="AUD"/>
    <n v="1456898400"/>
    <n v="1458709200"/>
    <b v="0"/>
    <b v="0"/>
    <x v="3"/>
    <x v="3"/>
    <x v="3"/>
  </r>
  <r>
    <s v="Business-focused encompassing intranet"/>
    <n v="8400"/>
    <n v="11261"/>
    <n v="1.3405952380952382"/>
    <n v="9830.5"/>
    <x v="1"/>
    <n v="121"/>
    <x v="4"/>
    <s v="GBP"/>
    <n v="1413954000"/>
    <n v="1414126800"/>
    <b v="0"/>
    <b v="1"/>
    <x v="3"/>
    <x v="3"/>
    <x v="3"/>
  </r>
  <r>
    <s v="Optional 6thgeneration access"/>
    <n v="193200"/>
    <n v="97369"/>
    <n v="0.50398033126293995"/>
    <n v="145284.5"/>
    <x v="0"/>
    <n v="1596"/>
    <x v="1"/>
    <s v="USD"/>
    <n v="1416031200"/>
    <n v="1416204000"/>
    <b v="0"/>
    <b v="0"/>
    <x v="20"/>
    <x v="6"/>
    <x v="20"/>
  </r>
  <r>
    <s v="Realigned web-enabled functionalities"/>
    <n v="54300"/>
    <n v="48227"/>
    <n v="0.88815837937384901"/>
    <n v="51263.5"/>
    <x v="3"/>
    <n v="524"/>
    <x v="1"/>
    <s v="USD"/>
    <n v="1287982800"/>
    <n v="1288501200"/>
    <b v="0"/>
    <b v="1"/>
    <x v="3"/>
    <x v="3"/>
    <x v="3"/>
  </r>
  <r>
    <s v="Enterprise-wide multimedia software"/>
    <n v="8900"/>
    <n v="14685"/>
    <n v="1.65"/>
    <n v="11792.5"/>
    <x v="1"/>
    <n v="181"/>
    <x v="1"/>
    <s v="USD"/>
    <n v="1547964000"/>
    <n v="1552971600"/>
    <b v="0"/>
    <b v="0"/>
    <x v="2"/>
    <x v="2"/>
    <x v="2"/>
  </r>
  <r>
    <s v="Versatile mission-critical knowledgebase"/>
    <n v="4200"/>
    <n v="735"/>
    <n v="0.17499999999999999"/>
    <n v="2467.5"/>
    <x v="0"/>
    <n v="10"/>
    <x v="1"/>
    <s v="USD"/>
    <n v="1464152400"/>
    <n v="1465102800"/>
    <b v="0"/>
    <b v="0"/>
    <x v="3"/>
    <x v="3"/>
    <x v="3"/>
  </r>
  <r>
    <s v="Multi-lateral object-oriented open system"/>
    <n v="5600"/>
    <n v="10397"/>
    <n v="1.8566071428571429"/>
    <n v="7998.5"/>
    <x v="1"/>
    <n v="122"/>
    <x v="1"/>
    <s v="USD"/>
    <n v="1359957600"/>
    <n v="1360130400"/>
    <b v="0"/>
    <b v="0"/>
    <x v="6"/>
    <x v="4"/>
    <x v="6"/>
  </r>
  <r>
    <s v="Visionary system-worthy attitude"/>
    <n v="28800"/>
    <n v="118847"/>
    <n v="4.1266319444444441"/>
    <n v="73823.5"/>
    <x v="1"/>
    <n v="1071"/>
    <x v="0"/>
    <s v="CAD"/>
    <n v="1432357200"/>
    <n v="1432875600"/>
    <b v="0"/>
    <b v="0"/>
    <x v="8"/>
    <x v="2"/>
    <x v="8"/>
  </r>
  <r>
    <s v="Synergized content-based hierarchy"/>
    <n v="8000"/>
    <n v="7220"/>
    <n v="0.90249999999999997"/>
    <n v="7610"/>
    <x v="3"/>
    <n v="219"/>
    <x v="1"/>
    <s v="USD"/>
    <n v="1500786000"/>
    <n v="1500872400"/>
    <b v="0"/>
    <b v="0"/>
    <x v="2"/>
    <x v="2"/>
    <x v="2"/>
  </r>
  <r>
    <s v="Business-focused 24hour access"/>
    <n v="117000"/>
    <n v="107622"/>
    <n v="0.91984615384615387"/>
    <n v="112311"/>
    <x v="0"/>
    <n v="1121"/>
    <x v="1"/>
    <s v="USD"/>
    <n v="1490158800"/>
    <n v="1492146000"/>
    <b v="0"/>
    <b v="1"/>
    <x v="1"/>
    <x v="1"/>
    <x v="1"/>
  </r>
  <r>
    <s v="Automated hybrid orchestration"/>
    <n v="15800"/>
    <n v="83267"/>
    <n v="5.2700632911392402"/>
    <n v="49533.5"/>
    <x v="1"/>
    <n v="980"/>
    <x v="1"/>
    <s v="USD"/>
    <n v="1406178000"/>
    <n v="1407301200"/>
    <b v="0"/>
    <b v="0"/>
    <x v="16"/>
    <x v="1"/>
    <x v="16"/>
  </r>
  <r>
    <s v="Exclusive 5thgeneration leverage"/>
    <n v="4200"/>
    <n v="13404"/>
    <n v="3.1914285714285713"/>
    <n v="8802"/>
    <x v="1"/>
    <n v="536"/>
    <x v="1"/>
    <s v="USD"/>
    <n v="1485583200"/>
    <n v="1486620000"/>
    <b v="0"/>
    <b v="1"/>
    <x v="3"/>
    <x v="3"/>
    <x v="3"/>
  </r>
  <r>
    <s v="Grass-roots zero administration alliance"/>
    <n v="37100"/>
    <n v="131404"/>
    <n v="3.5418867924528303"/>
    <n v="84252"/>
    <x v="1"/>
    <n v="1991"/>
    <x v="1"/>
    <s v="USD"/>
    <n v="1459314000"/>
    <n v="1459918800"/>
    <b v="0"/>
    <b v="0"/>
    <x v="14"/>
    <x v="7"/>
    <x v="14"/>
  </r>
  <r>
    <s v="Proactive heuristic orchestration"/>
    <n v="7700"/>
    <n v="2533"/>
    <n v="0.32896103896103895"/>
    <n v="5116.5"/>
    <x v="3"/>
    <n v="29"/>
    <x v="1"/>
    <s v="USD"/>
    <n v="1424412000"/>
    <n v="1424757600"/>
    <b v="0"/>
    <b v="0"/>
    <x v="9"/>
    <x v="5"/>
    <x v="9"/>
  </r>
  <r>
    <s v="Function-based systematic Graphical User Interface"/>
    <n v="3700"/>
    <n v="5028"/>
    <n v="1.358918918918919"/>
    <n v="4364"/>
    <x v="1"/>
    <n v="180"/>
    <x v="1"/>
    <s v="USD"/>
    <n v="1478844000"/>
    <n v="1479880800"/>
    <b v="0"/>
    <b v="0"/>
    <x v="7"/>
    <x v="1"/>
    <x v="7"/>
  </r>
  <r>
    <s v="Extended zero administration software"/>
    <n v="74700"/>
    <n v="1557"/>
    <n v="2.0843373493975904E-2"/>
    <n v="38128.5"/>
    <x v="0"/>
    <n v="15"/>
    <x v="1"/>
    <s v="USD"/>
    <n v="1416117600"/>
    <n v="1418018400"/>
    <b v="0"/>
    <b v="1"/>
    <x v="3"/>
    <x v="3"/>
    <x v="3"/>
  </r>
  <r>
    <s v="Multi-tiered discrete support"/>
    <n v="10000"/>
    <n v="6100"/>
    <n v="0.61"/>
    <n v="8050"/>
    <x v="0"/>
    <n v="191"/>
    <x v="1"/>
    <s v="USD"/>
    <n v="1340946000"/>
    <n v="1341032400"/>
    <b v="0"/>
    <b v="0"/>
    <x v="7"/>
    <x v="1"/>
    <x v="7"/>
  </r>
  <r>
    <s v="Phased system-worthy conglomeration"/>
    <n v="5300"/>
    <n v="1592"/>
    <n v="0.30037735849056602"/>
    <n v="3446"/>
    <x v="0"/>
    <n v="16"/>
    <x v="1"/>
    <s v="USD"/>
    <n v="1486101600"/>
    <n v="1486360800"/>
    <b v="0"/>
    <b v="0"/>
    <x v="3"/>
    <x v="3"/>
    <x v="3"/>
  </r>
  <r>
    <s v="Balanced mobile alliance"/>
    <n v="1200"/>
    <n v="14150"/>
    <n v="11.791666666666666"/>
    <n v="7675"/>
    <x v="1"/>
    <n v="130"/>
    <x v="1"/>
    <s v="USD"/>
    <n v="1274590800"/>
    <n v="1274677200"/>
    <b v="0"/>
    <b v="0"/>
    <x v="3"/>
    <x v="3"/>
    <x v="3"/>
  </r>
  <r>
    <s v="Reactive solution-oriented groupware"/>
    <n v="1200"/>
    <n v="13513"/>
    <n v="11.260833333333334"/>
    <n v="7356.5"/>
    <x v="1"/>
    <n v="122"/>
    <x v="1"/>
    <s v="USD"/>
    <n v="1263880800"/>
    <n v="1267509600"/>
    <b v="0"/>
    <b v="0"/>
    <x v="5"/>
    <x v="1"/>
    <x v="5"/>
  </r>
  <r>
    <s v="Exclusive bandwidth-monitored orchestration"/>
    <n v="3900"/>
    <n v="504"/>
    <n v="0.12923076923076923"/>
    <n v="2202"/>
    <x v="0"/>
    <n v="17"/>
    <x v="1"/>
    <s v="USD"/>
    <n v="1445403600"/>
    <n v="1445922000"/>
    <b v="0"/>
    <b v="1"/>
    <x v="3"/>
    <x v="3"/>
    <x v="3"/>
  </r>
  <r>
    <s v="Intuitive exuding initiative"/>
    <n v="2000"/>
    <n v="14240"/>
    <n v="7.12"/>
    <n v="8120"/>
    <x v="1"/>
    <n v="140"/>
    <x v="1"/>
    <s v="USD"/>
    <n v="1533877200"/>
    <n v="1534050000"/>
    <b v="0"/>
    <b v="1"/>
    <x v="3"/>
    <x v="3"/>
    <x v="3"/>
  </r>
  <r>
    <s v="Streamlined needs-based knowledge user"/>
    <n v="6900"/>
    <n v="2091"/>
    <n v="0.30304347826086958"/>
    <n v="4495.5"/>
    <x v="0"/>
    <n v="34"/>
    <x v="1"/>
    <s v="USD"/>
    <n v="1275195600"/>
    <n v="1277528400"/>
    <b v="0"/>
    <b v="0"/>
    <x v="8"/>
    <x v="2"/>
    <x v="8"/>
  </r>
  <r>
    <s v="Automated system-worthy structure"/>
    <n v="55800"/>
    <n v="118580"/>
    <n v="2.1250896057347672"/>
    <n v="87190"/>
    <x v="1"/>
    <n v="3388"/>
    <x v="1"/>
    <s v="USD"/>
    <n v="1318136400"/>
    <n v="1318568400"/>
    <b v="0"/>
    <b v="0"/>
    <x v="2"/>
    <x v="2"/>
    <x v="2"/>
  </r>
  <r>
    <s v="Secured clear-thinking intranet"/>
    <n v="4900"/>
    <n v="11214"/>
    <n v="2.2885714285714287"/>
    <n v="8057"/>
    <x v="1"/>
    <n v="280"/>
    <x v="1"/>
    <s v="USD"/>
    <n v="1283403600"/>
    <n v="1284354000"/>
    <b v="0"/>
    <b v="0"/>
    <x v="3"/>
    <x v="3"/>
    <x v="3"/>
  </r>
  <r>
    <s v="Cloned actuating architecture"/>
    <n v="194900"/>
    <n v="68137"/>
    <n v="0.34959979476654696"/>
    <n v="131518.5"/>
    <x v="3"/>
    <n v="614"/>
    <x v="1"/>
    <s v="USD"/>
    <n v="1267423200"/>
    <n v="1269579600"/>
    <b v="0"/>
    <b v="1"/>
    <x v="10"/>
    <x v="4"/>
    <x v="10"/>
  </r>
  <r>
    <s v="Down-sized needs-based task-force"/>
    <n v="8600"/>
    <n v="13527"/>
    <n v="1.5729069767441861"/>
    <n v="11063.5"/>
    <x v="1"/>
    <n v="366"/>
    <x v="6"/>
    <s v="EUR"/>
    <n v="1412744400"/>
    <n v="1413781200"/>
    <b v="0"/>
    <b v="1"/>
    <x v="8"/>
    <x v="2"/>
    <x v="8"/>
  </r>
  <r>
    <s v="Extended responsive Internet solution"/>
    <n v="100"/>
    <n v="1"/>
    <n v="0.01"/>
    <n v="50.5"/>
    <x v="0"/>
    <n v="1"/>
    <x v="4"/>
    <s v="GBP"/>
    <n v="1277960400"/>
    <n v="1280120400"/>
    <b v="0"/>
    <b v="0"/>
    <x v="5"/>
    <x v="1"/>
    <x v="5"/>
  </r>
  <r>
    <s v="Universal value-added moderator"/>
    <n v="3600"/>
    <n v="8363"/>
    <n v="2.3230555555555554"/>
    <n v="5981.5"/>
    <x v="1"/>
    <n v="270"/>
    <x v="1"/>
    <s v="USD"/>
    <n v="1458190800"/>
    <n v="1459486800"/>
    <b v="1"/>
    <b v="1"/>
    <x v="9"/>
    <x v="5"/>
    <x v="9"/>
  </r>
  <r>
    <s v="Sharable motivating emulation"/>
    <n v="5800"/>
    <n v="5362"/>
    <n v="0.92448275862068963"/>
    <n v="5581"/>
    <x v="3"/>
    <n v="114"/>
    <x v="1"/>
    <s v="USD"/>
    <n v="1280984400"/>
    <n v="1282539600"/>
    <b v="0"/>
    <b v="1"/>
    <x v="3"/>
    <x v="3"/>
    <x v="3"/>
  </r>
  <r>
    <s v="Networked web-enabled product"/>
    <n v="4700"/>
    <n v="12065"/>
    <n v="2.5670212765957445"/>
    <n v="8382.5"/>
    <x v="1"/>
    <n v="137"/>
    <x v="1"/>
    <s v="USD"/>
    <n v="1274590800"/>
    <n v="1275886800"/>
    <b v="0"/>
    <b v="0"/>
    <x v="14"/>
    <x v="7"/>
    <x v="14"/>
  </r>
  <r>
    <s v="Advanced dedicated encoding"/>
    <n v="70400"/>
    <n v="118603"/>
    <n v="1.6847017045454546"/>
    <n v="94501.5"/>
    <x v="1"/>
    <n v="3205"/>
    <x v="1"/>
    <s v="USD"/>
    <n v="1351400400"/>
    <n v="1355983200"/>
    <b v="0"/>
    <b v="0"/>
    <x v="3"/>
    <x v="3"/>
    <x v="3"/>
  </r>
  <r>
    <s v="Stand-alone multi-state project"/>
    <n v="4500"/>
    <n v="7496"/>
    <n v="1.6657777777777778"/>
    <n v="5998"/>
    <x v="1"/>
    <n v="288"/>
    <x v="3"/>
    <s v="DKK"/>
    <n v="1514354400"/>
    <n v="1515391200"/>
    <b v="0"/>
    <b v="1"/>
    <x v="3"/>
    <x v="3"/>
    <x v="3"/>
  </r>
  <r>
    <s v="Customizable bi-directional monitoring"/>
    <n v="1300"/>
    <n v="10037"/>
    <n v="7.7207692307692311"/>
    <n v="5668.5"/>
    <x v="1"/>
    <n v="148"/>
    <x v="1"/>
    <s v="USD"/>
    <n v="1421733600"/>
    <n v="1422252000"/>
    <b v="0"/>
    <b v="0"/>
    <x v="3"/>
    <x v="3"/>
    <x v="3"/>
  </r>
  <r>
    <s v="Profit-focused motivating function"/>
    <n v="1400"/>
    <n v="5696"/>
    <n v="4.0685714285714285"/>
    <n v="3548"/>
    <x v="1"/>
    <n v="114"/>
    <x v="1"/>
    <s v="USD"/>
    <n v="1305176400"/>
    <n v="1305522000"/>
    <b v="0"/>
    <b v="0"/>
    <x v="6"/>
    <x v="4"/>
    <x v="6"/>
  </r>
  <r>
    <s v="Proactive systemic firmware"/>
    <n v="29600"/>
    <n v="167005"/>
    <n v="5.6420608108108112"/>
    <n v="98302.5"/>
    <x v="1"/>
    <n v="1518"/>
    <x v="0"/>
    <s v="CAD"/>
    <n v="1414126800"/>
    <n v="1414904400"/>
    <b v="0"/>
    <b v="0"/>
    <x v="1"/>
    <x v="1"/>
    <x v="1"/>
  </r>
  <r>
    <s v="Grass-roots upward-trending installation"/>
    <n v="167500"/>
    <n v="114615"/>
    <n v="0.6842686567164179"/>
    <n v="141057.5"/>
    <x v="0"/>
    <n v="1274"/>
    <x v="1"/>
    <s v="USD"/>
    <n v="1517810400"/>
    <n v="1520402400"/>
    <b v="0"/>
    <b v="0"/>
    <x v="5"/>
    <x v="1"/>
    <x v="5"/>
  </r>
  <r>
    <s v="Virtual heuristic hub"/>
    <n v="48300"/>
    <n v="16592"/>
    <n v="0.34351966873706002"/>
    <n v="32446"/>
    <x v="0"/>
    <n v="210"/>
    <x v="6"/>
    <s v="EUR"/>
    <n v="1564635600"/>
    <n v="1567141200"/>
    <b v="0"/>
    <b v="1"/>
    <x v="11"/>
    <x v="6"/>
    <x v="11"/>
  </r>
  <r>
    <s v="Customizable leadingedge model"/>
    <n v="2200"/>
    <n v="14420"/>
    <n v="6.5545454545454547"/>
    <n v="8310"/>
    <x v="1"/>
    <n v="166"/>
    <x v="1"/>
    <s v="USD"/>
    <n v="1500699600"/>
    <n v="1501131600"/>
    <b v="0"/>
    <b v="0"/>
    <x v="1"/>
    <x v="1"/>
    <x v="1"/>
  </r>
  <r>
    <s v="Upgradable uniform service-desk"/>
    <n v="3500"/>
    <n v="6204"/>
    <n v="1.7725714285714285"/>
    <n v="4852"/>
    <x v="1"/>
    <n v="100"/>
    <x v="2"/>
    <s v="AUD"/>
    <n v="1354082400"/>
    <n v="1355032800"/>
    <b v="0"/>
    <b v="0"/>
    <x v="17"/>
    <x v="1"/>
    <x v="17"/>
  </r>
  <r>
    <s v="Inverse client-driven product"/>
    <n v="5600"/>
    <n v="6338"/>
    <n v="1.1317857142857144"/>
    <n v="5969"/>
    <x v="1"/>
    <n v="235"/>
    <x v="1"/>
    <s v="USD"/>
    <n v="1336453200"/>
    <n v="1339477200"/>
    <b v="0"/>
    <b v="1"/>
    <x v="3"/>
    <x v="3"/>
    <x v="3"/>
  </r>
  <r>
    <s v="Managed bandwidth-monitored system engine"/>
    <n v="1100"/>
    <n v="8010"/>
    <n v="7.2818181818181822"/>
    <n v="4555"/>
    <x v="1"/>
    <n v="148"/>
    <x v="1"/>
    <s v="USD"/>
    <n v="1305262800"/>
    <n v="1305954000"/>
    <b v="0"/>
    <b v="0"/>
    <x v="1"/>
    <x v="1"/>
    <x v="1"/>
  </r>
  <r>
    <s v="Advanced transitional help-desk"/>
    <n v="3900"/>
    <n v="8125"/>
    <n v="2.0833333333333335"/>
    <n v="6012.5"/>
    <x v="1"/>
    <n v="198"/>
    <x v="1"/>
    <s v="USD"/>
    <n v="1492232400"/>
    <n v="1494392400"/>
    <b v="1"/>
    <b v="1"/>
    <x v="7"/>
    <x v="1"/>
    <x v="7"/>
  </r>
  <r>
    <s v="De-engineered disintermediate encryption"/>
    <n v="43800"/>
    <n v="13653"/>
    <n v="0.31171232876712329"/>
    <n v="28726.5"/>
    <x v="0"/>
    <n v="248"/>
    <x v="2"/>
    <s v="AUD"/>
    <n v="1537333200"/>
    <n v="1537419600"/>
    <b v="0"/>
    <b v="0"/>
    <x v="22"/>
    <x v="4"/>
    <x v="22"/>
  </r>
  <r>
    <s v="Upgradable attitude-oriented project"/>
    <n v="97200"/>
    <n v="55372"/>
    <n v="0.56967078189300413"/>
    <n v="76286"/>
    <x v="0"/>
    <n v="513"/>
    <x v="1"/>
    <s v="USD"/>
    <n v="1444107600"/>
    <n v="1447999200"/>
    <b v="0"/>
    <b v="0"/>
    <x v="18"/>
    <x v="5"/>
    <x v="18"/>
  </r>
  <r>
    <s v="Fundamental zero tolerance alliance"/>
    <n v="4800"/>
    <n v="11088"/>
    <n v="2.31"/>
    <n v="7944"/>
    <x v="1"/>
    <n v="150"/>
    <x v="1"/>
    <s v="USD"/>
    <n v="1386741600"/>
    <n v="1388037600"/>
    <b v="0"/>
    <b v="0"/>
    <x v="3"/>
    <x v="3"/>
    <x v="3"/>
  </r>
  <r>
    <s v="Devolved 24hour forecast"/>
    <n v="125600"/>
    <n v="109106"/>
    <n v="0.86867834394904464"/>
    <n v="117353"/>
    <x v="0"/>
    <n v="3410"/>
    <x v="1"/>
    <s v="USD"/>
    <n v="1376542800"/>
    <n v="1378789200"/>
    <b v="0"/>
    <b v="0"/>
    <x v="11"/>
    <x v="6"/>
    <x v="11"/>
  </r>
  <r>
    <s v="User-centric attitude-oriented intranet"/>
    <n v="4300"/>
    <n v="11642"/>
    <n v="2.7074418604651163"/>
    <n v="7971"/>
    <x v="1"/>
    <n v="216"/>
    <x v="6"/>
    <s v="EUR"/>
    <n v="1397451600"/>
    <n v="1398056400"/>
    <b v="0"/>
    <b v="1"/>
    <x v="3"/>
    <x v="3"/>
    <x v="3"/>
  </r>
  <r>
    <s v="Self-enabling 5thgeneration paradigm"/>
    <n v="5600"/>
    <n v="2769"/>
    <n v="0.49446428571428569"/>
    <n v="4184.5"/>
    <x v="3"/>
    <n v="26"/>
    <x v="1"/>
    <s v="USD"/>
    <n v="1548482400"/>
    <n v="1550815200"/>
    <b v="0"/>
    <b v="0"/>
    <x v="3"/>
    <x v="3"/>
    <x v="3"/>
  </r>
  <r>
    <s v="Persistent 3rdgeneration moratorium"/>
    <n v="149600"/>
    <n v="169586"/>
    <n v="1.1335962566844919"/>
    <n v="159593"/>
    <x v="1"/>
    <n v="5139"/>
    <x v="1"/>
    <s v="USD"/>
    <n v="1549692000"/>
    <n v="1550037600"/>
    <b v="0"/>
    <b v="0"/>
    <x v="7"/>
    <x v="1"/>
    <x v="7"/>
  </r>
  <r>
    <s v="Cross-platform empowering project"/>
    <n v="53100"/>
    <n v="101185"/>
    <n v="1.9055555555555554"/>
    <n v="77142.5"/>
    <x v="1"/>
    <n v="2353"/>
    <x v="1"/>
    <s v="USD"/>
    <n v="1492059600"/>
    <n v="1492923600"/>
    <b v="0"/>
    <b v="0"/>
    <x v="3"/>
    <x v="3"/>
    <x v="3"/>
  </r>
  <r>
    <s v="Polarized user-facing interface"/>
    <n v="5000"/>
    <n v="6775"/>
    <n v="1.355"/>
    <n v="5887.5"/>
    <x v="1"/>
    <n v="78"/>
    <x v="6"/>
    <s v="EUR"/>
    <n v="1463979600"/>
    <n v="1467522000"/>
    <b v="0"/>
    <b v="0"/>
    <x v="2"/>
    <x v="2"/>
    <x v="2"/>
  </r>
  <r>
    <s v="Customer-focused non-volatile framework"/>
    <n v="9400"/>
    <n v="968"/>
    <n v="0.10297872340425532"/>
    <n v="5184"/>
    <x v="0"/>
    <n v="10"/>
    <x v="1"/>
    <s v="USD"/>
    <n v="1415253600"/>
    <n v="1416117600"/>
    <b v="0"/>
    <b v="0"/>
    <x v="1"/>
    <x v="1"/>
    <x v="1"/>
  </r>
  <r>
    <s v="Synchronized multimedia frame"/>
    <n v="110800"/>
    <n v="72623"/>
    <n v="0.65544223826714798"/>
    <n v="91711.5"/>
    <x v="0"/>
    <n v="2201"/>
    <x v="1"/>
    <s v="USD"/>
    <n v="1562216400"/>
    <n v="1563771600"/>
    <b v="0"/>
    <b v="0"/>
    <x v="3"/>
    <x v="3"/>
    <x v="3"/>
  </r>
  <r>
    <s v="Open-architected stable algorithm"/>
    <n v="93800"/>
    <n v="45987"/>
    <n v="0.49026652452025588"/>
    <n v="69893.5"/>
    <x v="0"/>
    <n v="676"/>
    <x v="1"/>
    <s v="USD"/>
    <n v="1316754000"/>
    <n v="1319259600"/>
    <b v="0"/>
    <b v="0"/>
    <x v="3"/>
    <x v="3"/>
    <x v="3"/>
  </r>
  <r>
    <s v="Cross-platform optimizing website"/>
    <n v="1300"/>
    <n v="10243"/>
    <n v="7.8792307692307695"/>
    <n v="5771.5"/>
    <x v="1"/>
    <n v="174"/>
    <x v="5"/>
    <s v="CHF"/>
    <n v="1313211600"/>
    <n v="1313643600"/>
    <b v="0"/>
    <b v="0"/>
    <x v="10"/>
    <x v="4"/>
    <x v="10"/>
  </r>
  <r>
    <s v="Public-key actuating projection"/>
    <n v="108700"/>
    <n v="87293"/>
    <n v="0.80306347746090156"/>
    <n v="97996.5"/>
    <x v="0"/>
    <n v="831"/>
    <x v="1"/>
    <s v="USD"/>
    <n v="1439528400"/>
    <n v="1440306000"/>
    <b v="0"/>
    <b v="1"/>
    <x v="3"/>
    <x v="3"/>
    <x v="3"/>
  </r>
  <r>
    <s v="Implemented intangible instruction set"/>
    <n v="5100"/>
    <n v="5421"/>
    <n v="1.0629411764705883"/>
    <n v="5260.5"/>
    <x v="1"/>
    <n v="164"/>
    <x v="1"/>
    <s v="USD"/>
    <n v="1469163600"/>
    <n v="1470805200"/>
    <b v="0"/>
    <b v="1"/>
    <x v="6"/>
    <x v="4"/>
    <x v="6"/>
  </r>
  <r>
    <s v="Cross-group interactive architecture"/>
    <n v="8700"/>
    <n v="4414"/>
    <n v="0.50735632183908042"/>
    <n v="6557"/>
    <x v="3"/>
    <n v="56"/>
    <x v="5"/>
    <s v="CHF"/>
    <n v="1288501200"/>
    <n v="1292911200"/>
    <b v="0"/>
    <b v="0"/>
    <x v="3"/>
    <x v="3"/>
    <x v="3"/>
  </r>
  <r>
    <s v="Centralized asymmetric framework"/>
    <n v="5100"/>
    <n v="10981"/>
    <n v="2.153137254901961"/>
    <n v="8040.5"/>
    <x v="1"/>
    <n v="161"/>
    <x v="1"/>
    <s v="USD"/>
    <n v="1298959200"/>
    <n v="1301374800"/>
    <b v="0"/>
    <b v="1"/>
    <x v="10"/>
    <x v="4"/>
    <x v="10"/>
  </r>
  <r>
    <s v="Down-sized systematic utilization"/>
    <n v="7400"/>
    <n v="10451"/>
    <n v="1.4122972972972974"/>
    <n v="8925.5"/>
    <x v="1"/>
    <n v="138"/>
    <x v="1"/>
    <s v="USD"/>
    <n v="1387260000"/>
    <n v="1387864800"/>
    <b v="0"/>
    <b v="0"/>
    <x v="1"/>
    <x v="1"/>
    <x v="1"/>
  </r>
  <r>
    <s v="Profound fault-tolerant model"/>
    <n v="88900"/>
    <n v="102535"/>
    <n v="1.1533745781777278"/>
    <n v="95717.5"/>
    <x v="1"/>
    <n v="3308"/>
    <x v="1"/>
    <s v="USD"/>
    <n v="1457244000"/>
    <n v="1458190800"/>
    <b v="0"/>
    <b v="0"/>
    <x v="2"/>
    <x v="2"/>
    <x v="2"/>
  </r>
  <r>
    <s v="Multi-channeled bi-directional moratorium"/>
    <n v="6700"/>
    <n v="12939"/>
    <n v="1.9311940298507462"/>
    <n v="9819.5"/>
    <x v="1"/>
    <n v="127"/>
    <x v="2"/>
    <s v="AUD"/>
    <n v="1556341200"/>
    <n v="1559278800"/>
    <b v="0"/>
    <b v="1"/>
    <x v="10"/>
    <x v="4"/>
    <x v="10"/>
  </r>
  <r>
    <s v="Object-based content-based ability"/>
    <n v="1500"/>
    <n v="10946"/>
    <n v="7.2973333333333334"/>
    <n v="6223"/>
    <x v="1"/>
    <n v="207"/>
    <x v="6"/>
    <s v="EUR"/>
    <n v="1522126800"/>
    <n v="1522731600"/>
    <b v="0"/>
    <b v="1"/>
    <x v="17"/>
    <x v="1"/>
    <x v="17"/>
  </r>
  <r>
    <s v="Progressive coherent secured line"/>
    <n v="61200"/>
    <n v="60994"/>
    <n v="0.99663398692810456"/>
    <n v="61097"/>
    <x v="0"/>
    <n v="859"/>
    <x v="0"/>
    <s v="CAD"/>
    <n v="1305954000"/>
    <n v="1306731600"/>
    <b v="0"/>
    <b v="0"/>
    <x v="1"/>
    <x v="1"/>
    <x v="1"/>
  </r>
  <r>
    <s v="Synchronized directional capability"/>
    <n v="3600"/>
    <n v="3174"/>
    <n v="0.88166666666666671"/>
    <n v="3387"/>
    <x v="2"/>
    <n v="31"/>
    <x v="1"/>
    <s v="USD"/>
    <n v="1350709200"/>
    <n v="1352527200"/>
    <b v="0"/>
    <b v="0"/>
    <x v="10"/>
    <x v="4"/>
    <x v="10"/>
  </r>
  <r>
    <s v="Cross-platform composite migration"/>
    <n v="9000"/>
    <n v="3351"/>
    <n v="0.37233333333333335"/>
    <n v="6175.5"/>
    <x v="0"/>
    <n v="45"/>
    <x v="1"/>
    <s v="USD"/>
    <n v="1401166800"/>
    <n v="1404363600"/>
    <b v="0"/>
    <b v="0"/>
    <x v="3"/>
    <x v="3"/>
    <x v="3"/>
  </r>
  <r>
    <s v="Operative local pricing structure"/>
    <n v="185900"/>
    <n v="56774"/>
    <n v="0.30540075309306081"/>
    <n v="121337"/>
    <x v="3"/>
    <n v="1113"/>
    <x v="1"/>
    <s v="USD"/>
    <n v="1266127200"/>
    <n v="1266645600"/>
    <b v="0"/>
    <b v="0"/>
    <x v="3"/>
    <x v="3"/>
    <x v="3"/>
  </r>
  <r>
    <s v="Optional web-enabled extranet"/>
    <n v="2100"/>
    <n v="540"/>
    <n v="0.25714285714285712"/>
    <n v="1320"/>
    <x v="0"/>
    <n v="6"/>
    <x v="1"/>
    <s v="USD"/>
    <n v="1481436000"/>
    <n v="1482818400"/>
    <b v="0"/>
    <b v="0"/>
    <x v="0"/>
    <x v="0"/>
    <x v="0"/>
  </r>
  <r>
    <s v="Reduced 6thgeneration intranet"/>
    <n v="2000"/>
    <n v="680"/>
    <n v="0.34"/>
    <n v="1340"/>
    <x v="0"/>
    <n v="7"/>
    <x v="1"/>
    <s v="USD"/>
    <n v="1372222800"/>
    <n v="1374642000"/>
    <b v="0"/>
    <b v="1"/>
    <x v="3"/>
    <x v="3"/>
    <x v="3"/>
  </r>
  <r>
    <s v="Networked disintermediate leverage"/>
    <n v="1100"/>
    <n v="13045"/>
    <n v="11.859090909090909"/>
    <n v="7072.5"/>
    <x v="1"/>
    <n v="181"/>
    <x v="5"/>
    <s v="CHF"/>
    <n v="1372136400"/>
    <n v="1372482000"/>
    <b v="0"/>
    <b v="0"/>
    <x v="9"/>
    <x v="5"/>
    <x v="9"/>
  </r>
  <r>
    <s v="Optional optimal website"/>
    <n v="6600"/>
    <n v="8276"/>
    <n v="1.2539393939393939"/>
    <n v="7438"/>
    <x v="1"/>
    <n v="110"/>
    <x v="1"/>
    <s v="USD"/>
    <n v="1513922400"/>
    <n v="1514959200"/>
    <b v="0"/>
    <b v="0"/>
    <x v="1"/>
    <x v="1"/>
    <x v="1"/>
  </r>
  <r>
    <s v="Stand-alone asynchronous functionalities"/>
    <n v="7100"/>
    <n v="1022"/>
    <n v="0.14394366197183098"/>
    <n v="4061"/>
    <x v="0"/>
    <n v="31"/>
    <x v="1"/>
    <s v="USD"/>
    <n v="1477976400"/>
    <n v="1478235600"/>
    <b v="0"/>
    <b v="0"/>
    <x v="6"/>
    <x v="4"/>
    <x v="6"/>
  </r>
  <r>
    <s v="Profound full-range open system"/>
    <n v="7800"/>
    <n v="4275"/>
    <n v="0.54807692307692313"/>
    <n v="6037.5"/>
    <x v="0"/>
    <n v="78"/>
    <x v="1"/>
    <s v="USD"/>
    <n v="1407474000"/>
    <n v="1408078800"/>
    <b v="0"/>
    <b v="1"/>
    <x v="20"/>
    <x v="6"/>
    <x v="20"/>
  </r>
  <r>
    <s v="Optional tangible utilization"/>
    <n v="7600"/>
    <n v="8332"/>
    <n v="1.0963157894736841"/>
    <n v="7966"/>
    <x v="1"/>
    <n v="185"/>
    <x v="1"/>
    <s v="USD"/>
    <n v="1546149600"/>
    <n v="1548136800"/>
    <b v="0"/>
    <b v="0"/>
    <x v="2"/>
    <x v="2"/>
    <x v="2"/>
  </r>
  <r>
    <s v="Seamless maximized product"/>
    <n v="3400"/>
    <n v="6408"/>
    <n v="1.8847058823529412"/>
    <n v="4904"/>
    <x v="1"/>
    <n v="121"/>
    <x v="1"/>
    <s v="USD"/>
    <n v="1338440400"/>
    <n v="1340859600"/>
    <b v="0"/>
    <b v="1"/>
    <x v="3"/>
    <x v="3"/>
    <x v="3"/>
  </r>
  <r>
    <s v="Devolved tertiary time-frame"/>
    <n v="84500"/>
    <n v="73522"/>
    <n v="0.87008284023668636"/>
    <n v="79011"/>
    <x v="0"/>
    <n v="1225"/>
    <x v="4"/>
    <s v="GBP"/>
    <n v="1454133600"/>
    <n v="1454479200"/>
    <b v="0"/>
    <b v="0"/>
    <x v="3"/>
    <x v="3"/>
    <x v="3"/>
  </r>
  <r>
    <s v="Centralized regional function"/>
    <n v="100"/>
    <n v="1"/>
    <n v="0.01"/>
    <n v="50.5"/>
    <x v="0"/>
    <n v="1"/>
    <x v="5"/>
    <s v="CHF"/>
    <n v="1434085200"/>
    <n v="1434430800"/>
    <b v="0"/>
    <b v="0"/>
    <x v="1"/>
    <x v="1"/>
    <x v="1"/>
  </r>
  <r>
    <s v="User-friendly high-level initiative"/>
    <n v="2300"/>
    <n v="4667"/>
    <n v="2.0291304347826089"/>
    <n v="3483.5"/>
    <x v="1"/>
    <n v="106"/>
    <x v="1"/>
    <s v="USD"/>
    <n v="1577772000"/>
    <n v="1579672800"/>
    <b v="0"/>
    <b v="1"/>
    <x v="14"/>
    <x v="7"/>
    <x v="14"/>
  </r>
  <r>
    <s v="Reverse-engineered zero-defect infrastructure"/>
    <n v="6200"/>
    <n v="12216"/>
    <n v="1.9703225806451612"/>
    <n v="9208"/>
    <x v="1"/>
    <n v="142"/>
    <x v="1"/>
    <s v="USD"/>
    <n v="1562216400"/>
    <n v="1562389200"/>
    <b v="0"/>
    <b v="0"/>
    <x v="14"/>
    <x v="7"/>
    <x v="14"/>
  </r>
  <r>
    <s v="Stand-alone background customer loyalty"/>
    <n v="6100"/>
    <n v="6527"/>
    <n v="1.07"/>
    <n v="6313.5"/>
    <x v="1"/>
    <n v="233"/>
    <x v="1"/>
    <s v="USD"/>
    <n v="1548568800"/>
    <n v="1551506400"/>
    <b v="0"/>
    <b v="0"/>
    <x v="3"/>
    <x v="3"/>
    <x v="3"/>
  </r>
  <r>
    <s v="Business-focused discrete software"/>
    <n v="2600"/>
    <n v="6987"/>
    <n v="2.6873076923076922"/>
    <n v="4793.5"/>
    <x v="1"/>
    <n v="218"/>
    <x v="1"/>
    <s v="USD"/>
    <n v="1514872800"/>
    <n v="1516600800"/>
    <b v="0"/>
    <b v="0"/>
    <x v="1"/>
    <x v="1"/>
    <x v="1"/>
  </r>
  <r>
    <s v="Advanced intermediate Graphic Interface"/>
    <n v="9700"/>
    <n v="4932"/>
    <n v="0.50845360824742269"/>
    <n v="7316"/>
    <x v="0"/>
    <n v="67"/>
    <x v="2"/>
    <s v="AUD"/>
    <n v="1416031200"/>
    <n v="1420437600"/>
    <b v="0"/>
    <b v="0"/>
    <x v="4"/>
    <x v="4"/>
    <x v="4"/>
  </r>
  <r>
    <s v="Adaptive holistic hub"/>
    <n v="700"/>
    <n v="8262"/>
    <n v="11.802857142857142"/>
    <n v="4481"/>
    <x v="1"/>
    <n v="76"/>
    <x v="1"/>
    <s v="USD"/>
    <n v="1330927200"/>
    <n v="1332997200"/>
    <b v="0"/>
    <b v="1"/>
    <x v="6"/>
    <x v="4"/>
    <x v="6"/>
  </r>
  <r>
    <s v="Automated uniform concept"/>
    <n v="700"/>
    <n v="1848"/>
    <n v="2.64"/>
    <n v="1274"/>
    <x v="1"/>
    <n v="43"/>
    <x v="1"/>
    <s v="USD"/>
    <n v="1571115600"/>
    <n v="1574920800"/>
    <b v="0"/>
    <b v="1"/>
    <x v="3"/>
    <x v="3"/>
    <x v="3"/>
  </r>
  <r>
    <s v="Enhanced regional flexibility"/>
    <n v="5200"/>
    <n v="1583"/>
    <n v="0.30442307692307691"/>
    <n v="3391.5"/>
    <x v="0"/>
    <n v="19"/>
    <x v="1"/>
    <s v="USD"/>
    <n v="1463461200"/>
    <n v="1464930000"/>
    <b v="0"/>
    <b v="0"/>
    <x v="0"/>
    <x v="0"/>
    <x v="0"/>
  </r>
  <r>
    <s v="Public-key bottom-line algorithm"/>
    <n v="140800"/>
    <n v="88536"/>
    <n v="0.62880681818181816"/>
    <n v="114668"/>
    <x v="0"/>
    <n v="2108"/>
    <x v="5"/>
    <s v="CHF"/>
    <n v="1344920400"/>
    <n v="1345006800"/>
    <b v="0"/>
    <b v="0"/>
    <x v="4"/>
    <x v="4"/>
    <x v="4"/>
  </r>
  <r>
    <s v="Multi-layered intangible instruction set"/>
    <n v="6400"/>
    <n v="12360"/>
    <n v="1.9312499999999999"/>
    <n v="9380"/>
    <x v="1"/>
    <n v="221"/>
    <x v="1"/>
    <s v="USD"/>
    <n v="1511848800"/>
    <n v="1512712800"/>
    <b v="0"/>
    <b v="1"/>
    <x v="3"/>
    <x v="3"/>
    <x v="3"/>
  </r>
  <r>
    <s v="Fundamental methodical emulation"/>
    <n v="92500"/>
    <n v="71320"/>
    <n v="0.77102702702702708"/>
    <n v="81910"/>
    <x v="0"/>
    <n v="679"/>
    <x v="1"/>
    <s v="USD"/>
    <n v="1452319200"/>
    <n v="1452492000"/>
    <b v="0"/>
    <b v="1"/>
    <x v="11"/>
    <x v="6"/>
    <x v="11"/>
  </r>
  <r>
    <s v="Expanded value-added hardware"/>
    <n v="59700"/>
    <n v="134640"/>
    <n v="2.2552763819095478"/>
    <n v="97170"/>
    <x v="1"/>
    <n v="2805"/>
    <x v="0"/>
    <s v="CAD"/>
    <n v="1523854800"/>
    <n v="1524286800"/>
    <b v="0"/>
    <b v="0"/>
    <x v="9"/>
    <x v="5"/>
    <x v="9"/>
  </r>
  <r>
    <s v="Diverse high-level attitude"/>
    <n v="3200"/>
    <n v="7661"/>
    <n v="2.3940625"/>
    <n v="5430.5"/>
    <x v="1"/>
    <n v="68"/>
    <x v="1"/>
    <s v="USD"/>
    <n v="1346043600"/>
    <n v="1346907600"/>
    <b v="0"/>
    <b v="0"/>
    <x v="11"/>
    <x v="6"/>
    <x v="11"/>
  </r>
  <r>
    <s v="Visionary 24hour analyzer"/>
    <n v="3200"/>
    <n v="2950"/>
    <n v="0.921875"/>
    <n v="3075"/>
    <x v="0"/>
    <n v="36"/>
    <x v="3"/>
    <s v="DKK"/>
    <n v="1464325200"/>
    <n v="1464498000"/>
    <b v="0"/>
    <b v="1"/>
    <x v="1"/>
    <x v="1"/>
    <x v="1"/>
  </r>
  <r>
    <s v="Centralized bandwidth-monitored leverage"/>
    <n v="9000"/>
    <n v="11721"/>
    <n v="1.3023333333333333"/>
    <n v="10360.5"/>
    <x v="1"/>
    <n v="183"/>
    <x v="0"/>
    <s v="CAD"/>
    <n v="1511935200"/>
    <n v="1514181600"/>
    <b v="0"/>
    <b v="0"/>
    <x v="1"/>
    <x v="1"/>
    <x v="1"/>
  </r>
  <r>
    <s v="Ergonomic mission-critical moratorium"/>
    <n v="2300"/>
    <n v="14150"/>
    <n v="6.1521739130434785"/>
    <n v="8225"/>
    <x v="1"/>
    <n v="133"/>
    <x v="1"/>
    <s v="USD"/>
    <n v="1392012000"/>
    <n v="1392184800"/>
    <b v="1"/>
    <b v="1"/>
    <x v="3"/>
    <x v="3"/>
    <x v="3"/>
  </r>
  <r>
    <s v="Front-line intermediate moderator"/>
    <n v="51300"/>
    <n v="189192"/>
    <n v="3.687953216374269"/>
    <n v="120246"/>
    <x v="1"/>
    <n v="2489"/>
    <x v="6"/>
    <s v="EUR"/>
    <n v="1556946000"/>
    <n v="1559365200"/>
    <b v="0"/>
    <b v="1"/>
    <x v="9"/>
    <x v="5"/>
    <x v="9"/>
  </r>
  <r>
    <s v="Automated local secured line"/>
    <n v="700"/>
    <n v="7664"/>
    <n v="10.948571428571428"/>
    <n v="4182"/>
    <x v="1"/>
    <n v="69"/>
    <x v="1"/>
    <s v="USD"/>
    <n v="1548050400"/>
    <n v="1549173600"/>
    <b v="0"/>
    <b v="1"/>
    <x v="3"/>
    <x v="3"/>
    <x v="3"/>
  </r>
  <r>
    <s v="Integrated bandwidth-monitored alliance"/>
    <n v="8900"/>
    <n v="4509"/>
    <n v="0.50662921348314605"/>
    <n v="6704.5"/>
    <x v="0"/>
    <n v="47"/>
    <x v="1"/>
    <s v="USD"/>
    <n v="1353736800"/>
    <n v="1355032800"/>
    <b v="1"/>
    <b v="0"/>
    <x v="11"/>
    <x v="6"/>
    <x v="11"/>
  </r>
  <r>
    <s v="Cross-group heuristic forecast"/>
    <n v="1500"/>
    <n v="12009"/>
    <n v="8.0060000000000002"/>
    <n v="6754.5"/>
    <x v="1"/>
    <n v="279"/>
    <x v="4"/>
    <s v="GBP"/>
    <n v="1532840400"/>
    <n v="1533963600"/>
    <b v="0"/>
    <b v="1"/>
    <x v="1"/>
    <x v="1"/>
    <x v="1"/>
  </r>
  <r>
    <s v="Extended impactful secured line"/>
    <n v="4900"/>
    <n v="14273"/>
    <n v="2.9128571428571428"/>
    <n v="9586.5"/>
    <x v="1"/>
    <n v="210"/>
    <x v="1"/>
    <s v="USD"/>
    <n v="1488261600"/>
    <n v="1489381200"/>
    <b v="0"/>
    <b v="0"/>
    <x v="4"/>
    <x v="4"/>
    <x v="4"/>
  </r>
  <r>
    <s v="Distributed optimizing protocol"/>
    <n v="54000"/>
    <n v="188982"/>
    <n v="3.4996666666666667"/>
    <n v="121491"/>
    <x v="1"/>
    <n v="2100"/>
    <x v="1"/>
    <s v="USD"/>
    <n v="1393567200"/>
    <n v="1395032400"/>
    <b v="0"/>
    <b v="0"/>
    <x v="1"/>
    <x v="1"/>
    <x v="1"/>
  </r>
  <r>
    <s v="Secured well-modulated system engine"/>
    <n v="4100"/>
    <n v="14640"/>
    <n v="3.5707317073170732"/>
    <n v="9370"/>
    <x v="1"/>
    <n v="252"/>
    <x v="1"/>
    <s v="USD"/>
    <n v="1410325200"/>
    <n v="1412485200"/>
    <b v="1"/>
    <b v="1"/>
    <x v="1"/>
    <x v="1"/>
    <x v="1"/>
  </r>
  <r>
    <s v="Streamlined national benchmark"/>
    <n v="85000"/>
    <n v="107516"/>
    <n v="1.2648941176470587"/>
    <n v="96258"/>
    <x v="1"/>
    <n v="1280"/>
    <x v="1"/>
    <s v="USD"/>
    <n v="1276923600"/>
    <n v="1279688400"/>
    <b v="0"/>
    <b v="1"/>
    <x v="9"/>
    <x v="5"/>
    <x v="9"/>
  </r>
  <r>
    <s v="Open-architected 24/7 infrastructure"/>
    <n v="3600"/>
    <n v="13950"/>
    <n v="3.875"/>
    <n v="8775"/>
    <x v="1"/>
    <n v="157"/>
    <x v="4"/>
    <s v="GBP"/>
    <n v="1500958800"/>
    <n v="1501995600"/>
    <b v="0"/>
    <b v="0"/>
    <x v="12"/>
    <x v="4"/>
    <x v="12"/>
  </r>
  <r>
    <s v="Digitized 6thgeneration Local Area Network"/>
    <n v="2800"/>
    <n v="12797"/>
    <n v="4.5703571428571426"/>
    <n v="7798.5"/>
    <x v="1"/>
    <n v="194"/>
    <x v="1"/>
    <s v="USD"/>
    <n v="1292220000"/>
    <n v="1294639200"/>
    <b v="0"/>
    <b v="1"/>
    <x v="3"/>
    <x v="3"/>
    <x v="3"/>
  </r>
  <r>
    <s v="Innovative actuating artificial intelligence"/>
    <n v="2300"/>
    <n v="6134"/>
    <n v="2.6669565217391304"/>
    <n v="4217"/>
    <x v="1"/>
    <n v="82"/>
    <x v="2"/>
    <s v="AUD"/>
    <n v="1304398800"/>
    <n v="1305435600"/>
    <b v="0"/>
    <b v="1"/>
    <x v="6"/>
    <x v="4"/>
    <x v="6"/>
  </r>
  <r>
    <s v="Cross-platform reciprocal budgetary management"/>
    <n v="7100"/>
    <n v="4899"/>
    <n v="0.69"/>
    <n v="5999.5"/>
    <x v="0"/>
    <n v="70"/>
    <x v="1"/>
    <s v="USD"/>
    <n v="1535432400"/>
    <n v="1537592400"/>
    <b v="0"/>
    <b v="0"/>
    <x v="3"/>
    <x v="3"/>
    <x v="3"/>
  </r>
  <r>
    <s v="Vision-oriented scalable portal"/>
    <n v="9600"/>
    <n v="4929"/>
    <n v="0.51343749999999999"/>
    <n v="7264.5"/>
    <x v="0"/>
    <n v="154"/>
    <x v="1"/>
    <s v="USD"/>
    <n v="1433826000"/>
    <n v="1435122000"/>
    <b v="0"/>
    <b v="0"/>
    <x v="3"/>
    <x v="3"/>
    <x v="3"/>
  </r>
  <r>
    <s v="Persevering zero administration knowledge user"/>
    <n v="121600"/>
    <n v="1424"/>
    <n v="1.1710526315789473E-2"/>
    <n v="61512"/>
    <x v="0"/>
    <n v="22"/>
    <x v="1"/>
    <s v="USD"/>
    <n v="1514959200"/>
    <n v="1520056800"/>
    <b v="0"/>
    <b v="0"/>
    <x v="3"/>
    <x v="3"/>
    <x v="3"/>
  </r>
  <r>
    <s v="Front-line bottom-line Graphic Interface"/>
    <n v="97100"/>
    <n v="105817"/>
    <n v="1.089773429454171"/>
    <n v="101458.5"/>
    <x v="1"/>
    <n v="4233"/>
    <x v="1"/>
    <s v="USD"/>
    <n v="1332738000"/>
    <n v="1335675600"/>
    <b v="0"/>
    <b v="0"/>
    <x v="14"/>
    <x v="7"/>
    <x v="14"/>
  </r>
  <r>
    <s v="Synergized fault-tolerant hierarchy"/>
    <n v="43200"/>
    <n v="136156"/>
    <n v="3.1517592592592591"/>
    <n v="89678"/>
    <x v="1"/>
    <n v="1297"/>
    <x v="3"/>
    <s v="DKK"/>
    <n v="1445490000"/>
    <n v="1448431200"/>
    <b v="1"/>
    <b v="0"/>
    <x v="18"/>
    <x v="5"/>
    <x v="18"/>
  </r>
  <r>
    <s v="Expanded asynchronous groupware"/>
    <n v="6800"/>
    <n v="10723"/>
    <n v="1.5769117647058823"/>
    <n v="8761.5"/>
    <x v="1"/>
    <n v="165"/>
    <x v="3"/>
    <s v="DKK"/>
    <n v="1297663200"/>
    <n v="1298613600"/>
    <b v="0"/>
    <b v="0"/>
    <x v="18"/>
    <x v="5"/>
    <x v="18"/>
  </r>
  <r>
    <s v="Expanded fault-tolerant emulation"/>
    <n v="7300"/>
    <n v="11228"/>
    <n v="1.5380821917808218"/>
    <n v="9264"/>
    <x v="1"/>
    <n v="119"/>
    <x v="1"/>
    <s v="USD"/>
    <n v="1371963600"/>
    <n v="1372482000"/>
    <b v="0"/>
    <b v="0"/>
    <x v="3"/>
    <x v="3"/>
    <x v="3"/>
  </r>
  <r>
    <s v="Future-proofed 24hour model"/>
    <n v="86200"/>
    <n v="77355"/>
    <n v="0.89738979118329465"/>
    <n v="81777.5"/>
    <x v="0"/>
    <n v="1758"/>
    <x v="1"/>
    <s v="USD"/>
    <n v="1425103200"/>
    <n v="1425621600"/>
    <b v="0"/>
    <b v="0"/>
    <x v="2"/>
    <x v="2"/>
    <x v="2"/>
  </r>
  <r>
    <s v="Optimized didactic intranet"/>
    <n v="8100"/>
    <n v="6086"/>
    <n v="0.75135802469135804"/>
    <n v="7093"/>
    <x v="0"/>
    <n v="94"/>
    <x v="1"/>
    <s v="USD"/>
    <n v="1265349600"/>
    <n v="1266300000"/>
    <b v="0"/>
    <b v="0"/>
    <x v="7"/>
    <x v="1"/>
    <x v="7"/>
  </r>
  <r>
    <s v="Right-sized dedicated standardization"/>
    <n v="17700"/>
    <n v="150960"/>
    <n v="8.5288135593220336"/>
    <n v="84330"/>
    <x v="1"/>
    <n v="1797"/>
    <x v="1"/>
    <s v="USD"/>
    <n v="1301202000"/>
    <n v="1305867600"/>
    <b v="0"/>
    <b v="0"/>
    <x v="17"/>
    <x v="1"/>
    <x v="17"/>
  </r>
  <r>
    <s v="Vision-oriented high-level extranet"/>
    <n v="6400"/>
    <n v="8890"/>
    <n v="1.3890625000000001"/>
    <n v="7645"/>
    <x v="1"/>
    <n v="261"/>
    <x v="1"/>
    <s v="USD"/>
    <n v="1538024400"/>
    <n v="1538802000"/>
    <b v="0"/>
    <b v="0"/>
    <x v="3"/>
    <x v="3"/>
    <x v="3"/>
  </r>
  <r>
    <s v="Organized scalable initiative"/>
    <n v="7700"/>
    <n v="14644"/>
    <n v="1.9018181818181819"/>
    <n v="11172"/>
    <x v="1"/>
    <n v="157"/>
    <x v="1"/>
    <s v="USD"/>
    <n v="1395032400"/>
    <n v="1398920400"/>
    <b v="0"/>
    <b v="1"/>
    <x v="4"/>
    <x v="4"/>
    <x v="4"/>
  </r>
  <r>
    <s v="Enhanced regional moderator"/>
    <n v="116300"/>
    <n v="116583"/>
    <n v="1.0024333619948409"/>
    <n v="116441.5"/>
    <x v="1"/>
    <n v="3533"/>
    <x v="1"/>
    <s v="USD"/>
    <n v="1405486800"/>
    <n v="1405659600"/>
    <b v="0"/>
    <b v="1"/>
    <x v="3"/>
    <x v="3"/>
    <x v="3"/>
  </r>
  <r>
    <s v="Automated even-keeled emulation"/>
    <n v="9100"/>
    <n v="12991"/>
    <n v="1.4275824175824177"/>
    <n v="11045.5"/>
    <x v="1"/>
    <n v="155"/>
    <x v="1"/>
    <s v="USD"/>
    <n v="1455861600"/>
    <n v="1457244000"/>
    <b v="0"/>
    <b v="0"/>
    <x v="2"/>
    <x v="2"/>
    <x v="2"/>
  </r>
  <r>
    <s v="Reverse-engineered multi-tasking product"/>
    <n v="1500"/>
    <n v="8447"/>
    <n v="5.6313333333333331"/>
    <n v="4973.5"/>
    <x v="1"/>
    <n v="132"/>
    <x v="6"/>
    <s v="EUR"/>
    <n v="1529038800"/>
    <n v="1529298000"/>
    <b v="0"/>
    <b v="0"/>
    <x v="8"/>
    <x v="2"/>
    <x v="8"/>
  </r>
  <r>
    <s v="De-engineered next generation parallelism"/>
    <n v="8800"/>
    <n v="2703"/>
    <n v="0.30715909090909088"/>
    <n v="5751.5"/>
    <x v="0"/>
    <n v="33"/>
    <x v="1"/>
    <s v="USD"/>
    <n v="1535259600"/>
    <n v="1535778000"/>
    <b v="0"/>
    <b v="0"/>
    <x v="14"/>
    <x v="7"/>
    <x v="14"/>
  </r>
  <r>
    <s v="Intuitive cohesive groupware"/>
    <n v="8800"/>
    <n v="8747"/>
    <n v="0.99397727272727276"/>
    <n v="8773.5"/>
    <x v="3"/>
    <n v="94"/>
    <x v="1"/>
    <s v="USD"/>
    <n v="1327212000"/>
    <n v="1327471200"/>
    <b v="0"/>
    <b v="0"/>
    <x v="4"/>
    <x v="4"/>
    <x v="4"/>
  </r>
  <r>
    <s v="Up-sized high-level access"/>
    <n v="69900"/>
    <n v="138087"/>
    <n v="1.9754935622317598"/>
    <n v="103993.5"/>
    <x v="1"/>
    <n v="1354"/>
    <x v="4"/>
    <s v="GBP"/>
    <n v="1526360400"/>
    <n v="1529557200"/>
    <b v="0"/>
    <b v="0"/>
    <x v="2"/>
    <x v="2"/>
    <x v="2"/>
  </r>
  <r>
    <s v="Phased empowering success"/>
    <n v="1000"/>
    <n v="5085"/>
    <n v="5.085"/>
    <n v="3042.5"/>
    <x v="1"/>
    <n v="48"/>
    <x v="1"/>
    <s v="USD"/>
    <n v="1532149200"/>
    <n v="1535259600"/>
    <b v="1"/>
    <b v="1"/>
    <x v="2"/>
    <x v="2"/>
    <x v="2"/>
  </r>
  <r>
    <s v="Distributed actuating project"/>
    <n v="4700"/>
    <n v="11174"/>
    <n v="2.3774468085106384"/>
    <n v="7937"/>
    <x v="1"/>
    <n v="110"/>
    <x v="1"/>
    <s v="USD"/>
    <n v="1515304800"/>
    <n v="1515564000"/>
    <b v="0"/>
    <b v="0"/>
    <x v="0"/>
    <x v="0"/>
    <x v="0"/>
  </r>
  <r>
    <s v="Robust motivating orchestration"/>
    <n v="3200"/>
    <n v="10831"/>
    <n v="3.3846875000000001"/>
    <n v="7015.5"/>
    <x v="1"/>
    <n v="172"/>
    <x v="1"/>
    <s v="USD"/>
    <n v="1276318800"/>
    <n v="1277096400"/>
    <b v="0"/>
    <b v="0"/>
    <x v="6"/>
    <x v="4"/>
    <x v="6"/>
  </r>
  <r>
    <s v="Vision-oriented uniform instruction set"/>
    <n v="6700"/>
    <n v="8917"/>
    <n v="1.3308955223880596"/>
    <n v="7808.5"/>
    <x v="1"/>
    <n v="307"/>
    <x v="1"/>
    <s v="USD"/>
    <n v="1328767200"/>
    <n v="1329026400"/>
    <b v="0"/>
    <b v="1"/>
    <x v="7"/>
    <x v="1"/>
    <x v="7"/>
  </r>
  <r>
    <s v="Cross-group upward-trending hierarchy"/>
    <n v="100"/>
    <n v="1"/>
    <n v="0.01"/>
    <n v="50.5"/>
    <x v="0"/>
    <n v="1"/>
    <x v="1"/>
    <s v="USD"/>
    <n v="1321682400"/>
    <n v="1322978400"/>
    <b v="1"/>
    <b v="0"/>
    <x v="1"/>
    <x v="1"/>
    <x v="1"/>
  </r>
  <r>
    <s v="Object-based needs-based info-mediaries"/>
    <n v="6000"/>
    <n v="12468"/>
    <n v="2.0779999999999998"/>
    <n v="9234"/>
    <x v="1"/>
    <n v="160"/>
    <x v="1"/>
    <s v="USD"/>
    <n v="1335934800"/>
    <n v="1338786000"/>
    <b v="0"/>
    <b v="0"/>
    <x v="5"/>
    <x v="1"/>
    <x v="5"/>
  </r>
  <r>
    <s v="Open-source reciprocal standardization"/>
    <n v="4900"/>
    <n v="2505"/>
    <n v="0.51122448979591839"/>
    <n v="3702.5"/>
    <x v="0"/>
    <n v="31"/>
    <x v="1"/>
    <s v="USD"/>
    <n v="1310792400"/>
    <n v="1311656400"/>
    <b v="0"/>
    <b v="1"/>
    <x v="11"/>
    <x v="6"/>
    <x v="11"/>
  </r>
  <r>
    <s v="Secured well-modulated projection"/>
    <n v="17100"/>
    <n v="111502"/>
    <n v="6.5205847953216374"/>
    <n v="64301"/>
    <x v="1"/>
    <n v="1467"/>
    <x v="0"/>
    <s v="CAD"/>
    <n v="1308546000"/>
    <n v="1308978000"/>
    <b v="0"/>
    <b v="1"/>
    <x v="7"/>
    <x v="1"/>
    <x v="7"/>
  </r>
  <r>
    <s v="Multi-channeled secondary middleware"/>
    <n v="171000"/>
    <n v="194309"/>
    <n v="1.1363099415204678"/>
    <n v="182654.5"/>
    <x v="1"/>
    <n v="2662"/>
    <x v="0"/>
    <s v="CAD"/>
    <n v="1574056800"/>
    <n v="1576389600"/>
    <b v="0"/>
    <b v="0"/>
    <x v="13"/>
    <x v="5"/>
    <x v="13"/>
  </r>
  <r>
    <s v="Horizontal clear-thinking framework"/>
    <n v="23400"/>
    <n v="23956"/>
    <n v="1.0237606837606839"/>
    <n v="23678"/>
    <x v="1"/>
    <n v="452"/>
    <x v="2"/>
    <s v="AUD"/>
    <n v="1308373200"/>
    <n v="1311051600"/>
    <b v="0"/>
    <b v="0"/>
    <x v="3"/>
    <x v="3"/>
    <x v="3"/>
  </r>
  <r>
    <s v="Profound composite core"/>
    <n v="2400"/>
    <n v="8558"/>
    <n v="3.5658333333333334"/>
    <n v="5479"/>
    <x v="1"/>
    <n v="158"/>
    <x v="1"/>
    <s v="USD"/>
    <n v="1335243600"/>
    <n v="1336712400"/>
    <b v="0"/>
    <b v="0"/>
    <x v="0"/>
    <x v="0"/>
    <x v="0"/>
  </r>
  <r>
    <s v="Programmable disintermediate matrices"/>
    <n v="5300"/>
    <n v="7413"/>
    <n v="1.3986792452830188"/>
    <n v="6356.5"/>
    <x v="1"/>
    <n v="225"/>
    <x v="5"/>
    <s v="CHF"/>
    <n v="1328421600"/>
    <n v="1330408800"/>
    <b v="1"/>
    <b v="0"/>
    <x v="12"/>
    <x v="4"/>
    <x v="12"/>
  </r>
  <r>
    <s v="Realigned 5thgeneration knowledge user"/>
    <n v="4000"/>
    <n v="2778"/>
    <n v="0.69450000000000001"/>
    <n v="3389"/>
    <x v="0"/>
    <n v="35"/>
    <x v="1"/>
    <s v="USD"/>
    <n v="1524286800"/>
    <n v="1524891600"/>
    <b v="1"/>
    <b v="0"/>
    <x v="0"/>
    <x v="0"/>
    <x v="0"/>
  </r>
  <r>
    <s v="Multi-layered upward-trending groupware"/>
    <n v="7300"/>
    <n v="2594"/>
    <n v="0.35534246575342465"/>
    <n v="4947"/>
    <x v="0"/>
    <n v="63"/>
    <x v="1"/>
    <s v="USD"/>
    <n v="1362117600"/>
    <n v="1363669200"/>
    <b v="0"/>
    <b v="1"/>
    <x v="3"/>
    <x v="3"/>
    <x v="3"/>
  </r>
  <r>
    <s v="Re-contextualized leadingedge firmware"/>
    <n v="2000"/>
    <n v="5033"/>
    <n v="2.5165000000000002"/>
    <n v="3516.5"/>
    <x v="1"/>
    <n v="65"/>
    <x v="1"/>
    <s v="USD"/>
    <n v="1550556000"/>
    <n v="1551420000"/>
    <b v="0"/>
    <b v="1"/>
    <x v="8"/>
    <x v="2"/>
    <x v="8"/>
  </r>
  <r>
    <s v="Devolved disintermediate analyzer"/>
    <n v="8800"/>
    <n v="9317"/>
    <n v="1.0587500000000001"/>
    <n v="9058.5"/>
    <x v="1"/>
    <n v="163"/>
    <x v="1"/>
    <s v="USD"/>
    <n v="1269147600"/>
    <n v="1269838800"/>
    <b v="0"/>
    <b v="0"/>
    <x v="3"/>
    <x v="3"/>
    <x v="3"/>
  </r>
  <r>
    <s v="Profound disintermediate open system"/>
    <n v="3500"/>
    <n v="6560"/>
    <n v="1.8742857142857143"/>
    <n v="5030"/>
    <x v="1"/>
    <n v="85"/>
    <x v="1"/>
    <s v="USD"/>
    <n v="1312174800"/>
    <n v="1312520400"/>
    <b v="0"/>
    <b v="0"/>
    <x v="3"/>
    <x v="3"/>
    <x v="3"/>
  </r>
  <r>
    <s v="Automated reciprocal protocol"/>
    <n v="1400"/>
    <n v="5415"/>
    <n v="3.8678571428571429"/>
    <n v="3407.5"/>
    <x v="1"/>
    <n v="217"/>
    <x v="1"/>
    <s v="USD"/>
    <n v="1434517200"/>
    <n v="1436504400"/>
    <b v="0"/>
    <b v="1"/>
    <x v="19"/>
    <x v="4"/>
    <x v="19"/>
  </r>
  <r>
    <s v="Automated static workforce"/>
    <n v="4200"/>
    <n v="14577"/>
    <n v="3.4707142857142856"/>
    <n v="9388.5"/>
    <x v="1"/>
    <n v="150"/>
    <x v="1"/>
    <s v="USD"/>
    <n v="1471582800"/>
    <n v="1472014800"/>
    <b v="0"/>
    <b v="0"/>
    <x v="12"/>
    <x v="4"/>
    <x v="12"/>
  </r>
  <r>
    <s v="Horizontal attitude-oriented help-desk"/>
    <n v="81000"/>
    <n v="150515"/>
    <n v="1.8582098765432098"/>
    <n v="115757.5"/>
    <x v="1"/>
    <n v="3272"/>
    <x v="1"/>
    <s v="USD"/>
    <n v="1410757200"/>
    <n v="1411534800"/>
    <b v="0"/>
    <b v="0"/>
    <x v="3"/>
    <x v="3"/>
    <x v="3"/>
  </r>
  <r>
    <s v="Versatile 5thgeneration matrices"/>
    <n v="182800"/>
    <n v="79045"/>
    <n v="0.43241247264770238"/>
    <n v="130922.5"/>
    <x v="3"/>
    <n v="898"/>
    <x v="1"/>
    <s v="USD"/>
    <n v="1304830800"/>
    <n v="1304917200"/>
    <b v="0"/>
    <b v="0"/>
    <x v="14"/>
    <x v="7"/>
    <x v="14"/>
  </r>
  <r>
    <s v="Cross-platform next generation service-desk"/>
    <n v="4800"/>
    <n v="7797"/>
    <n v="1.6243749999999999"/>
    <n v="6298.5"/>
    <x v="1"/>
    <n v="300"/>
    <x v="1"/>
    <s v="USD"/>
    <n v="1539061200"/>
    <n v="1539579600"/>
    <b v="0"/>
    <b v="0"/>
    <x v="0"/>
    <x v="0"/>
    <x v="0"/>
  </r>
  <r>
    <s v="Front-line web-enabled installation"/>
    <n v="7000"/>
    <n v="12939"/>
    <n v="1.8484285714285715"/>
    <n v="9969.5"/>
    <x v="1"/>
    <n v="126"/>
    <x v="1"/>
    <s v="USD"/>
    <n v="1381554000"/>
    <n v="1382504400"/>
    <b v="0"/>
    <b v="0"/>
    <x v="3"/>
    <x v="3"/>
    <x v="3"/>
  </r>
  <r>
    <s v="Multi-channeled responsive product"/>
    <n v="161900"/>
    <n v="38376"/>
    <n v="0.23703520691785052"/>
    <n v="100138"/>
    <x v="0"/>
    <n v="526"/>
    <x v="1"/>
    <s v="USD"/>
    <n v="1277096400"/>
    <n v="1278306000"/>
    <b v="0"/>
    <b v="0"/>
    <x v="6"/>
    <x v="4"/>
    <x v="6"/>
  </r>
  <r>
    <s v="Adaptive demand-driven encryption"/>
    <n v="7700"/>
    <n v="6920"/>
    <n v="0.89870129870129867"/>
    <n v="7310"/>
    <x v="0"/>
    <n v="121"/>
    <x v="1"/>
    <s v="USD"/>
    <n v="1440392400"/>
    <n v="1442552400"/>
    <b v="0"/>
    <b v="0"/>
    <x v="3"/>
    <x v="3"/>
    <x v="3"/>
  </r>
  <r>
    <s v="Re-engineered client-driven knowledge user"/>
    <n v="71500"/>
    <n v="194912"/>
    <n v="2.7260419580419581"/>
    <n v="133206"/>
    <x v="1"/>
    <n v="2320"/>
    <x v="1"/>
    <s v="USD"/>
    <n v="1509512400"/>
    <n v="1511071200"/>
    <b v="0"/>
    <b v="1"/>
    <x v="3"/>
    <x v="3"/>
    <x v="3"/>
  </r>
  <r>
    <s v="Compatible logistical paradigm"/>
    <n v="4700"/>
    <n v="7992"/>
    <n v="1.7004255319148935"/>
    <n v="6346"/>
    <x v="1"/>
    <n v="81"/>
    <x v="2"/>
    <s v="AUD"/>
    <n v="1535950800"/>
    <n v="1536382800"/>
    <b v="0"/>
    <b v="0"/>
    <x v="22"/>
    <x v="4"/>
    <x v="22"/>
  </r>
  <r>
    <s v="Intuitive value-added installation"/>
    <n v="42100"/>
    <n v="79268"/>
    <n v="1.8828503562945369"/>
    <n v="60684"/>
    <x v="1"/>
    <n v="1887"/>
    <x v="1"/>
    <s v="USD"/>
    <n v="1389160800"/>
    <n v="1389592800"/>
    <b v="0"/>
    <b v="0"/>
    <x v="14"/>
    <x v="7"/>
    <x v="14"/>
  </r>
  <r>
    <s v="Managed discrete parallelism"/>
    <n v="40200"/>
    <n v="139468"/>
    <n v="3.4693532338308457"/>
    <n v="89834"/>
    <x v="1"/>
    <n v="4358"/>
    <x v="1"/>
    <s v="USD"/>
    <n v="1271998800"/>
    <n v="1275282000"/>
    <b v="0"/>
    <b v="1"/>
    <x v="14"/>
    <x v="7"/>
    <x v="14"/>
  </r>
  <r>
    <s v="Implemented tangible approach"/>
    <n v="7900"/>
    <n v="5465"/>
    <n v="0.6917721518987342"/>
    <n v="6682.5"/>
    <x v="0"/>
    <n v="67"/>
    <x v="1"/>
    <s v="USD"/>
    <n v="1294898400"/>
    <n v="1294984800"/>
    <b v="0"/>
    <b v="0"/>
    <x v="1"/>
    <x v="1"/>
    <x v="1"/>
  </r>
  <r>
    <s v="Re-engineered encompassing definition"/>
    <n v="8300"/>
    <n v="2111"/>
    <n v="0.25433734939759034"/>
    <n v="5205.5"/>
    <x v="0"/>
    <n v="57"/>
    <x v="0"/>
    <s v="CAD"/>
    <n v="1559970000"/>
    <n v="1562043600"/>
    <b v="0"/>
    <b v="0"/>
    <x v="14"/>
    <x v="7"/>
    <x v="14"/>
  </r>
  <r>
    <s v="Multi-lateral uniform collaboration"/>
    <n v="163600"/>
    <n v="126628"/>
    <n v="0.77400977995110021"/>
    <n v="145114"/>
    <x v="0"/>
    <n v="1229"/>
    <x v="1"/>
    <s v="USD"/>
    <n v="1469509200"/>
    <n v="1469595600"/>
    <b v="0"/>
    <b v="0"/>
    <x v="0"/>
    <x v="0"/>
    <x v="0"/>
  </r>
  <r>
    <s v="Enterprise-wide foreground paradigm"/>
    <n v="2700"/>
    <n v="1012"/>
    <n v="0.37481481481481482"/>
    <n v="1856"/>
    <x v="0"/>
    <n v="12"/>
    <x v="6"/>
    <s v="EUR"/>
    <n v="1579068000"/>
    <n v="1581141600"/>
    <b v="0"/>
    <b v="0"/>
    <x v="16"/>
    <x v="1"/>
    <x v="16"/>
  </r>
  <r>
    <s v="Stand-alone incremental parallelism"/>
    <n v="1000"/>
    <n v="5438"/>
    <n v="5.4379999999999997"/>
    <n v="3219"/>
    <x v="1"/>
    <n v="53"/>
    <x v="1"/>
    <s v="USD"/>
    <n v="1487743200"/>
    <n v="1488520800"/>
    <b v="0"/>
    <b v="0"/>
    <x v="9"/>
    <x v="5"/>
    <x v="9"/>
  </r>
  <r>
    <s v="Persevering 5thgeneration throughput"/>
    <n v="84500"/>
    <n v="193101"/>
    <n v="2.2852189349112426"/>
    <n v="138800.5"/>
    <x v="1"/>
    <n v="2414"/>
    <x v="1"/>
    <s v="USD"/>
    <n v="1563685200"/>
    <n v="1563858000"/>
    <b v="0"/>
    <b v="0"/>
    <x v="5"/>
    <x v="1"/>
    <x v="5"/>
  </r>
  <r>
    <s v="Implemented object-oriented synergy"/>
    <n v="81300"/>
    <n v="31665"/>
    <n v="0.38948339483394834"/>
    <n v="56482.5"/>
    <x v="0"/>
    <n v="452"/>
    <x v="1"/>
    <s v="USD"/>
    <n v="1436418000"/>
    <n v="1438923600"/>
    <b v="0"/>
    <b v="1"/>
    <x v="3"/>
    <x v="3"/>
    <x v="3"/>
  </r>
  <r>
    <s v="Balanced demand-driven definition"/>
    <n v="800"/>
    <n v="2960"/>
    <n v="3.7"/>
    <n v="1880"/>
    <x v="1"/>
    <n v="80"/>
    <x v="1"/>
    <s v="USD"/>
    <n v="1421820000"/>
    <n v="1422165600"/>
    <b v="0"/>
    <b v="0"/>
    <x v="3"/>
    <x v="3"/>
    <x v="3"/>
  </r>
  <r>
    <s v="Customer-focused mobile Graphic Interface"/>
    <n v="3400"/>
    <n v="8089"/>
    <n v="2.3791176470588233"/>
    <n v="5744.5"/>
    <x v="1"/>
    <n v="193"/>
    <x v="1"/>
    <s v="USD"/>
    <n v="1274763600"/>
    <n v="1277874000"/>
    <b v="0"/>
    <b v="0"/>
    <x v="12"/>
    <x v="4"/>
    <x v="12"/>
  </r>
  <r>
    <s v="Horizontal secondary interface"/>
    <n v="170800"/>
    <n v="109374"/>
    <n v="0.64036299765807958"/>
    <n v="140087"/>
    <x v="0"/>
    <n v="1886"/>
    <x v="1"/>
    <s v="USD"/>
    <n v="1399179600"/>
    <n v="1399352400"/>
    <b v="0"/>
    <b v="1"/>
    <x v="3"/>
    <x v="3"/>
    <x v="3"/>
  </r>
  <r>
    <s v="Virtual analyzing collaboration"/>
    <n v="1800"/>
    <n v="2129"/>
    <n v="1.1827777777777777"/>
    <n v="1964.5"/>
    <x v="1"/>
    <n v="52"/>
    <x v="1"/>
    <s v="USD"/>
    <n v="1275800400"/>
    <n v="1279083600"/>
    <b v="0"/>
    <b v="0"/>
    <x v="3"/>
    <x v="3"/>
    <x v="3"/>
  </r>
  <r>
    <s v="Multi-tiered explicit focus group"/>
    <n v="150600"/>
    <n v="127745"/>
    <n v="0.84824037184594958"/>
    <n v="139172.5"/>
    <x v="0"/>
    <n v="1825"/>
    <x v="1"/>
    <s v="USD"/>
    <n v="1282798800"/>
    <n v="1284354000"/>
    <b v="0"/>
    <b v="0"/>
    <x v="7"/>
    <x v="1"/>
    <x v="7"/>
  </r>
  <r>
    <s v="Multi-layered systematic knowledgebase"/>
    <n v="7800"/>
    <n v="2289"/>
    <n v="0.29346153846153844"/>
    <n v="5044.5"/>
    <x v="0"/>
    <n v="31"/>
    <x v="1"/>
    <s v="USD"/>
    <n v="1437109200"/>
    <n v="1441170000"/>
    <b v="0"/>
    <b v="1"/>
    <x v="3"/>
    <x v="3"/>
    <x v="3"/>
  </r>
  <r>
    <s v="Reverse-engineered uniform knowledge user"/>
    <n v="5800"/>
    <n v="12174"/>
    <n v="2.0989655172413793"/>
    <n v="8987"/>
    <x v="1"/>
    <n v="290"/>
    <x v="1"/>
    <s v="USD"/>
    <n v="1491886800"/>
    <n v="1493528400"/>
    <b v="0"/>
    <b v="0"/>
    <x v="3"/>
    <x v="3"/>
    <x v="3"/>
  </r>
  <r>
    <s v="Secured dynamic capacity"/>
    <n v="5600"/>
    <n v="9508"/>
    <n v="1.697857142857143"/>
    <n v="7554"/>
    <x v="1"/>
    <n v="122"/>
    <x v="1"/>
    <s v="USD"/>
    <n v="1394600400"/>
    <n v="1395205200"/>
    <b v="0"/>
    <b v="1"/>
    <x v="5"/>
    <x v="1"/>
    <x v="5"/>
  </r>
  <r>
    <s v="Devolved foreground throughput"/>
    <n v="134400"/>
    <n v="155849"/>
    <n v="1.1595907738095239"/>
    <n v="145124.5"/>
    <x v="1"/>
    <n v="1470"/>
    <x v="1"/>
    <s v="USD"/>
    <n v="1561352400"/>
    <n v="1561438800"/>
    <b v="0"/>
    <b v="0"/>
    <x v="7"/>
    <x v="1"/>
    <x v="7"/>
  </r>
  <r>
    <s v="Synchronized demand-driven infrastructure"/>
    <n v="3000"/>
    <n v="7758"/>
    <n v="2.5859999999999999"/>
    <n v="5379"/>
    <x v="1"/>
    <n v="165"/>
    <x v="0"/>
    <s v="CAD"/>
    <n v="1322892000"/>
    <n v="1326693600"/>
    <b v="0"/>
    <b v="0"/>
    <x v="4"/>
    <x v="4"/>
    <x v="4"/>
  </r>
  <r>
    <s v="Realigned discrete structure"/>
    <n v="6000"/>
    <n v="13835"/>
    <n v="2.3058333333333332"/>
    <n v="9917.5"/>
    <x v="1"/>
    <n v="182"/>
    <x v="1"/>
    <s v="USD"/>
    <n v="1274418000"/>
    <n v="1277960400"/>
    <b v="0"/>
    <b v="0"/>
    <x v="18"/>
    <x v="5"/>
    <x v="18"/>
  </r>
  <r>
    <s v="Progressive grid-enabled website"/>
    <n v="8400"/>
    <n v="10770"/>
    <n v="1.2821428571428573"/>
    <n v="9585"/>
    <x v="1"/>
    <n v="199"/>
    <x v="6"/>
    <s v="EUR"/>
    <n v="1434344400"/>
    <n v="1434690000"/>
    <b v="0"/>
    <b v="1"/>
    <x v="4"/>
    <x v="4"/>
    <x v="4"/>
  </r>
  <r>
    <s v="Organic cohesive neural-net"/>
    <n v="1700"/>
    <n v="3208"/>
    <n v="1.8870588235294117"/>
    <n v="2454"/>
    <x v="1"/>
    <n v="56"/>
    <x v="4"/>
    <s v="GBP"/>
    <n v="1373518800"/>
    <n v="1376110800"/>
    <b v="0"/>
    <b v="1"/>
    <x v="19"/>
    <x v="4"/>
    <x v="19"/>
  </r>
  <r>
    <s v="Integrated demand-driven info-mediaries"/>
    <n v="159800"/>
    <n v="11108"/>
    <n v="6.9511889862327911E-2"/>
    <n v="85454"/>
    <x v="0"/>
    <n v="107"/>
    <x v="1"/>
    <s v="USD"/>
    <n v="1517637600"/>
    <n v="1518415200"/>
    <b v="0"/>
    <b v="0"/>
    <x v="3"/>
    <x v="3"/>
    <x v="3"/>
  </r>
  <r>
    <s v="Reverse-engineered client-server extranet"/>
    <n v="19800"/>
    <n v="153338"/>
    <n v="7.7443434343434348"/>
    <n v="86569"/>
    <x v="1"/>
    <n v="1460"/>
    <x v="2"/>
    <s v="AUD"/>
    <n v="1310619600"/>
    <n v="1310878800"/>
    <b v="0"/>
    <b v="1"/>
    <x v="0"/>
    <x v="0"/>
    <x v="0"/>
  </r>
  <r>
    <s v="Organized discrete encoding"/>
    <n v="8800"/>
    <n v="2437"/>
    <n v="0.27693181818181817"/>
    <n v="5618.5"/>
    <x v="0"/>
    <n v="27"/>
    <x v="1"/>
    <s v="USD"/>
    <n v="1556427600"/>
    <n v="1556600400"/>
    <b v="0"/>
    <b v="0"/>
    <x v="3"/>
    <x v="3"/>
    <x v="3"/>
  </r>
  <r>
    <s v="Balanced regional flexibility"/>
    <n v="179100"/>
    <n v="93991"/>
    <n v="0.52479620323841425"/>
    <n v="136545.5"/>
    <x v="0"/>
    <n v="1221"/>
    <x v="1"/>
    <s v="USD"/>
    <n v="1576476000"/>
    <n v="1576994400"/>
    <b v="0"/>
    <b v="0"/>
    <x v="4"/>
    <x v="4"/>
    <x v="4"/>
  </r>
  <r>
    <s v="Implemented multimedia time-frame"/>
    <n v="3100"/>
    <n v="12620"/>
    <n v="4.0709677419354842"/>
    <n v="7860"/>
    <x v="1"/>
    <n v="123"/>
    <x v="5"/>
    <s v="CHF"/>
    <n v="1381122000"/>
    <n v="1382677200"/>
    <b v="0"/>
    <b v="0"/>
    <x v="17"/>
    <x v="1"/>
    <x v="17"/>
  </r>
  <r>
    <s v="Enhanced uniform service-desk"/>
    <n v="100"/>
    <n v="2"/>
    <n v="0.02"/>
    <n v="51"/>
    <x v="0"/>
    <n v="1"/>
    <x v="1"/>
    <s v="USD"/>
    <n v="1411102800"/>
    <n v="1411189200"/>
    <b v="0"/>
    <b v="1"/>
    <x v="2"/>
    <x v="2"/>
    <x v="2"/>
  </r>
  <r>
    <s v="Versatile bottom-line definition"/>
    <n v="5600"/>
    <n v="8746"/>
    <n v="1.5617857142857143"/>
    <n v="7173"/>
    <x v="1"/>
    <n v="159"/>
    <x v="1"/>
    <s v="USD"/>
    <n v="1531803600"/>
    <n v="1534654800"/>
    <b v="0"/>
    <b v="1"/>
    <x v="1"/>
    <x v="1"/>
    <x v="1"/>
  </r>
  <r>
    <s v="Integrated bifurcated software"/>
    <n v="1400"/>
    <n v="3534"/>
    <n v="2.5242857142857145"/>
    <n v="2467"/>
    <x v="1"/>
    <n v="110"/>
    <x v="1"/>
    <s v="USD"/>
    <n v="1454133600"/>
    <n v="1457762400"/>
    <b v="0"/>
    <b v="0"/>
    <x v="2"/>
    <x v="2"/>
    <x v="2"/>
  </r>
  <r>
    <s v="Assimilated next generation instruction set"/>
    <n v="41000"/>
    <n v="709"/>
    <n v="1.729268292682927E-2"/>
    <n v="20854.5"/>
    <x v="2"/>
    <n v="14"/>
    <x v="1"/>
    <s v="USD"/>
    <n v="1336194000"/>
    <n v="1337490000"/>
    <b v="0"/>
    <b v="1"/>
    <x v="9"/>
    <x v="5"/>
    <x v="9"/>
  </r>
  <r>
    <s v="Digitized foreground array"/>
    <n v="6500"/>
    <n v="795"/>
    <n v="0.12230769230769231"/>
    <n v="3647.5"/>
    <x v="0"/>
    <n v="16"/>
    <x v="1"/>
    <s v="USD"/>
    <n v="1349326800"/>
    <n v="1349672400"/>
    <b v="0"/>
    <b v="0"/>
    <x v="15"/>
    <x v="5"/>
    <x v="15"/>
  </r>
  <r>
    <s v="Re-engineered clear-thinking project"/>
    <n v="7900"/>
    <n v="12955"/>
    <n v="1.6398734177215191"/>
    <n v="10427.5"/>
    <x v="1"/>
    <n v="236"/>
    <x v="1"/>
    <s v="USD"/>
    <n v="1379566800"/>
    <n v="1379826000"/>
    <b v="0"/>
    <b v="0"/>
    <x v="3"/>
    <x v="3"/>
    <x v="3"/>
  </r>
  <r>
    <s v="Implemented even-keeled standardization"/>
    <n v="5500"/>
    <n v="8964"/>
    <n v="1.6298181818181818"/>
    <n v="7232"/>
    <x v="1"/>
    <n v="191"/>
    <x v="1"/>
    <s v="USD"/>
    <n v="1494651600"/>
    <n v="1497762000"/>
    <b v="1"/>
    <b v="1"/>
    <x v="4"/>
    <x v="4"/>
    <x v="4"/>
  </r>
  <r>
    <s v="Quality-focused asymmetric adapter"/>
    <n v="9100"/>
    <n v="1843"/>
    <n v="0.20252747252747252"/>
    <n v="5471.5"/>
    <x v="0"/>
    <n v="41"/>
    <x v="1"/>
    <s v="USD"/>
    <n v="1303880400"/>
    <n v="1304485200"/>
    <b v="0"/>
    <b v="0"/>
    <x v="3"/>
    <x v="3"/>
    <x v="3"/>
  </r>
  <r>
    <s v="Networked intangible help-desk"/>
    <n v="38200"/>
    <n v="121950"/>
    <n v="3.1924083769633507"/>
    <n v="80075"/>
    <x v="1"/>
    <n v="3934"/>
    <x v="1"/>
    <s v="USD"/>
    <n v="1335934800"/>
    <n v="1336885200"/>
    <b v="0"/>
    <b v="0"/>
    <x v="11"/>
    <x v="6"/>
    <x v="11"/>
  </r>
  <r>
    <s v="Synchronized attitude-oriented frame"/>
    <n v="1800"/>
    <n v="8621"/>
    <n v="4.7894444444444444"/>
    <n v="5210.5"/>
    <x v="1"/>
    <n v="80"/>
    <x v="0"/>
    <s v="CAD"/>
    <n v="1528088400"/>
    <n v="1530421200"/>
    <b v="0"/>
    <b v="1"/>
    <x v="3"/>
    <x v="3"/>
    <x v="3"/>
  </r>
  <r>
    <s v="Proactive incremental architecture"/>
    <n v="154500"/>
    <n v="30215"/>
    <n v="0.19556634304207121"/>
    <n v="92357.5"/>
    <x v="3"/>
    <n v="296"/>
    <x v="1"/>
    <s v="USD"/>
    <n v="1421906400"/>
    <n v="1421992800"/>
    <b v="0"/>
    <b v="0"/>
    <x v="3"/>
    <x v="3"/>
    <x v="3"/>
  </r>
  <r>
    <s v="Cloned responsive standardization"/>
    <n v="5800"/>
    <n v="11539"/>
    <n v="1.9894827586206896"/>
    <n v="8669.5"/>
    <x v="1"/>
    <n v="462"/>
    <x v="1"/>
    <s v="USD"/>
    <n v="1568005200"/>
    <n v="1568178000"/>
    <b v="1"/>
    <b v="0"/>
    <x v="2"/>
    <x v="2"/>
    <x v="2"/>
  </r>
  <r>
    <s v="Reduced bifurcated pricing structure"/>
    <n v="1800"/>
    <n v="14310"/>
    <n v="7.95"/>
    <n v="8055"/>
    <x v="1"/>
    <n v="179"/>
    <x v="1"/>
    <s v="USD"/>
    <n v="1346821200"/>
    <n v="1347944400"/>
    <b v="1"/>
    <b v="0"/>
    <x v="6"/>
    <x v="4"/>
    <x v="6"/>
  </r>
  <r>
    <s v="Re-engineered asymmetric challenge"/>
    <n v="70200"/>
    <n v="35536"/>
    <n v="0.50621082621082625"/>
    <n v="52868"/>
    <x v="0"/>
    <n v="523"/>
    <x v="2"/>
    <s v="AUD"/>
    <n v="1557637200"/>
    <n v="1558760400"/>
    <b v="0"/>
    <b v="0"/>
    <x v="6"/>
    <x v="4"/>
    <x v="6"/>
  </r>
  <r>
    <s v="Diverse client-driven conglomeration"/>
    <n v="6400"/>
    <n v="3676"/>
    <n v="0.57437499999999997"/>
    <n v="5038"/>
    <x v="0"/>
    <n v="141"/>
    <x v="4"/>
    <s v="GBP"/>
    <n v="1375592400"/>
    <n v="1376629200"/>
    <b v="0"/>
    <b v="0"/>
    <x v="3"/>
    <x v="3"/>
    <x v="3"/>
  </r>
  <r>
    <s v="Configurable upward-trending solution"/>
    <n v="125900"/>
    <n v="195936"/>
    <n v="1.5562827640984909"/>
    <n v="160918"/>
    <x v="1"/>
    <n v="1866"/>
    <x v="4"/>
    <s v="GBP"/>
    <n v="1503982800"/>
    <n v="1504760400"/>
    <b v="0"/>
    <b v="0"/>
    <x v="19"/>
    <x v="4"/>
    <x v="19"/>
  </r>
  <r>
    <s v="Persistent bandwidth-monitored framework"/>
    <n v="3700"/>
    <n v="1343"/>
    <n v="0.36297297297297298"/>
    <n v="2521.5"/>
    <x v="0"/>
    <n v="52"/>
    <x v="1"/>
    <s v="USD"/>
    <n v="1418882400"/>
    <n v="1419660000"/>
    <b v="0"/>
    <b v="0"/>
    <x v="14"/>
    <x v="7"/>
    <x v="14"/>
  </r>
  <r>
    <s v="Polarized discrete product"/>
    <n v="3600"/>
    <n v="2097"/>
    <n v="0.58250000000000002"/>
    <n v="2848.5"/>
    <x v="2"/>
    <n v="27"/>
    <x v="4"/>
    <s v="GBP"/>
    <n v="1309237200"/>
    <n v="1311310800"/>
    <b v="0"/>
    <b v="1"/>
    <x v="12"/>
    <x v="4"/>
    <x v="12"/>
  </r>
  <r>
    <s v="Seamless dynamic website"/>
    <n v="3800"/>
    <n v="9021"/>
    <n v="2.3739473684210526"/>
    <n v="6410.5"/>
    <x v="1"/>
    <n v="156"/>
    <x v="5"/>
    <s v="CHF"/>
    <n v="1343365200"/>
    <n v="1344315600"/>
    <b v="0"/>
    <b v="0"/>
    <x v="15"/>
    <x v="5"/>
    <x v="15"/>
  </r>
  <r>
    <s v="Extended multimedia firmware"/>
    <n v="35600"/>
    <n v="20915"/>
    <n v="0.58750000000000002"/>
    <n v="28257.5"/>
    <x v="0"/>
    <n v="225"/>
    <x v="2"/>
    <s v="AUD"/>
    <n v="1507957200"/>
    <n v="1510725600"/>
    <b v="0"/>
    <b v="1"/>
    <x v="3"/>
    <x v="3"/>
    <x v="3"/>
  </r>
  <r>
    <s v="Versatile directional project"/>
    <n v="5300"/>
    <n v="9676"/>
    <n v="1.8256603773584905"/>
    <n v="7488"/>
    <x v="1"/>
    <n v="255"/>
    <x v="1"/>
    <s v="USD"/>
    <n v="1549519200"/>
    <n v="1551247200"/>
    <b v="1"/>
    <b v="0"/>
    <x v="10"/>
    <x v="4"/>
    <x v="10"/>
  </r>
  <r>
    <s v="Profound directional knowledge user"/>
    <n v="160400"/>
    <n v="1210"/>
    <n v="7.5436408977556111E-3"/>
    <n v="80805"/>
    <x v="0"/>
    <n v="38"/>
    <x v="1"/>
    <s v="USD"/>
    <n v="1329026400"/>
    <n v="1330236000"/>
    <b v="0"/>
    <b v="0"/>
    <x v="2"/>
    <x v="2"/>
    <x v="2"/>
  </r>
  <r>
    <s v="Ameliorated logistical capability"/>
    <n v="51400"/>
    <n v="90440"/>
    <n v="1.7595330739299611"/>
    <n v="70920"/>
    <x v="1"/>
    <n v="2261"/>
    <x v="1"/>
    <s v="USD"/>
    <n v="1544335200"/>
    <n v="1545112800"/>
    <b v="0"/>
    <b v="1"/>
    <x v="21"/>
    <x v="1"/>
    <x v="21"/>
  </r>
  <r>
    <s v="Sharable discrete definition"/>
    <n v="1700"/>
    <n v="4044"/>
    <n v="2.3788235294117648"/>
    <n v="2872"/>
    <x v="1"/>
    <n v="40"/>
    <x v="1"/>
    <s v="USD"/>
    <n v="1279083600"/>
    <n v="1279170000"/>
    <b v="0"/>
    <b v="0"/>
    <x v="3"/>
    <x v="3"/>
    <x v="3"/>
  </r>
  <r>
    <s v="User-friendly next generation core"/>
    <n v="39400"/>
    <n v="192292"/>
    <n v="4.8805076142131982"/>
    <n v="115846"/>
    <x v="1"/>
    <n v="2289"/>
    <x v="6"/>
    <s v="EUR"/>
    <n v="1572498000"/>
    <n v="1573452000"/>
    <b v="0"/>
    <b v="0"/>
    <x v="3"/>
    <x v="3"/>
    <x v="3"/>
  </r>
  <r>
    <s v="Profit-focused empowering system engine"/>
    <n v="3000"/>
    <n v="6722"/>
    <n v="2.2406666666666668"/>
    <n v="4861"/>
    <x v="1"/>
    <n v="65"/>
    <x v="1"/>
    <s v="USD"/>
    <n v="1506056400"/>
    <n v="1507093200"/>
    <b v="0"/>
    <b v="0"/>
    <x v="3"/>
    <x v="3"/>
    <x v="3"/>
  </r>
  <r>
    <s v="Synchronized cohesive encoding"/>
    <n v="8700"/>
    <n v="1577"/>
    <n v="0.18126436781609195"/>
    <n v="5138.5"/>
    <x v="0"/>
    <n v="15"/>
    <x v="1"/>
    <s v="USD"/>
    <n v="1463029200"/>
    <n v="1463374800"/>
    <b v="0"/>
    <b v="0"/>
    <x v="0"/>
    <x v="0"/>
    <x v="0"/>
  </r>
  <r>
    <s v="Synergistic dynamic utilization"/>
    <n v="7200"/>
    <n v="3301"/>
    <n v="0.45847222222222223"/>
    <n v="5250.5"/>
    <x v="0"/>
    <n v="37"/>
    <x v="1"/>
    <s v="USD"/>
    <n v="1342069200"/>
    <n v="1344574800"/>
    <b v="0"/>
    <b v="0"/>
    <x v="3"/>
    <x v="3"/>
    <x v="3"/>
  </r>
  <r>
    <s v="Triple-buffered bi-directional model"/>
    <n v="167400"/>
    <n v="196386"/>
    <n v="1.1731541218637993"/>
    <n v="181893"/>
    <x v="1"/>
    <n v="3777"/>
    <x v="6"/>
    <s v="EUR"/>
    <n v="1388296800"/>
    <n v="1389074400"/>
    <b v="0"/>
    <b v="0"/>
    <x v="2"/>
    <x v="2"/>
    <x v="2"/>
  </r>
  <r>
    <s v="Polarized tertiary function"/>
    <n v="5500"/>
    <n v="11952"/>
    <n v="2.173090909090909"/>
    <n v="8726"/>
    <x v="1"/>
    <n v="184"/>
    <x v="4"/>
    <s v="GBP"/>
    <n v="1493787600"/>
    <n v="1494997200"/>
    <b v="0"/>
    <b v="0"/>
    <x v="3"/>
    <x v="3"/>
    <x v="3"/>
  </r>
  <r>
    <s v="Configurable fault-tolerant structure"/>
    <n v="3500"/>
    <n v="3930"/>
    <n v="1.1228571428571428"/>
    <n v="3715"/>
    <x v="1"/>
    <n v="85"/>
    <x v="1"/>
    <s v="USD"/>
    <n v="1424844000"/>
    <n v="1425448800"/>
    <b v="0"/>
    <b v="1"/>
    <x v="3"/>
    <x v="3"/>
    <x v="3"/>
  </r>
  <r>
    <s v="Digitized 24/7 budgetary management"/>
    <n v="7900"/>
    <n v="5729"/>
    <n v="0.72518987341772156"/>
    <n v="6814.5"/>
    <x v="0"/>
    <n v="112"/>
    <x v="1"/>
    <s v="USD"/>
    <n v="1403931600"/>
    <n v="1404104400"/>
    <b v="0"/>
    <b v="1"/>
    <x v="3"/>
    <x v="3"/>
    <x v="3"/>
  </r>
  <r>
    <s v="Stand-alone zero tolerance algorithm"/>
    <n v="2300"/>
    <n v="4883"/>
    <n v="2.1230434782608696"/>
    <n v="3591.5"/>
    <x v="1"/>
    <n v="144"/>
    <x v="1"/>
    <s v="USD"/>
    <n v="1394514000"/>
    <n v="1394773200"/>
    <b v="0"/>
    <b v="0"/>
    <x v="1"/>
    <x v="1"/>
    <x v="1"/>
  </r>
  <r>
    <s v="Implemented tangible support"/>
    <n v="73000"/>
    <n v="175015"/>
    <n v="2.3974657534246577"/>
    <n v="124007.5"/>
    <x v="1"/>
    <n v="1902"/>
    <x v="1"/>
    <s v="USD"/>
    <n v="1365397200"/>
    <n v="1366520400"/>
    <b v="0"/>
    <b v="0"/>
    <x v="3"/>
    <x v="3"/>
    <x v="3"/>
  </r>
  <r>
    <s v="Reactive radical framework"/>
    <n v="6200"/>
    <n v="11280"/>
    <n v="1.8193548387096774"/>
    <n v="8740"/>
    <x v="1"/>
    <n v="105"/>
    <x v="1"/>
    <s v="USD"/>
    <n v="1456120800"/>
    <n v="1456639200"/>
    <b v="0"/>
    <b v="0"/>
    <x v="3"/>
    <x v="3"/>
    <x v="3"/>
  </r>
  <r>
    <s v="Object-based full-range knowledge user"/>
    <n v="6100"/>
    <n v="10012"/>
    <n v="1.6413114754098361"/>
    <n v="8056"/>
    <x v="1"/>
    <n v="132"/>
    <x v="1"/>
    <s v="USD"/>
    <n v="1437714000"/>
    <n v="1438318800"/>
    <b v="0"/>
    <b v="0"/>
    <x v="3"/>
    <x v="3"/>
    <x v="3"/>
  </r>
  <r>
    <s v="Enhanced composite contingency"/>
    <n v="103200"/>
    <n v="1690"/>
    <n v="1.6375968992248063E-2"/>
    <n v="52445"/>
    <x v="0"/>
    <n v="21"/>
    <x v="1"/>
    <s v="USD"/>
    <n v="1563771600"/>
    <n v="1564030800"/>
    <b v="1"/>
    <b v="0"/>
    <x v="3"/>
    <x v="3"/>
    <x v="3"/>
  </r>
  <r>
    <s v="Cloned fresh-thinking model"/>
    <n v="171000"/>
    <n v="84891"/>
    <n v="0.49643859649122807"/>
    <n v="127945.5"/>
    <x v="3"/>
    <n v="976"/>
    <x v="1"/>
    <s v="USD"/>
    <n v="1448517600"/>
    <n v="1449295200"/>
    <b v="0"/>
    <b v="0"/>
    <x v="4"/>
    <x v="4"/>
    <x v="4"/>
  </r>
  <r>
    <s v="Total dedicated benchmark"/>
    <n v="9200"/>
    <n v="10093"/>
    <n v="1.0970652173913042"/>
    <n v="9646.5"/>
    <x v="1"/>
    <n v="96"/>
    <x v="1"/>
    <s v="USD"/>
    <n v="1528779600"/>
    <n v="1531890000"/>
    <b v="0"/>
    <b v="1"/>
    <x v="13"/>
    <x v="5"/>
    <x v="13"/>
  </r>
  <r>
    <s v="Streamlined human-resource Graphic Interface"/>
    <n v="7800"/>
    <n v="3839"/>
    <n v="0.49217948717948717"/>
    <n v="5819.5"/>
    <x v="0"/>
    <n v="67"/>
    <x v="1"/>
    <s v="USD"/>
    <n v="1304744400"/>
    <n v="1306213200"/>
    <b v="0"/>
    <b v="1"/>
    <x v="11"/>
    <x v="6"/>
    <x v="11"/>
  </r>
  <r>
    <s v="Upgradable analyzing core"/>
    <n v="9900"/>
    <n v="6161"/>
    <n v="0.62232323232323228"/>
    <n v="8030.5"/>
    <x v="2"/>
    <n v="66"/>
    <x v="0"/>
    <s v="CAD"/>
    <n v="1354341600"/>
    <n v="1356242400"/>
    <b v="0"/>
    <b v="0"/>
    <x v="2"/>
    <x v="2"/>
    <x v="2"/>
  </r>
  <r>
    <s v="Profound exuding pricing structure"/>
    <n v="43000"/>
    <n v="5615"/>
    <n v="0.1305813953488372"/>
    <n v="24307.5"/>
    <x v="0"/>
    <n v="78"/>
    <x v="1"/>
    <s v="USD"/>
    <n v="1294552800"/>
    <n v="1297576800"/>
    <b v="1"/>
    <b v="0"/>
    <x v="3"/>
    <x v="3"/>
    <x v="3"/>
  </r>
  <r>
    <s v="Horizontal optimizing model"/>
    <n v="9600"/>
    <n v="6205"/>
    <n v="0.64635416666666667"/>
    <n v="7902.5"/>
    <x v="0"/>
    <n v="67"/>
    <x v="2"/>
    <s v="AUD"/>
    <n v="1295935200"/>
    <n v="1296194400"/>
    <b v="0"/>
    <b v="0"/>
    <x v="3"/>
    <x v="3"/>
    <x v="3"/>
  </r>
  <r>
    <s v="Synchronized fault-tolerant algorithm"/>
    <n v="7500"/>
    <n v="11969"/>
    <n v="1.5958666666666668"/>
    <n v="9734.5"/>
    <x v="1"/>
    <n v="114"/>
    <x v="1"/>
    <s v="USD"/>
    <n v="1411534800"/>
    <n v="1414558800"/>
    <b v="0"/>
    <b v="0"/>
    <x v="0"/>
    <x v="0"/>
    <x v="0"/>
  </r>
  <r>
    <s v="Streamlined 5thgeneration intranet"/>
    <n v="10000"/>
    <n v="8142"/>
    <n v="0.81420000000000003"/>
    <n v="9071"/>
    <x v="0"/>
    <n v="263"/>
    <x v="2"/>
    <s v="AUD"/>
    <n v="1486706400"/>
    <n v="1488348000"/>
    <b v="0"/>
    <b v="0"/>
    <x v="14"/>
    <x v="7"/>
    <x v="14"/>
  </r>
  <r>
    <s v="Cross-group clear-thinking task-force"/>
    <n v="172000"/>
    <n v="55805"/>
    <n v="0.32444767441860467"/>
    <n v="113902.5"/>
    <x v="0"/>
    <n v="1691"/>
    <x v="1"/>
    <s v="USD"/>
    <n v="1333602000"/>
    <n v="1334898000"/>
    <b v="1"/>
    <b v="0"/>
    <x v="14"/>
    <x v="7"/>
    <x v="14"/>
  </r>
  <r>
    <s v="Public-key bandwidth-monitored intranet"/>
    <n v="153700"/>
    <n v="15238"/>
    <n v="9.9141184124918666E-2"/>
    <n v="84469"/>
    <x v="0"/>
    <n v="181"/>
    <x v="1"/>
    <s v="USD"/>
    <n v="1308200400"/>
    <n v="1308373200"/>
    <b v="0"/>
    <b v="0"/>
    <x v="3"/>
    <x v="3"/>
    <x v="3"/>
  </r>
  <r>
    <s v="Upgradable clear-thinking hardware"/>
    <n v="3600"/>
    <n v="961"/>
    <n v="0.26694444444444443"/>
    <n v="2280.5"/>
    <x v="0"/>
    <n v="13"/>
    <x v="1"/>
    <s v="USD"/>
    <n v="1411707600"/>
    <n v="1412312400"/>
    <b v="0"/>
    <b v="0"/>
    <x v="3"/>
    <x v="3"/>
    <x v="3"/>
  </r>
  <r>
    <s v="Integrated holistic paradigm"/>
    <n v="9400"/>
    <n v="5918"/>
    <n v="0.62957446808510642"/>
    <n v="7659"/>
    <x v="3"/>
    <n v="160"/>
    <x v="1"/>
    <s v="USD"/>
    <n v="1418364000"/>
    <n v="1419228000"/>
    <b v="1"/>
    <b v="1"/>
    <x v="4"/>
    <x v="4"/>
    <x v="4"/>
  </r>
  <r>
    <s v="Seamless clear-thinking conglomeration"/>
    <n v="5900"/>
    <n v="9520"/>
    <n v="1.6135593220338984"/>
    <n v="7710"/>
    <x v="1"/>
    <n v="203"/>
    <x v="1"/>
    <s v="USD"/>
    <n v="1429333200"/>
    <n v="1430974800"/>
    <b v="0"/>
    <b v="0"/>
    <x v="2"/>
    <x v="2"/>
    <x v="2"/>
  </r>
  <r>
    <s v="Persistent content-based methodology"/>
    <n v="100"/>
    <n v="5"/>
    <n v="0.05"/>
    <n v="52.5"/>
    <x v="0"/>
    <n v="1"/>
    <x v="1"/>
    <s v="USD"/>
    <n v="1555390800"/>
    <n v="1555822800"/>
    <b v="0"/>
    <b v="1"/>
    <x v="3"/>
    <x v="3"/>
    <x v="3"/>
  </r>
  <r>
    <s v="Re-engineered 24hour matrix"/>
    <n v="14500"/>
    <n v="159056"/>
    <n v="10.969379310344827"/>
    <n v="86778"/>
    <x v="1"/>
    <n v="1559"/>
    <x v="1"/>
    <s v="USD"/>
    <n v="1482732000"/>
    <n v="1482818400"/>
    <b v="0"/>
    <b v="1"/>
    <x v="1"/>
    <x v="1"/>
    <x v="1"/>
  </r>
  <r>
    <s v="Virtual multi-tasking core"/>
    <n v="145500"/>
    <n v="101987"/>
    <n v="0.70094158075601376"/>
    <n v="123743.5"/>
    <x v="3"/>
    <n v="2266"/>
    <x v="1"/>
    <s v="USD"/>
    <n v="1470718800"/>
    <n v="1471928400"/>
    <b v="0"/>
    <b v="0"/>
    <x v="4"/>
    <x v="4"/>
    <x v="4"/>
  </r>
  <r>
    <s v="Streamlined fault-tolerant conglomeration"/>
    <n v="3300"/>
    <n v="1980"/>
    <n v="0.6"/>
    <n v="2640"/>
    <x v="0"/>
    <n v="21"/>
    <x v="1"/>
    <s v="USD"/>
    <n v="1450591200"/>
    <n v="1453701600"/>
    <b v="0"/>
    <b v="1"/>
    <x v="22"/>
    <x v="4"/>
    <x v="22"/>
  </r>
  <r>
    <s v="Enterprise-wide client-driven policy"/>
    <n v="42600"/>
    <n v="156384"/>
    <n v="3.6709859154929578"/>
    <n v="99492"/>
    <x v="1"/>
    <n v="1548"/>
    <x v="2"/>
    <s v="AUD"/>
    <n v="1348290000"/>
    <n v="1350363600"/>
    <b v="0"/>
    <b v="0"/>
    <x v="2"/>
    <x v="2"/>
    <x v="2"/>
  </r>
  <r>
    <s v="Function-based next generation emulation"/>
    <n v="700"/>
    <n v="7763"/>
    <n v="11.09"/>
    <n v="4231.5"/>
    <x v="1"/>
    <n v="80"/>
    <x v="1"/>
    <s v="USD"/>
    <n v="1353823200"/>
    <n v="1353996000"/>
    <b v="0"/>
    <b v="0"/>
    <x v="3"/>
    <x v="3"/>
    <x v="3"/>
  </r>
  <r>
    <s v="Re-engineered composite focus group"/>
    <n v="187600"/>
    <n v="35698"/>
    <n v="0.19028784648187633"/>
    <n v="111649"/>
    <x v="0"/>
    <n v="830"/>
    <x v="1"/>
    <s v="USD"/>
    <n v="1450764000"/>
    <n v="1451109600"/>
    <b v="0"/>
    <b v="0"/>
    <x v="22"/>
    <x v="4"/>
    <x v="22"/>
  </r>
  <r>
    <s v="Profound mission-critical function"/>
    <n v="9800"/>
    <n v="12434"/>
    <n v="1.2687755102040816"/>
    <n v="11117"/>
    <x v="1"/>
    <n v="131"/>
    <x v="1"/>
    <s v="USD"/>
    <n v="1329372000"/>
    <n v="1329631200"/>
    <b v="0"/>
    <b v="0"/>
    <x v="3"/>
    <x v="3"/>
    <x v="3"/>
  </r>
  <r>
    <s v="De-engineered zero-defect open system"/>
    <n v="1100"/>
    <n v="8081"/>
    <n v="7.3463636363636367"/>
    <n v="4590.5"/>
    <x v="1"/>
    <n v="112"/>
    <x v="1"/>
    <s v="USD"/>
    <n v="1277096400"/>
    <n v="1278997200"/>
    <b v="0"/>
    <b v="0"/>
    <x v="10"/>
    <x v="4"/>
    <x v="10"/>
  </r>
  <r>
    <s v="Operative hybrid utilization"/>
    <n v="145000"/>
    <n v="6631"/>
    <n v="4.5731034482758622E-2"/>
    <n v="75815.5"/>
    <x v="0"/>
    <n v="130"/>
    <x v="1"/>
    <s v="USD"/>
    <n v="1277701200"/>
    <n v="1280120400"/>
    <b v="0"/>
    <b v="0"/>
    <x v="18"/>
    <x v="5"/>
    <x v="18"/>
  </r>
  <r>
    <s v="Function-based interactive matrix"/>
    <n v="5500"/>
    <n v="4678"/>
    <n v="0.85054545454545449"/>
    <n v="5089"/>
    <x v="0"/>
    <n v="55"/>
    <x v="1"/>
    <s v="USD"/>
    <n v="1454911200"/>
    <n v="1458104400"/>
    <b v="0"/>
    <b v="0"/>
    <x v="2"/>
    <x v="2"/>
    <x v="2"/>
  </r>
  <r>
    <s v="Optimized content-based collaboration"/>
    <n v="5700"/>
    <n v="6800"/>
    <n v="1.1929824561403508"/>
    <n v="6250"/>
    <x v="1"/>
    <n v="155"/>
    <x v="1"/>
    <s v="USD"/>
    <n v="1297922400"/>
    <n v="1298268000"/>
    <b v="0"/>
    <b v="0"/>
    <x v="18"/>
    <x v="5"/>
    <x v="18"/>
  </r>
  <r>
    <s v="User-centric cohesive policy"/>
    <n v="3600"/>
    <n v="10657"/>
    <n v="2.9602777777777778"/>
    <n v="7128.5"/>
    <x v="1"/>
    <n v="266"/>
    <x v="1"/>
    <s v="USD"/>
    <n v="1384408800"/>
    <n v="1386223200"/>
    <b v="0"/>
    <b v="0"/>
    <x v="0"/>
    <x v="0"/>
    <x v="0"/>
  </r>
  <r>
    <s v="Ergonomic methodical hub"/>
    <n v="5900"/>
    <n v="4997"/>
    <n v="0.84694915254237291"/>
    <n v="5448.5"/>
    <x v="0"/>
    <n v="114"/>
    <x v="6"/>
    <s v="EUR"/>
    <n v="1299304800"/>
    <n v="1299823200"/>
    <b v="0"/>
    <b v="1"/>
    <x v="14"/>
    <x v="7"/>
    <x v="14"/>
  </r>
  <r>
    <s v="Devolved disintermediate encryption"/>
    <n v="3700"/>
    <n v="13164"/>
    <n v="3.5578378378378379"/>
    <n v="8432"/>
    <x v="1"/>
    <n v="155"/>
    <x v="1"/>
    <s v="USD"/>
    <n v="1431320400"/>
    <n v="1431752400"/>
    <b v="0"/>
    <b v="0"/>
    <x v="3"/>
    <x v="3"/>
    <x v="3"/>
  </r>
  <r>
    <s v="Phased clear-thinking policy"/>
    <n v="2200"/>
    <n v="8501"/>
    <n v="3.8640909090909092"/>
    <n v="5350.5"/>
    <x v="1"/>
    <n v="207"/>
    <x v="4"/>
    <s v="GBP"/>
    <n v="1264399200"/>
    <n v="1267855200"/>
    <b v="0"/>
    <b v="0"/>
    <x v="1"/>
    <x v="1"/>
    <x v="1"/>
  </r>
  <r>
    <s v="Seamless solution-oriented capacity"/>
    <n v="1700"/>
    <n v="13468"/>
    <n v="7.9223529411764702"/>
    <n v="7584"/>
    <x v="1"/>
    <n v="245"/>
    <x v="1"/>
    <s v="USD"/>
    <n v="1497502800"/>
    <n v="1497675600"/>
    <b v="0"/>
    <b v="0"/>
    <x v="3"/>
    <x v="3"/>
    <x v="3"/>
  </r>
  <r>
    <s v="Organized human-resource attitude"/>
    <n v="88400"/>
    <n v="121138"/>
    <n v="1.3703393665158372"/>
    <n v="104769"/>
    <x v="1"/>
    <n v="1573"/>
    <x v="1"/>
    <s v="USD"/>
    <n v="1333688400"/>
    <n v="1336885200"/>
    <b v="0"/>
    <b v="0"/>
    <x v="21"/>
    <x v="1"/>
    <x v="21"/>
  </r>
  <r>
    <s v="Open-architected disintermediate budgetary management"/>
    <n v="2400"/>
    <n v="8117"/>
    <n v="3.3820833333333336"/>
    <n v="5258.5"/>
    <x v="1"/>
    <n v="114"/>
    <x v="1"/>
    <s v="USD"/>
    <n v="1293861600"/>
    <n v="1295157600"/>
    <b v="0"/>
    <b v="0"/>
    <x v="0"/>
    <x v="0"/>
    <x v="0"/>
  </r>
  <r>
    <s v="Multi-lateral radical solution"/>
    <n v="7900"/>
    <n v="8550"/>
    <n v="1.0822784810126582"/>
    <n v="8225"/>
    <x v="1"/>
    <n v="93"/>
    <x v="1"/>
    <s v="USD"/>
    <n v="1576994400"/>
    <n v="1577599200"/>
    <b v="0"/>
    <b v="0"/>
    <x v="3"/>
    <x v="3"/>
    <x v="3"/>
  </r>
  <r>
    <s v="Inverse context-sensitive info-mediaries"/>
    <n v="94900"/>
    <n v="57659"/>
    <n v="0.60757639620653314"/>
    <n v="76279.5"/>
    <x v="0"/>
    <n v="594"/>
    <x v="1"/>
    <s v="USD"/>
    <n v="1304917200"/>
    <n v="1305003600"/>
    <b v="0"/>
    <b v="0"/>
    <x v="3"/>
    <x v="3"/>
    <x v="3"/>
  </r>
  <r>
    <s v="Versatile neutral workforce"/>
    <n v="5100"/>
    <n v="1414"/>
    <n v="0.27725490196078434"/>
    <n v="3257"/>
    <x v="0"/>
    <n v="24"/>
    <x v="1"/>
    <s v="USD"/>
    <n v="1381208400"/>
    <n v="1381726800"/>
    <b v="0"/>
    <b v="0"/>
    <x v="19"/>
    <x v="4"/>
    <x v="19"/>
  </r>
  <r>
    <s v="Multi-tiered systematic knowledge user"/>
    <n v="42700"/>
    <n v="97524"/>
    <n v="2.283934426229508"/>
    <n v="70112"/>
    <x v="1"/>
    <n v="1681"/>
    <x v="1"/>
    <s v="USD"/>
    <n v="1401685200"/>
    <n v="1402462800"/>
    <b v="0"/>
    <b v="1"/>
    <x v="2"/>
    <x v="2"/>
    <x v="2"/>
  </r>
  <r>
    <s v="Programmable multi-state algorithm"/>
    <n v="121100"/>
    <n v="26176"/>
    <n v="0.21615194054500414"/>
    <n v="73638"/>
    <x v="0"/>
    <n v="252"/>
    <x v="1"/>
    <s v="USD"/>
    <n v="1291960800"/>
    <n v="1292133600"/>
    <b v="0"/>
    <b v="1"/>
    <x v="3"/>
    <x v="3"/>
    <x v="3"/>
  </r>
  <r>
    <s v="Multi-channeled reciprocal interface"/>
    <n v="800"/>
    <n v="2991"/>
    <n v="3.73875"/>
    <n v="1895.5"/>
    <x v="1"/>
    <n v="32"/>
    <x v="1"/>
    <s v="USD"/>
    <n v="1368853200"/>
    <n v="1368939600"/>
    <b v="0"/>
    <b v="0"/>
    <x v="7"/>
    <x v="1"/>
    <x v="7"/>
  </r>
  <r>
    <s v="Right-sized maximized migration"/>
    <n v="5400"/>
    <n v="8366"/>
    <n v="1.5492592592592593"/>
    <n v="6883"/>
    <x v="1"/>
    <n v="135"/>
    <x v="1"/>
    <s v="USD"/>
    <n v="1448776800"/>
    <n v="1452146400"/>
    <b v="0"/>
    <b v="1"/>
    <x v="3"/>
    <x v="3"/>
    <x v="3"/>
  </r>
  <r>
    <s v="Self-enabling value-added artificial intelligence"/>
    <n v="4000"/>
    <n v="12886"/>
    <n v="3.2214999999999998"/>
    <n v="8443"/>
    <x v="1"/>
    <n v="140"/>
    <x v="1"/>
    <s v="USD"/>
    <n v="1296194400"/>
    <n v="1296712800"/>
    <b v="0"/>
    <b v="1"/>
    <x v="3"/>
    <x v="3"/>
    <x v="3"/>
  </r>
  <r>
    <s v="Vision-oriented interactive solution"/>
    <n v="7000"/>
    <n v="5177"/>
    <n v="0.73957142857142855"/>
    <n v="6088.5"/>
    <x v="0"/>
    <n v="67"/>
    <x v="1"/>
    <s v="USD"/>
    <n v="1517983200"/>
    <n v="1520748000"/>
    <b v="0"/>
    <b v="0"/>
    <x v="0"/>
    <x v="0"/>
    <x v="0"/>
  </r>
  <r>
    <s v="Fundamental user-facing productivity"/>
    <n v="1000"/>
    <n v="8641"/>
    <n v="8.641"/>
    <n v="4820.5"/>
    <x v="1"/>
    <n v="92"/>
    <x v="1"/>
    <s v="USD"/>
    <n v="1478930400"/>
    <n v="1480831200"/>
    <b v="0"/>
    <b v="0"/>
    <x v="11"/>
    <x v="6"/>
    <x v="11"/>
  </r>
  <r>
    <s v="Innovative well-modulated capability"/>
    <n v="60200"/>
    <n v="86244"/>
    <n v="1.432624584717608"/>
    <n v="73222"/>
    <x v="1"/>
    <n v="1015"/>
    <x v="4"/>
    <s v="GBP"/>
    <n v="1426395600"/>
    <n v="1426914000"/>
    <b v="0"/>
    <b v="0"/>
    <x v="3"/>
    <x v="3"/>
    <x v="3"/>
  </r>
  <r>
    <s v="Universal fault-tolerant orchestration"/>
    <n v="195200"/>
    <n v="78630"/>
    <n v="0.40281762295081969"/>
    <n v="136915"/>
    <x v="0"/>
    <n v="742"/>
    <x v="1"/>
    <s v="USD"/>
    <n v="1446181200"/>
    <n v="1446616800"/>
    <b v="1"/>
    <b v="0"/>
    <x v="9"/>
    <x v="5"/>
    <x v="9"/>
  </r>
  <r>
    <s v="Grass-roots executive synergy"/>
    <n v="6700"/>
    <n v="11941"/>
    <n v="1.7822388059701493"/>
    <n v="9320.5"/>
    <x v="1"/>
    <n v="323"/>
    <x v="1"/>
    <s v="USD"/>
    <n v="1514181600"/>
    <n v="1517032800"/>
    <b v="0"/>
    <b v="0"/>
    <x v="2"/>
    <x v="2"/>
    <x v="2"/>
  </r>
  <r>
    <s v="Multi-layered optimal application"/>
    <n v="7200"/>
    <n v="6115"/>
    <n v="0.84930555555555554"/>
    <n v="6657.5"/>
    <x v="0"/>
    <n v="75"/>
    <x v="1"/>
    <s v="USD"/>
    <n v="1311051600"/>
    <n v="1311224400"/>
    <b v="0"/>
    <b v="1"/>
    <x v="4"/>
    <x v="4"/>
    <x v="4"/>
  </r>
  <r>
    <s v="Business-focused full-range core"/>
    <n v="129100"/>
    <n v="188404"/>
    <n v="1.4593648334624323"/>
    <n v="158752"/>
    <x v="1"/>
    <n v="2326"/>
    <x v="1"/>
    <s v="USD"/>
    <n v="1564894800"/>
    <n v="1566190800"/>
    <b v="0"/>
    <b v="0"/>
    <x v="4"/>
    <x v="4"/>
    <x v="4"/>
  </r>
  <r>
    <s v="Exclusive system-worthy Graphic Interface"/>
    <n v="6500"/>
    <n v="9910"/>
    <n v="1.5246153846153847"/>
    <n v="8205"/>
    <x v="1"/>
    <n v="381"/>
    <x v="1"/>
    <s v="USD"/>
    <n v="1567918800"/>
    <n v="1570165200"/>
    <b v="0"/>
    <b v="0"/>
    <x v="3"/>
    <x v="3"/>
    <x v="3"/>
  </r>
  <r>
    <s v="Enhanced optimal ability"/>
    <n v="170600"/>
    <n v="114523"/>
    <n v="0.67129542790152408"/>
    <n v="142561.5"/>
    <x v="0"/>
    <n v="4405"/>
    <x v="1"/>
    <s v="USD"/>
    <n v="1386309600"/>
    <n v="1388556000"/>
    <b v="0"/>
    <b v="1"/>
    <x v="1"/>
    <x v="1"/>
    <x v="1"/>
  </r>
  <r>
    <s v="Optional zero administration neural-net"/>
    <n v="7800"/>
    <n v="3144"/>
    <n v="0.40307692307692305"/>
    <n v="5472"/>
    <x v="0"/>
    <n v="92"/>
    <x v="1"/>
    <s v="USD"/>
    <n v="1301979600"/>
    <n v="1303189200"/>
    <b v="0"/>
    <b v="0"/>
    <x v="1"/>
    <x v="1"/>
    <x v="1"/>
  </r>
  <r>
    <s v="Ameliorated foreground focus group"/>
    <n v="6200"/>
    <n v="13441"/>
    <n v="2.1679032258064517"/>
    <n v="9820.5"/>
    <x v="1"/>
    <n v="480"/>
    <x v="1"/>
    <s v="USD"/>
    <n v="1493269200"/>
    <n v="1494478800"/>
    <b v="0"/>
    <b v="0"/>
    <x v="4"/>
    <x v="4"/>
    <x v="4"/>
  </r>
  <r>
    <s v="Triple-buffered multi-tasking matrices"/>
    <n v="9400"/>
    <n v="4899"/>
    <n v="0.52117021276595743"/>
    <n v="7149.5"/>
    <x v="0"/>
    <n v="64"/>
    <x v="1"/>
    <s v="USD"/>
    <n v="1478930400"/>
    <n v="1480744800"/>
    <b v="0"/>
    <b v="0"/>
    <x v="15"/>
    <x v="5"/>
    <x v="15"/>
  </r>
  <r>
    <s v="Versatile dedicated migration"/>
    <n v="2400"/>
    <n v="11990"/>
    <n v="4.9958333333333336"/>
    <n v="7195"/>
    <x v="1"/>
    <n v="226"/>
    <x v="1"/>
    <s v="USD"/>
    <n v="1555390800"/>
    <n v="1555822800"/>
    <b v="0"/>
    <b v="0"/>
    <x v="18"/>
    <x v="5"/>
    <x v="18"/>
  </r>
  <r>
    <s v="Devolved foreground customer loyalty"/>
    <n v="7800"/>
    <n v="6839"/>
    <n v="0.87679487179487181"/>
    <n v="7319.5"/>
    <x v="0"/>
    <n v="64"/>
    <x v="1"/>
    <s v="USD"/>
    <n v="1456984800"/>
    <n v="1458882000"/>
    <b v="0"/>
    <b v="1"/>
    <x v="6"/>
    <x v="4"/>
    <x v="6"/>
  </r>
  <r>
    <s v="Reduced reciprocal focus group"/>
    <n v="9800"/>
    <n v="11091"/>
    <n v="1.131734693877551"/>
    <n v="10445.5"/>
    <x v="1"/>
    <n v="241"/>
    <x v="1"/>
    <s v="USD"/>
    <n v="1411621200"/>
    <n v="1411966800"/>
    <b v="0"/>
    <b v="1"/>
    <x v="1"/>
    <x v="1"/>
    <x v="1"/>
  </r>
  <r>
    <s v="Networked global migration"/>
    <n v="3100"/>
    <n v="13223"/>
    <n v="4.2654838709677421"/>
    <n v="8161.5"/>
    <x v="1"/>
    <n v="132"/>
    <x v="1"/>
    <s v="USD"/>
    <n v="1525669200"/>
    <n v="1526878800"/>
    <b v="0"/>
    <b v="1"/>
    <x v="6"/>
    <x v="4"/>
    <x v="6"/>
  </r>
  <r>
    <s v="De-engineered even-keeled definition"/>
    <n v="9800"/>
    <n v="7608"/>
    <n v="0.77632653061224488"/>
    <n v="8704"/>
    <x v="3"/>
    <n v="75"/>
    <x v="6"/>
    <s v="EUR"/>
    <n v="1450936800"/>
    <n v="1452405600"/>
    <b v="0"/>
    <b v="1"/>
    <x v="14"/>
    <x v="7"/>
    <x v="14"/>
  </r>
  <r>
    <s v="Implemented bi-directional flexibility"/>
    <n v="141100"/>
    <n v="74073"/>
    <n v="0.52496810772501767"/>
    <n v="107586.5"/>
    <x v="0"/>
    <n v="842"/>
    <x v="1"/>
    <s v="USD"/>
    <n v="1413522000"/>
    <n v="1414040400"/>
    <b v="0"/>
    <b v="1"/>
    <x v="18"/>
    <x v="5"/>
    <x v="18"/>
  </r>
  <r>
    <s v="Vision-oriented scalable definition"/>
    <n v="97300"/>
    <n v="153216"/>
    <n v="1.5746762589928058"/>
    <n v="125258"/>
    <x v="1"/>
    <n v="2043"/>
    <x v="1"/>
    <s v="USD"/>
    <n v="1541307600"/>
    <n v="1543816800"/>
    <b v="0"/>
    <b v="1"/>
    <x v="0"/>
    <x v="0"/>
    <x v="0"/>
  </r>
  <r>
    <s v="Future-proofed upward-trending migration"/>
    <n v="6600"/>
    <n v="4814"/>
    <n v="0.72939393939393937"/>
    <n v="5707"/>
    <x v="0"/>
    <n v="112"/>
    <x v="1"/>
    <s v="USD"/>
    <n v="1357106400"/>
    <n v="1359698400"/>
    <b v="0"/>
    <b v="0"/>
    <x v="3"/>
    <x v="3"/>
    <x v="3"/>
  </r>
  <r>
    <s v="Right-sized full-range throughput"/>
    <n v="7600"/>
    <n v="4603"/>
    <n v="0.60565789473684206"/>
    <n v="6101.5"/>
    <x v="3"/>
    <n v="139"/>
    <x v="6"/>
    <s v="EUR"/>
    <n v="1390197600"/>
    <n v="1390629600"/>
    <b v="0"/>
    <b v="0"/>
    <x v="3"/>
    <x v="3"/>
    <x v="3"/>
  </r>
  <r>
    <s v="Polarized composite customer loyalty"/>
    <n v="66600"/>
    <n v="37823"/>
    <n v="0.5679129129129129"/>
    <n v="52211.5"/>
    <x v="0"/>
    <n v="374"/>
    <x v="1"/>
    <s v="USD"/>
    <n v="1265868000"/>
    <n v="1267077600"/>
    <b v="0"/>
    <b v="1"/>
    <x v="7"/>
    <x v="1"/>
    <x v="7"/>
  </r>
  <r>
    <s v="Expanded eco-centric policy"/>
    <n v="111100"/>
    <n v="62819"/>
    <n v="0.56542754275427543"/>
    <n v="86959.5"/>
    <x v="3"/>
    <n v="1122"/>
    <x v="1"/>
    <s v="USD"/>
    <n v="1467176400"/>
    <n v="1467781200"/>
    <b v="0"/>
    <b v="0"/>
    <x v="0"/>
    <x v="0"/>
    <x v="0"/>
  </r>
  <r>
    <m/>
    <m/>
    <m/>
    <m/>
    <m/>
    <x v="4"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n v="92.151898734177209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n v="99.33962264150943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n v="75.83333333333332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64.93832599118943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n v="62.9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n v="102.34545454545454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n v="110.41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45.103703703703701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n v="45.001483679525222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n v="85.044943820224717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n v="105.22535211267606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106.6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n v="112.05426356589147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n v="48.008849557522126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n v="38.004334633723452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85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n v="68.8125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57.125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107.42342342342343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n v="35.99549549549549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n v="26.998873148744366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107.56122448979592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94.375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n v="53.007815713698065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n v="45.059405940594061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n v="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n v="59.119617224880386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44.93333333333333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n v="29.06161137440758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n v="30.0859375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n v="84.99812500000000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n v="58.040160642570278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111.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n v="71.94736842105263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n v="61.038135593220339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n v="108.9166666666666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58.975609756097562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n v="111.82352941176471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n v="63.995555555555555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n v="74.48148148148148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n v="56.188235294117646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n v="79.642857142857139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48.004773269689736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n v="83.183333333333337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n v="39.996000000000002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n v="61.108374384236456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n v="110.76106194690266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n v="57.849056603773583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107.99508196721311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n v="48.927777777777777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64.999141999141997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n v="106.61061946902655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n v="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n v="56.054878048780488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n v="31.017857142857142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03.46315789473684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n v="107.57831325301204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n v="108.95414201183432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35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n v="109.65079365079364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n v="86.794520547945211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n v="30.992727272727272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63.003367003367003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n v="110.0343300110742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n v="25.997933274284026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n v="49.987915407854985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47.083333333333336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n v="89.9444444444444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n v="80.067669172932327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n v="28.001876172607879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n v="43.078651685393261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n v="87.95597484276729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n v="94.987234042553197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94.24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n v="80.139130434782615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60.992530345471522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n v="104.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n v="76.989583333333329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n v="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n v="73.733333333333334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113.1707317073170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n v="79.176829268292678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n v="36.032520325203251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n v="44.005985634477256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74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n v="41.996858638743454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104.2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n v="25.5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n v="37.78947368421052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32.006772009029348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n v="95.966712898751737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75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n v="105.75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n v="37.069767441860463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n v="46.338461538461537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n v="69.174603174603178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n v="109.07824427480917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n v="51.78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35.958333333333336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n v="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n v="79.792682926829272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n v="63.225000000000001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n v="70.174999999999997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99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28.044247787610619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n v="86.812121212121212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31.005037783375315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n v="39.235294117647058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n v="47.992753623188406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n v="51.999165275459099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9.999659863945578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n v="98.205357142857139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n v="66.998379254457049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n v="63.293478260869563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n v="54.906040268456373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75.84210526315789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42.91599999999999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n v="26.000773395204948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n v="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n v="38.019801980198018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n v="106.15254237288136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n v="63.93333333333333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n v="90.456521739130437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38.065134099616856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n v="54.050251256281406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0.002721335268504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n v="70.127906976744185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n v="26.996228786926462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n v="51.990606936416185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n v="56.416666666666664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n v="37.957446808510639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n v="40.030075187969928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n v="36.987277353689571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73.012609117361791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n v="61.765151515151516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n v="106.28804347826087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n v="75.07386363636364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n v="39.970802919708028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n v="71.7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n v="33.28125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n v="43.923497267759565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n v="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87.78125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n v="80.767605633802816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94.28235294117647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n v="109.04109589041096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n v="41.16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99.125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n v="105.88429752066116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n v="48.996525921966864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n v="39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n v="31.022556390977442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n v="42.3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n v="50.79687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n v="101.15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n v="77.068421052631578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n v="110.99550763701707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n v="87.003066141042481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n v="63.994402985074629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n v="105.9945205479452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n v="33.013605442176868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n v="110.32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n v="66.005235602094245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n v="41.005742176284812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n v="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n v="47.009935419771487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n v="29.606060606060606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n v="81.010569583088667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n v="94.35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26.058139534883722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49.82608695652174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63.893048128342244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n v="59.928057553956833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n v="78.209677419354833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95.733766233766232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8.010921177587846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59.16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n v="93.702290076335885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n v="70.090140845070422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n v="86.611940298507463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75.12698412698412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n v="89.227586206896547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n v="87.979166666666671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n v="89.54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29.09271523178808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n v="110.44117647058823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n v="48.012468827930178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n v="31.019823788546255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n v="99.20325203252032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46.060200668896321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n v="60.981609195402299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2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87.960784313725483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n v="108.01469237832875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62.866666666666667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26.99769363828560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n v="68.32978723404255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n v="50.974576271186443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n v="24.867469879518072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47.091324200913242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65.321428571428569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n v="104.4361702127659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n v="69.989010989010993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90.3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n v="54.931726907630519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n v="51.921875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53.003513254551258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54.5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n v="35.9111111111111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n v="36.952702702702702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86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n v="101.19767441860465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29.001272669424118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45.205128205128204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82.38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n v="66.99711538461538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n v="107.91401869158878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n v="110.3625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n v="94.857142857142861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7.935251798561154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n v="101.25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n v="64.95597484276729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n v="50.97422680412371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n v="102.85915492957747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58.99963715529753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71.156069364161851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n v="99.494252873563212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n v="48.99554707379135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83.982949701619773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n v="109.87058823529412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n v="31.916666666666668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n v="77.026890756302521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101.78125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27.908333333333335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n v="59.990534521158132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37.037634408602152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111.6774193548387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n v="36.014409221902014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n v="9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n v="53.046025104602514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n v="36.067669172932334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84.717948717948715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62.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01.97518330513255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106.4375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n v="29.97560975609756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31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90.337500000000006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n v="63.777777777777779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62.044554455445542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n v="104.97857142857143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n v="57.072874493927124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92.16666666666667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n v="80.75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n v="59.991289782244557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n v="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n v="104.36296296296297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n v="102.18852459016394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54.117647058823529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63.222222222222221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n v="49.994334277620396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56.015151515151516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n v="111.45945945945945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n v="94.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52.085106382978722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n v="24.986666666666668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n v="93.944444444444443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98.40625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n v="41.783783783783782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n v="65.991836734693877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72.05747126436782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n v="48.003209242618745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n v="107.88095238095238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n v="96.066176470588232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51.184615384615384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n v="43.92307692307692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n v="91.021198830409361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61.03921568627451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n v="43.032786885245905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n v="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n v="67.103092783505161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n v="40.03125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n v="35.04746835443037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n v="102.92307692307692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n v="45.02604166666666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73.615384615384613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n v="50.962184873949582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n v="63.56363636363636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n v="80.999165275459092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86.044753086419746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n v="92.4375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n v="111.15827338129496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n v="69.986760812003524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48.998079877112133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103.84615384615384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n v="99.127659574468083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n v="107.37777777777778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n v="87.962666666666664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n v="28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103.5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85.994467496542185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n v="98.011627906976742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n v="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n v="31.012224938875306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n v="58.857142857142854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n v="76.013333333333335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96.597402597402592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n v="76.957446808510639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n v="67.984732824427482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n v="88.781609195402297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n v="24.99623706491063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n v="44.922794117647058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79.400000000000006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n v="47.003284072249592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36.0392749244713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39.927927927927925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n v="39.9752066115702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n v="78.728155339805824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n v="56.081632653061227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n v="69.090909090909093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102.05291576673866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n v="51.970260223048328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06.49275362318841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n v="42.93684210526316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n v="30.037974683544302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70.623376623376629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n v="96.911392405063296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n v="111.51785714285714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n v="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n v="97.020608439646708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82.986666666666665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n v="87.737226277372258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90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n v="72.896039603960389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n v="108.48543689320388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28.00336700336700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n v="85.829268292682926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n v="25.00197628458498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92.013888888888886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n v="93.066115702479337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n v="61.008145363408524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n v="81.132596685082873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n v="73.5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110.96825396825396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n v="84.96632653061225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n v="25.00746268656716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87.34482758620689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103.8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n v="31.93717277486911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99.5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n v="108.84615384615384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n v="101.71428571428571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61.5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35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n v="40.04999999999999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n v="110.9723127035830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36.959016393442624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n v="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n v="30.974074074074075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n v="47.035087719298247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n v="88.06569343065693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n v="110.01646903820817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n v="79.009523809523813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n v="86.867469879518069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n v="62.04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n v="26.970212765957445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n v="41.035353535353536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n v="73.92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n v="31.995894428152493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106.5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n v="86.85897435897436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n v="96.8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n v="32.99545661063152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n v="58.867816091954026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105.04572803850782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78.821428571428569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n v="30.996070133010882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52.879227053140099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n v="71.00582072176949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n v="102.38709677419355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74.466666666666669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90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n v="97.142857142857139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n v="75.236363636363635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54.807692307692307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n v="52.958677685950413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n v="60.017959183673469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n v="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n v="44.028301886792455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28.012875536480685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n v="108.71052631578948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n v="42.97674418604651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42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n v="4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n v="112.6617647058823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n v="81.944444444444443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n v="111.07246376811594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n v="95.936170212765958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n v="67.966666666666669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n v="58.095238095238095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n v="88.8535031847133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n v="32.006493506493506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n v="64.744680851063833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n v="93.273885350318466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32.998301726577978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93.053191489361708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01.98449039881831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n v="105.937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n v="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80.806451612903231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n v="76.006816632583508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53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n v="54.164556962025316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n v="77.430769230769229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n v="77.17647058823529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n v="24.953917050691246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97.18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57.190082644628099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n v="98.666666666666671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2.002753556677376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81.567164179104481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n v="84.333333333333329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n v="102.6037735849056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n v="3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n v="40.942307692307693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n v="69.9972602739726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n v="73.838709677419359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n v="77.93442622950819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57.285714285714285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n v="90.259259259259252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n v="76.97870597870597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102.60162601626017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n v="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n v="55.0062893081761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49.6875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54.894067796610166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n v="30.99898322318251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107.7625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n v="79.944134078212286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77.666666666666671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n v="57.82692307692308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92.955555555555549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n v="40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n v="101.1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n v="105.13333333333334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n v="89.21621621621621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n v="64.956521739130437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n v="92.016298633017882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n v="80.47619047619048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n v="105.13541666666667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n v="93.348484848484844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n v="71.987179487179489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n v="92.611940298507463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n v="30.958174904942965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n v="73.92307692307692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n v="36.987499999999997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46.896551724137929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n v="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n v="102.02437459910199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n v="45.007502206531335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n v="94.285714285714292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n v="97.037499999999994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n v="43.00963855421687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51.007692307692309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85.054545454545448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n v="43.833333333333336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n v="41.067632850241544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n v="91.935483870967744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n v="58.91666666666666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n v="93.46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n v="61.970370370370368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n v="36.969040247678016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n v="81.533333333333331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80.999140154772135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n v="25.998410896708286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n v="28.002083333333335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53.053097345132741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106.859375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n v="46.020746887966808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n v="100.17424242424242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101.44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n v="33.115107913669064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76019-FCAC-2849-8E14-2DD5D2FFB6CA}" name="PivotTable2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434DF-8CB4-43BD-BF44-A59463BA5969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sd="0"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1C74B-392A-4B7C-A66B-EE2265D0FF87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57" zoomScale="70" zoomScaleNormal="70" workbookViewId="0">
      <selection activeCell="G5" sqref="G5"/>
    </sheetView>
  </sheetViews>
  <sheetFormatPr baseColWidth="10" defaultColWidth="11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" style="6" customWidth="1"/>
    <col min="7" max="7" width="16.33203125" customWidth="1"/>
    <col min="9" max="9" width="13" bestFit="1" customWidth="1"/>
    <col min="12" max="12" width="14.83203125" customWidth="1"/>
    <col min="13" max="13" width="22.5" customWidth="1"/>
    <col min="14" max="14" width="16.1640625" customWidth="1"/>
    <col min="15" max="15" width="25.1640625" customWidth="1"/>
    <col min="18" max="18" width="28" bestFit="1" customWidth="1"/>
    <col min="19" max="19" width="14.6640625" customWidth="1"/>
    <col min="20" max="20" width="14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s="7">
        <f>IFERROR(E2/I2,0)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s="7">
        <f t="shared" ref="G3:G66" si="1">IFERROR(E3/I3,0)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s="7">
        <f t="shared" si="1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s="7">
        <f t="shared" si="1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s="7">
        <f t="shared" si="1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s="7">
        <f t="shared" si="1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s="7">
        <f t="shared" si="1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s="7">
        <f t="shared" si="1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s="7">
        <f t="shared" si="1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s="7">
        <f t="shared" si="1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s="7">
        <f t="shared" si="1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s="7">
        <f t="shared" si="1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s="7">
        <f t="shared" si="1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s="7">
        <f t="shared" si="1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s="7">
        <f t="shared" si="1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s="7">
        <f t="shared" si="1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s="7">
        <f t="shared" si="1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s="7">
        <f t="shared" si="1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s="7">
        <f t="shared" si="1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s="7">
        <f t="shared" si="1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s="7">
        <f t="shared" si="1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s="7">
        <f t="shared" si="1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s="7">
        <f t="shared" si="1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s="7">
        <f t="shared" si="1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s="7">
        <f t="shared" si="1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s="7">
        <f t="shared" si="1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s="7">
        <f t="shared" si="1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s="7">
        <f t="shared" si="1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s="7">
        <f t="shared" si="1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s="7">
        <f t="shared" si="1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s="7">
        <f t="shared" si="1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s="7">
        <f t="shared" si="1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s="7">
        <f t="shared" si="1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s="7">
        <f t="shared" si="1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s="7">
        <f t="shared" si="1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s="7">
        <f t="shared" si="1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s="7">
        <f t="shared" si="1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s="7">
        <f t="shared" si="1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s="7">
        <f t="shared" si="1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s="7">
        <f t="shared" si="1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s="7">
        <f t="shared" si="1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s="7">
        <f t="shared" si="1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s="7">
        <f t="shared" si="1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s="7">
        <f t="shared" si="1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s="7">
        <f t="shared" si="1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s="7">
        <f t="shared" si="1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s="7">
        <f t="shared" si="1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s="7">
        <f t="shared" si="1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s="7">
        <f t="shared" si="1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s="7">
        <f t="shared" si="1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s="7">
        <f t="shared" si="1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s="7">
        <f t="shared" si="1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s="7">
        <f t="shared" si="1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s="7">
        <f t="shared" si="1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s="7">
        <f t="shared" si="1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s="7">
        <f t="shared" si="1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s="7">
        <f t="shared" si="1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s="7">
        <f t="shared" si="1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s="7">
        <f t="shared" si="1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s="7">
        <f t="shared" si="1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s="7">
        <f t="shared" si="1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s="7">
        <f t="shared" si="1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s="7">
        <f t="shared" si="1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s="7">
        <f t="shared" si="1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s="7">
        <f t="shared" si="1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s="7">
        <f t="shared" ref="G67:G130" si="7">IFERROR(E67/I67,0)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s="7">
        <f t="shared" si="7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s="7">
        <f t="shared" si="7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s="7">
        <f t="shared" si="7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s="7">
        <f t="shared" si="7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s="7">
        <f t="shared" si="7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s="7">
        <f t="shared" si="7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s="7">
        <f t="shared" si="7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s="7">
        <f t="shared" si="7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s="7">
        <f t="shared" si="7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s="7">
        <f t="shared" si="7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s="7">
        <f t="shared" si="7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s="7">
        <f t="shared" si="7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s="7">
        <f t="shared" si="7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s="7">
        <f t="shared" si="7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s="7">
        <f t="shared" si="7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s="7">
        <f t="shared" si="7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s="7">
        <f t="shared" si="7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s="7">
        <f t="shared" si="7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s="7">
        <f t="shared" si="7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s="7">
        <f t="shared" si="7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s="7">
        <f t="shared" si="7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s="7">
        <f t="shared" si="7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s="7">
        <f t="shared" si="7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s="7">
        <f t="shared" si="7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s="7">
        <f t="shared" si="7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s="7">
        <f t="shared" si="7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s="7">
        <f t="shared" si="7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s="7">
        <f t="shared" si="7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s="7">
        <f t="shared" si="7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s="7">
        <f t="shared" si="7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s="7">
        <f t="shared" si="7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s="7">
        <f t="shared" si="7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s="7">
        <f t="shared" si="7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s="7">
        <f t="shared" si="7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s="7">
        <f t="shared" si="7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s="7">
        <f t="shared" si="7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s="7">
        <f t="shared" si="7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s="7">
        <f t="shared" si="7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s="7">
        <f t="shared" si="7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s="7">
        <f t="shared" si="7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s="7">
        <f t="shared" si="7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s="7">
        <f t="shared" si="7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s="7">
        <f t="shared" si="7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s="7">
        <f t="shared" si="7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s="7">
        <f t="shared" si="7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s="7">
        <f t="shared" si="7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s="7">
        <f t="shared" si="7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s="7">
        <f t="shared" si="7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s="7">
        <f t="shared" si="7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s="7">
        <f t="shared" si="7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s="7">
        <f t="shared" si="7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s="7">
        <f t="shared" si="7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s="7">
        <f t="shared" si="7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s="7">
        <f t="shared" si="7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s="7">
        <f t="shared" si="7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s="7">
        <f t="shared" si="7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s="7">
        <f t="shared" si="7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s="7">
        <f t="shared" si="7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s="7">
        <f t="shared" si="7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s="7">
        <f t="shared" si="7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s="7">
        <f t="shared" si="7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s="7">
        <f t="shared" si="7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s="7">
        <f t="shared" si="7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s="7">
        <f t="shared" ref="G131:G194" si="13">IFERROR(E131/I131,0)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s="7">
        <f t="shared" si="13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s="7">
        <f t="shared" si="13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s="7">
        <f t="shared" si="13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s="7">
        <f t="shared" si="13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s="7">
        <f t="shared" si="13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s="7">
        <f t="shared" si="13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s="7">
        <f t="shared" si="13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s="7">
        <f t="shared" si="13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s="7">
        <f t="shared" si="13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s="7">
        <f t="shared" si="13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s="7">
        <f t="shared" si="13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s="7">
        <f t="shared" si="13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s="7">
        <f t="shared" si="13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s="7">
        <f t="shared" si="13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s="7">
        <f t="shared" si="13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s="7">
        <f t="shared" si="13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s="7">
        <f t="shared" si="13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s="7">
        <f t="shared" si="13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s="7">
        <f t="shared" si="13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s="7">
        <f t="shared" si="13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s="7">
        <f t="shared" si="13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s="7">
        <f t="shared" si="13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s="7">
        <f t="shared" si="13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s="7">
        <f t="shared" si="13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s="7">
        <f t="shared" si="13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s="7">
        <f t="shared" si="13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s="7">
        <f t="shared" si="13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s="7">
        <f t="shared" si="13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s="7">
        <f t="shared" si="13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s="7">
        <f t="shared" si="13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s="7">
        <f t="shared" si="13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s="7">
        <f t="shared" si="13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s="7">
        <f t="shared" si="13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s="7">
        <f t="shared" si="13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s="7">
        <f t="shared" si="13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s="7">
        <f t="shared" si="13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s="7">
        <f t="shared" si="13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s="7">
        <f t="shared" si="13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s="7">
        <f t="shared" si="13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s="7">
        <f t="shared" si="13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s="7">
        <f t="shared" si="13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s="7">
        <f t="shared" si="13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s="7">
        <f t="shared" si="13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s="7">
        <f t="shared" si="13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s="7">
        <f t="shared" si="13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s="7">
        <f t="shared" si="13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s="7">
        <f t="shared" si="13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s="7">
        <f t="shared" si="13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s="7">
        <f t="shared" si="13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s="7">
        <f t="shared" si="13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s="7">
        <f t="shared" si="13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s="7">
        <f t="shared" si="13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s="7">
        <f t="shared" si="13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s="7">
        <f t="shared" si="13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s="7">
        <f t="shared" si="13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s="7">
        <f t="shared" si="13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s="7">
        <f t="shared" si="13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s="7">
        <f t="shared" si="13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s="7">
        <f t="shared" si="13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s="7">
        <f t="shared" si="13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s="7">
        <f t="shared" si="13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s="7">
        <f t="shared" si="13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s="7">
        <f t="shared" si="13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s="7">
        <f t="shared" ref="G195:G258" si="19">IFERROR(E195/I195,0)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s="7">
        <f t="shared" si="19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s="7">
        <f t="shared" si="19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s="7">
        <f t="shared" si="19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s="7">
        <f t="shared" si="19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s="7">
        <f t="shared" si="19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s="7">
        <f t="shared" si="19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s="7">
        <f t="shared" si="19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s="7">
        <f t="shared" si="19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s="7">
        <f t="shared" si="19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s="7">
        <f t="shared" si="19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s="7">
        <f t="shared" si="19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s="7">
        <f t="shared" si="19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s="7">
        <f t="shared" si="19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s="7">
        <f t="shared" si="19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s="7">
        <f t="shared" si="19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s="7">
        <f t="shared" si="19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s="7">
        <f t="shared" si="19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s="7">
        <f t="shared" si="19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s="7">
        <f t="shared" si="19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s="7">
        <f t="shared" si="19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s="7">
        <f t="shared" si="19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s="7">
        <f t="shared" si="19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s="7">
        <f t="shared" si="19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s="7">
        <f t="shared" si="19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s="7">
        <f t="shared" si="19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s="7">
        <f t="shared" si="19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s="7">
        <f t="shared" si="19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s="7">
        <f t="shared" si="19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s="7">
        <f t="shared" si="19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s="7">
        <f t="shared" si="19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s="7">
        <f t="shared" si="19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s="7">
        <f t="shared" si="19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s="7">
        <f t="shared" si="19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s="7">
        <f t="shared" si="19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s="7">
        <f t="shared" si="19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s="7">
        <f t="shared" si="19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s="7">
        <f t="shared" si="19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s="7">
        <f t="shared" si="19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s="7">
        <f t="shared" si="19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s="7">
        <f t="shared" si="19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s="7">
        <f t="shared" si="19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s="7">
        <f t="shared" si="19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s="7">
        <f t="shared" si="19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s="7">
        <f t="shared" si="19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s="7">
        <f t="shared" si="19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s="7">
        <f t="shared" si="19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s="7">
        <f t="shared" si="19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s="7">
        <f t="shared" si="19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s="7">
        <f t="shared" si="19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s="7">
        <f t="shared" si="19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s="7">
        <f t="shared" si="19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s="7">
        <f t="shared" si="19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s="7">
        <f t="shared" si="19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s="7">
        <f t="shared" si="19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s="7">
        <f t="shared" si="19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s="7">
        <f t="shared" si="19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s="7">
        <f t="shared" si="19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s="7">
        <f t="shared" si="19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s="7">
        <f t="shared" si="19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s="7">
        <f t="shared" si="19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s="7">
        <f t="shared" si="19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s="7">
        <f t="shared" si="19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s="7">
        <f t="shared" si="19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s="7">
        <f t="shared" ref="G259:G322" si="25">IFERROR(E259/I259,0)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s="7">
        <f t="shared" si="25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s="7">
        <f t="shared" si="25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s="7">
        <f t="shared" si="25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s="7">
        <f t="shared" si="25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s="7">
        <f t="shared" si="25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s="7">
        <f t="shared" si="25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s="7">
        <f t="shared" si="25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s="7">
        <f t="shared" si="25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s="7">
        <f t="shared" si="25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s="7">
        <f t="shared" si="25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s="7">
        <f t="shared" si="25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s="7">
        <f t="shared" si="25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s="7">
        <f t="shared" si="25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s="7">
        <f t="shared" si="25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s="7">
        <f t="shared" si="25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s="7">
        <f t="shared" si="25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s="7">
        <f t="shared" si="25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s="7">
        <f t="shared" si="25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s="7">
        <f t="shared" si="25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s="7">
        <f t="shared" si="25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s="7">
        <f t="shared" si="25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s="7">
        <f t="shared" si="25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s="7">
        <f t="shared" si="25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s="7">
        <f t="shared" si="25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s="7">
        <f t="shared" si="25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s="7">
        <f t="shared" si="25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s="7">
        <f t="shared" si="25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s="7">
        <f t="shared" si="25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s="7">
        <f t="shared" si="25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s="7">
        <f t="shared" si="25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s="7">
        <f t="shared" si="25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s="7">
        <f t="shared" si="25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s="7">
        <f t="shared" si="25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s="7">
        <f t="shared" si="25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s="7">
        <f t="shared" si="25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s="7">
        <f t="shared" si="25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s="7">
        <f t="shared" si="25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s="7">
        <f t="shared" si="25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s="7">
        <f t="shared" si="25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s="7">
        <f t="shared" si="25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s="7">
        <f t="shared" si="25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s="7">
        <f t="shared" si="25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s="7">
        <f t="shared" si="25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s="7">
        <f t="shared" si="25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s="7">
        <f t="shared" si="25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s="7">
        <f t="shared" si="25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s="7">
        <f t="shared" si="25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s="7">
        <f t="shared" si="25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s="7">
        <f t="shared" si="25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s="7">
        <f t="shared" si="25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s="7">
        <f t="shared" si="25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s="7">
        <f t="shared" si="25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s="7">
        <f t="shared" si="25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s="7">
        <f t="shared" si="25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s="7">
        <f t="shared" si="25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s="7">
        <f t="shared" si="25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s="7">
        <f t="shared" si="25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s="7">
        <f t="shared" si="25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s="7">
        <f t="shared" si="25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s="7">
        <f t="shared" si="25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s="7">
        <f t="shared" si="25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s="7">
        <f t="shared" si="25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s="7">
        <f t="shared" si="25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s="7">
        <f t="shared" ref="G323:G386" si="31">IFERROR(E323/I323,0)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s="7">
        <f t="shared" si="31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s="7">
        <f t="shared" si="31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s="7">
        <f t="shared" si="31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s="7">
        <f t="shared" si="31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s="7">
        <f t="shared" si="31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s="7">
        <f t="shared" si="31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s="7">
        <f t="shared" si="31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s="7">
        <f t="shared" si="31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s="7">
        <f t="shared" si="31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s="7">
        <f t="shared" si="31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s="7">
        <f t="shared" si="31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s="7">
        <f t="shared" si="31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s="7">
        <f t="shared" si="31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s="7">
        <f t="shared" si="31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s="7">
        <f t="shared" si="31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s="7">
        <f t="shared" si="31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s="7">
        <f t="shared" si="31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s="7">
        <f t="shared" si="31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s="7">
        <f t="shared" si="31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s="7">
        <f t="shared" si="31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s="7">
        <f t="shared" si="31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s="7">
        <f t="shared" si="31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s="7">
        <f t="shared" si="31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s="7">
        <f t="shared" si="31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s="7">
        <f t="shared" si="31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s="7">
        <f t="shared" si="31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s="7">
        <f t="shared" si="31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s="7">
        <f t="shared" si="31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s="7">
        <f t="shared" si="3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s="7">
        <f t="shared" si="31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s="7">
        <f t="shared" si="31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s="7">
        <f t="shared" si="31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s="7">
        <f t="shared" si="31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s="7">
        <f t="shared" si="31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s="7">
        <f t="shared" si="31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s="7">
        <f t="shared" si="31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s="7">
        <f t="shared" si="31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s="7">
        <f t="shared" si="31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s="7">
        <f t="shared" si="31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s="7">
        <f t="shared" si="31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s="7">
        <f t="shared" si="31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s="7">
        <f t="shared" si="31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s="7">
        <f t="shared" si="31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s="7">
        <f t="shared" si="31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s="7">
        <f t="shared" si="31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s="7">
        <f t="shared" si="31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s="7">
        <f t="shared" si="31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s="7">
        <f t="shared" si="31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s="7">
        <f t="shared" si="31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s="7">
        <f t="shared" si="31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s="7">
        <f t="shared" si="31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s="7">
        <f t="shared" si="31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s="7">
        <f t="shared" si="31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s="7">
        <f t="shared" si="31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s="7">
        <f t="shared" si="31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s="7">
        <f t="shared" si="31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s="7">
        <f t="shared" si="31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s="7">
        <f t="shared" si="31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s="7">
        <f t="shared" si="31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s="7">
        <f t="shared" si="31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s="7">
        <f t="shared" si="31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s="7">
        <f t="shared" si="31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s="7">
        <f t="shared" si="31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s="7">
        <f t="shared" ref="G387:G450" si="37">IFERROR(E387/I387,0)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s="7">
        <f t="shared" si="37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s="7">
        <f t="shared" si="37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s="7">
        <f t="shared" si="37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s="7">
        <f t="shared" si="37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s="7">
        <f t="shared" si="37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s="7">
        <f t="shared" si="37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s="7">
        <f t="shared" si="37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s="7">
        <f t="shared" si="37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s="7">
        <f t="shared" si="37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s="7">
        <f t="shared" si="37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s="7">
        <f t="shared" si="37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s="7">
        <f t="shared" si="37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s="7">
        <f t="shared" si="37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s="7">
        <f t="shared" si="37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s="7">
        <f t="shared" si="37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s="7">
        <f t="shared" si="37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s="7">
        <f t="shared" si="37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s="7">
        <f t="shared" si="37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s="7">
        <f t="shared" si="37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s="7">
        <f t="shared" si="37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s="7">
        <f t="shared" si="37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s="7">
        <f t="shared" si="37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s="7">
        <f t="shared" si="37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s="7">
        <f t="shared" si="37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s="7">
        <f t="shared" si="37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s="7">
        <f t="shared" si="37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s="7">
        <f t="shared" si="37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s="7">
        <f t="shared" si="37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s="7">
        <f t="shared" si="37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s="7">
        <f t="shared" si="37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s="7">
        <f t="shared" si="37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s="7">
        <f t="shared" si="37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s="7">
        <f t="shared" si="37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s="7">
        <f t="shared" si="37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s="7">
        <f t="shared" si="37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s="7">
        <f t="shared" si="37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s="7">
        <f t="shared" si="37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s="7">
        <f t="shared" si="37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s="7">
        <f t="shared" si="37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s="7">
        <f t="shared" si="37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s="7">
        <f t="shared" si="37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s="7">
        <f t="shared" si="37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s="7">
        <f t="shared" si="37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s="7">
        <f t="shared" si="37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s="7">
        <f t="shared" si="37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s="7">
        <f t="shared" si="37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s="7">
        <f t="shared" si="37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s="7">
        <f t="shared" si="37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s="7">
        <f t="shared" si="37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s="7">
        <f t="shared" si="37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s="7">
        <f t="shared" si="37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s="7">
        <f t="shared" si="37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s="7">
        <f t="shared" si="37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s="7">
        <f t="shared" si="37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s="7">
        <f t="shared" si="37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s="7">
        <f t="shared" si="37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s="7">
        <f t="shared" si="37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s="7">
        <f t="shared" si="37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s="7">
        <f t="shared" si="37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s="7">
        <f t="shared" si="37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s="7">
        <f t="shared" si="37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s="7">
        <f t="shared" si="37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s="7">
        <f t="shared" si="37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s="7">
        <f t="shared" ref="G451:G514" si="43">IFERROR(E451/I451,0)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s="7">
        <f t="shared" si="43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s="7">
        <f t="shared" si="43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s="7">
        <f t="shared" si="43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s="7">
        <f t="shared" si="43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s="7">
        <f t="shared" si="43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s="7">
        <f t="shared" si="43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s="7">
        <f t="shared" si="43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s="7">
        <f t="shared" si="43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s="7">
        <f t="shared" si="43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s="7">
        <f t="shared" si="43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s="7">
        <f t="shared" si="43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s="7">
        <f t="shared" si="43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s="7">
        <f t="shared" si="43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s="7">
        <f t="shared" si="43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s="7">
        <f t="shared" si="43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s="7">
        <f t="shared" si="43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s="7">
        <f t="shared" si="43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s="7">
        <f t="shared" si="43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s="7">
        <f t="shared" si="43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s="7">
        <f t="shared" si="43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s="7">
        <f t="shared" si="43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s="7">
        <f t="shared" si="43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s="7">
        <f t="shared" si="43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s="7">
        <f t="shared" si="43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s="7">
        <f t="shared" si="43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s="7">
        <f t="shared" si="43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s="7">
        <f t="shared" si="43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s="7">
        <f t="shared" si="43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s="7">
        <f t="shared" si="43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s="7">
        <f t="shared" si="43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s="7">
        <f t="shared" si="43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s="7">
        <f t="shared" si="43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s="7">
        <f t="shared" si="43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s="7">
        <f t="shared" si="43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s="7">
        <f t="shared" si="43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s="7">
        <f t="shared" si="43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s="7">
        <f t="shared" si="43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s="7">
        <f t="shared" si="43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s="7">
        <f t="shared" si="43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s="7">
        <f t="shared" si="43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s="7">
        <f t="shared" si="43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s="7">
        <f t="shared" si="43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s="7">
        <f t="shared" si="43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s="7">
        <f t="shared" si="43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s="7">
        <f t="shared" si="43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s="7">
        <f t="shared" si="43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s="7">
        <f t="shared" si="43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s="7">
        <f t="shared" si="43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s="7">
        <f t="shared" si="43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s="7">
        <f t="shared" si="43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s="7">
        <f t="shared" si="43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s="7">
        <f t="shared" si="43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s="7">
        <f t="shared" si="43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s="7">
        <f t="shared" si="43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s="7">
        <f t="shared" si="43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s="7">
        <f t="shared" si="43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s="7">
        <f t="shared" si="43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s="7">
        <f t="shared" si="43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s="7">
        <f t="shared" si="43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s="7">
        <f t="shared" si="43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s="7">
        <f t="shared" si="43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s="7">
        <f t="shared" si="43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s="7">
        <f t="shared" si="43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s="7">
        <f t="shared" ref="G515:G578" si="49">IFERROR(E515/I515,0)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s="7">
        <f t="shared" si="49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s="7">
        <f t="shared" si="49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s="7">
        <f t="shared" si="49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s="7">
        <f t="shared" si="49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s="7">
        <f t="shared" si="49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s="7">
        <f t="shared" si="49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s="7">
        <f t="shared" si="49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s="7">
        <f t="shared" si="49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s="7">
        <f t="shared" si="49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s="7">
        <f t="shared" si="49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s="7">
        <f t="shared" si="49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s="7">
        <f t="shared" si="49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s="7">
        <f t="shared" si="49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s="7">
        <f t="shared" si="49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s="7">
        <f t="shared" si="49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s="7">
        <f t="shared" si="49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s="7">
        <f t="shared" si="49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s="7">
        <f t="shared" si="49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s="7">
        <f t="shared" si="49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s="7">
        <f t="shared" si="49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s="7">
        <f t="shared" si="49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s="7">
        <f t="shared" si="49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s="7">
        <f t="shared" si="49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s="7">
        <f t="shared" si="49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s="7">
        <f t="shared" si="49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s="7">
        <f t="shared" si="49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s="7">
        <f t="shared" si="49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s="7">
        <f t="shared" si="49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s="7">
        <f t="shared" si="49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s="7">
        <f t="shared" si="49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s="7">
        <f t="shared" si="49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s="7">
        <f t="shared" si="49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s="7">
        <f t="shared" si="49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s="7">
        <f t="shared" si="49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s="7">
        <f t="shared" si="49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s="7">
        <f t="shared" si="49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s="7">
        <f t="shared" si="49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s="7">
        <f t="shared" si="49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s="7">
        <f t="shared" si="49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s="7">
        <f t="shared" si="49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s="7">
        <f t="shared" si="49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s="7">
        <f t="shared" si="49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s="7">
        <f t="shared" si="49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s="7">
        <f t="shared" si="49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s="7">
        <f t="shared" si="49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s="7">
        <f t="shared" si="49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s="7">
        <f t="shared" si="49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s="7">
        <f t="shared" si="49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s="7">
        <f t="shared" si="49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s="7">
        <f t="shared" si="49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s="7">
        <f t="shared" si="49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s="7">
        <f t="shared" si="49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s="7">
        <f t="shared" si="49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s="7">
        <f t="shared" si="49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s="7">
        <f t="shared" si="49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s="7">
        <f t="shared" si="49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s="7">
        <f t="shared" si="49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s="7">
        <f t="shared" si="49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s="7">
        <f t="shared" si="49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s="7">
        <f t="shared" si="49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s="7">
        <f t="shared" si="49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s="7">
        <f t="shared" si="49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s="7">
        <f t="shared" si="49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s="7">
        <f t="shared" ref="G579:G642" si="55">IFERROR(E579/I579,0)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s="7">
        <f t="shared" si="55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s="7">
        <f t="shared" si="55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s="7">
        <f t="shared" si="55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s="7">
        <f t="shared" si="55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s="7">
        <f t="shared" si="55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s="7">
        <f t="shared" si="55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s="7">
        <f t="shared" si="55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s="7">
        <f t="shared" si="55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s="7">
        <f t="shared" si="55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s="7">
        <f t="shared" si="55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s="7">
        <f t="shared" si="55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s="7">
        <f t="shared" si="55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s="7">
        <f t="shared" si="55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s="7">
        <f t="shared" si="55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s="7">
        <f t="shared" si="55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s="7">
        <f t="shared" si="55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s="7">
        <f t="shared" si="55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s="7">
        <f t="shared" si="55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s="7">
        <f t="shared" si="55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s="7">
        <f t="shared" si="55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s="7">
        <f t="shared" si="55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s="7">
        <f t="shared" si="55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s="7">
        <f t="shared" si="55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s="7">
        <f t="shared" si="55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s="7">
        <f t="shared" si="55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s="7">
        <f t="shared" si="55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s="7">
        <f t="shared" si="55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s="7">
        <f t="shared" si="55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s="7">
        <f t="shared" si="55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s="7">
        <f t="shared" si="55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s="7">
        <f t="shared" si="55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s="7">
        <f t="shared" si="55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s="7">
        <f t="shared" si="55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s="7">
        <f t="shared" si="55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s="7">
        <f t="shared" si="55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s="7">
        <f t="shared" si="55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s="7">
        <f t="shared" si="55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s="7">
        <f t="shared" si="55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s="7">
        <f t="shared" si="55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s="7">
        <f t="shared" si="55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s="7">
        <f t="shared" si="55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s="7">
        <f t="shared" si="55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s="7">
        <f t="shared" si="55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s="7">
        <f t="shared" si="55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s="7">
        <f t="shared" si="55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s="7">
        <f t="shared" si="55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s="7">
        <f t="shared" si="55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s="7">
        <f t="shared" si="55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s="7">
        <f t="shared" si="55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s="7">
        <f t="shared" si="55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s="7">
        <f t="shared" si="55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s="7">
        <f t="shared" si="55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s="7">
        <f t="shared" si="55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s="7">
        <f t="shared" si="55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s="7">
        <f t="shared" si="55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s="7">
        <f t="shared" si="55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s="7">
        <f t="shared" si="55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s="7">
        <f t="shared" si="55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s="7">
        <f t="shared" si="55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s="7">
        <f t="shared" si="55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s="7">
        <f t="shared" si="55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s="7">
        <f t="shared" si="55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s="7">
        <f t="shared" si="55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s="7">
        <f t="shared" ref="G643:G706" si="61">IFERROR(E643/I643,0)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s="7">
        <f t="shared" si="61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s="7">
        <f t="shared" si="61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s="7">
        <f t="shared" si="61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s="7">
        <f t="shared" si="61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s="7">
        <f t="shared" si="61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s="7">
        <f t="shared" si="61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s="7">
        <f t="shared" si="61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s="7">
        <f t="shared" si="61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s="7">
        <f t="shared" si="6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s="7">
        <f t="shared" si="61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s="7">
        <f t="shared" si="61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s="7">
        <f t="shared" si="61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s="7">
        <f t="shared" si="61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s="7">
        <f t="shared" si="61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s="7">
        <f t="shared" si="61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s="7">
        <f t="shared" si="61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s="7">
        <f t="shared" si="61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s="7">
        <f t="shared" si="61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s="7">
        <f t="shared" si="61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s="7">
        <f t="shared" si="61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s="7">
        <f t="shared" si="61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s="7">
        <f t="shared" si="61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s="7">
        <f t="shared" si="61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s="7">
        <f t="shared" si="61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s="7">
        <f t="shared" si="61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s="7">
        <f t="shared" si="61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s="7">
        <f t="shared" si="61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s="7">
        <f t="shared" si="61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s="7">
        <f t="shared" si="61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s="7">
        <f t="shared" si="61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s="7">
        <f t="shared" si="61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s="7">
        <f t="shared" si="61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s="7">
        <f t="shared" si="61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s="7">
        <f t="shared" si="61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s="7">
        <f t="shared" si="61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s="7">
        <f t="shared" si="61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s="7">
        <f t="shared" si="61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s="7">
        <f t="shared" si="61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s="7">
        <f t="shared" si="61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s="7">
        <f t="shared" si="61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s="7">
        <f t="shared" si="61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s="7">
        <f t="shared" si="61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s="7">
        <f t="shared" si="61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s="7">
        <f t="shared" si="61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s="7">
        <f t="shared" si="61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s="7">
        <f t="shared" si="61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s="7">
        <f t="shared" si="61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s="7">
        <f t="shared" si="61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s="7">
        <f t="shared" si="61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s="7">
        <f t="shared" si="61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s="7">
        <f t="shared" si="61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s="7">
        <f t="shared" si="61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s="7">
        <f t="shared" si="61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s="7">
        <f t="shared" si="61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s="7">
        <f t="shared" si="61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s="7">
        <f t="shared" si="61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s="7">
        <f t="shared" si="61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s="7">
        <f t="shared" si="61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s="7">
        <f t="shared" si="6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s="7">
        <f t="shared" si="61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s="7">
        <f t="shared" si="61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s="7">
        <f t="shared" si="61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s="7">
        <f t="shared" si="61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s="7">
        <f t="shared" ref="G707:G770" si="67">IFERROR(E707/I707,0)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s="7">
        <f t="shared" si="67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s="7">
        <f t="shared" si="67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s="7">
        <f t="shared" si="67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s="7">
        <f t="shared" si="67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s="7">
        <f t="shared" si="67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s="7">
        <f t="shared" si="67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s="7">
        <f t="shared" si="67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s="7">
        <f t="shared" si="67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s="7">
        <f t="shared" si="67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s="7">
        <f t="shared" si="67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s="7">
        <f t="shared" si="67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s="7">
        <f t="shared" si="67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s="7">
        <f t="shared" si="67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s="7">
        <f t="shared" si="67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s="7">
        <f t="shared" si="67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s="7">
        <f t="shared" si="67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s="7">
        <f t="shared" si="67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s="7">
        <f t="shared" si="67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s="7">
        <f t="shared" si="67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s="7">
        <f t="shared" si="67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s="7">
        <f t="shared" si="67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s="7">
        <f t="shared" si="67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s="7">
        <f t="shared" si="67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s="7">
        <f t="shared" si="67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s="7">
        <f t="shared" si="67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s="7">
        <f t="shared" si="67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s="7">
        <f t="shared" si="67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s="7">
        <f t="shared" si="67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s="7">
        <f t="shared" si="67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s="7">
        <f t="shared" si="67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s="7">
        <f t="shared" si="67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s="7">
        <f t="shared" si="67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s="7">
        <f t="shared" si="67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s="7">
        <f t="shared" si="67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s="7">
        <f t="shared" si="67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s="7">
        <f t="shared" si="67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s="7">
        <f t="shared" si="67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s="7">
        <f t="shared" si="67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s="7">
        <f t="shared" si="67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s="7">
        <f t="shared" si="67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s="7">
        <f t="shared" si="67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s="7">
        <f t="shared" si="67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s="7">
        <f t="shared" si="67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s="7">
        <f t="shared" si="67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s="7">
        <f t="shared" si="67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s="7">
        <f t="shared" si="67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s="7">
        <f t="shared" si="67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s="7">
        <f t="shared" si="67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s="7">
        <f t="shared" si="67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s="7">
        <f t="shared" si="67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s="7">
        <f t="shared" si="67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s="7">
        <f t="shared" si="67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s="7">
        <f t="shared" si="67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s="7">
        <f t="shared" si="67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s="7">
        <f t="shared" si="67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s="7">
        <f t="shared" si="67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s="7">
        <f t="shared" si="67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s="7">
        <f t="shared" si="67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s="7">
        <f t="shared" si="67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s="7">
        <f t="shared" si="67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s="7">
        <f t="shared" si="67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s="7">
        <f t="shared" si="67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s="7">
        <f t="shared" si="67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s="7">
        <f t="shared" ref="G771:G834" si="73">IFERROR(E771/I771,0)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s="7">
        <f t="shared" si="73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s="7">
        <f t="shared" si="73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s="7">
        <f t="shared" si="73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s="7">
        <f t="shared" si="73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s="7">
        <f t="shared" si="73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s="7">
        <f t="shared" si="73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s="7">
        <f t="shared" si="73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s="7">
        <f t="shared" si="73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s="7">
        <f t="shared" si="73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s="7">
        <f t="shared" si="73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s="7">
        <f t="shared" si="73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s="7">
        <f t="shared" si="73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s="7">
        <f t="shared" si="73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s="7">
        <f t="shared" si="73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s="7">
        <f t="shared" si="73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s="7">
        <f t="shared" si="73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s="7">
        <f t="shared" si="73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s="7">
        <f t="shared" si="73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s="7">
        <f t="shared" si="73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s="7">
        <f t="shared" si="73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s="7">
        <f t="shared" si="73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s="7">
        <f t="shared" si="73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s="7">
        <f t="shared" si="73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s="7">
        <f t="shared" si="73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s="7">
        <f t="shared" si="73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s="7">
        <f t="shared" si="73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s="7">
        <f t="shared" si="73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s="7">
        <f t="shared" si="73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s="7">
        <f t="shared" si="73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s="7">
        <f t="shared" si="73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s="7">
        <f t="shared" si="73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s="7">
        <f t="shared" si="73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s="7">
        <f t="shared" si="73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s="7">
        <f t="shared" si="73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s="7">
        <f t="shared" si="73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s="7">
        <f t="shared" si="73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s="7">
        <f t="shared" si="73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s="7">
        <f t="shared" si="73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s="7">
        <f t="shared" si="73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s="7">
        <f t="shared" si="73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s="7">
        <f t="shared" si="73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s="7">
        <f t="shared" si="73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s="7">
        <f t="shared" si="73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s="7">
        <f t="shared" si="73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s="7">
        <f t="shared" si="73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s="7">
        <f t="shared" si="73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s="7">
        <f t="shared" si="73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s="7">
        <f t="shared" si="73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s="7">
        <f t="shared" si="73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s="7">
        <f t="shared" si="73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s="7">
        <f t="shared" si="73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s="7">
        <f t="shared" si="73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s="7">
        <f t="shared" si="73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s="7">
        <f t="shared" si="73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s="7">
        <f t="shared" si="73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s="7">
        <f t="shared" si="73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s="7">
        <f t="shared" si="73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s="7">
        <f t="shared" si="73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s="7">
        <f t="shared" si="73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s="7">
        <f t="shared" si="73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s="7">
        <f t="shared" si="73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s="7">
        <f t="shared" si="73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s="7">
        <f t="shared" si="73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s="7">
        <f t="shared" ref="G835:G898" si="79">IFERROR(E835/I835,0)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s="7">
        <f t="shared" si="79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s="7">
        <f t="shared" si="79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s="7">
        <f t="shared" si="79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s="7">
        <f t="shared" si="79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s="7">
        <f t="shared" si="79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s="7">
        <f t="shared" si="79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s="7">
        <f t="shared" si="79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s="7">
        <f t="shared" si="79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s="7">
        <f t="shared" si="79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s="7">
        <f t="shared" si="79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s="7">
        <f t="shared" si="79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s="7">
        <f t="shared" si="79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s="7">
        <f t="shared" si="79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s="7">
        <f t="shared" si="79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s="7">
        <f t="shared" si="79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s="7">
        <f t="shared" si="79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s="7">
        <f t="shared" si="79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s="7">
        <f t="shared" si="79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s="7">
        <f t="shared" si="79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s="7">
        <f t="shared" si="79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s="7">
        <f t="shared" si="79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s="7">
        <f t="shared" si="79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s="7">
        <f t="shared" si="79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s="7">
        <f t="shared" si="79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s="7">
        <f t="shared" si="79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s="7">
        <f t="shared" si="79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s="7">
        <f t="shared" si="79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s="7">
        <f t="shared" si="79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s="7">
        <f t="shared" si="79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s="7">
        <f t="shared" si="79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s="7">
        <f t="shared" si="79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s="7">
        <f t="shared" si="79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s="7">
        <f t="shared" si="79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s="7">
        <f t="shared" si="79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s="7">
        <f t="shared" si="79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s="7">
        <f t="shared" si="79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s="7">
        <f t="shared" si="79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s="7">
        <f t="shared" si="79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s="7">
        <f t="shared" si="79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s="7">
        <f t="shared" si="79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s="7">
        <f t="shared" si="79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s="7">
        <f t="shared" si="79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s="7">
        <f t="shared" si="79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s="7">
        <f t="shared" si="79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s="7">
        <f t="shared" si="79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s="7">
        <f t="shared" si="79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s="7">
        <f t="shared" si="79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s="7">
        <f t="shared" si="79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s="7">
        <f t="shared" si="79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s="7">
        <f t="shared" si="79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s="7">
        <f t="shared" si="79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s="7">
        <f t="shared" si="79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s="7">
        <f t="shared" si="79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s="7">
        <f t="shared" si="79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s="7">
        <f t="shared" si="79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s="7">
        <f t="shared" si="79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s="7">
        <f t="shared" si="79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s="7">
        <f t="shared" si="79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s="7">
        <f t="shared" si="79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s="7">
        <f t="shared" si="79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s="7">
        <f t="shared" si="79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s="7">
        <f t="shared" si="79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s="7">
        <f t="shared" si="79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s="7">
        <f t="shared" ref="G899:G962" si="85">IFERROR(E899/I899,0)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s="7">
        <f t="shared" si="85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s="7">
        <f t="shared" si="85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s="7">
        <f t="shared" si="85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s="7">
        <f t="shared" si="85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s="7">
        <f t="shared" si="85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s="7">
        <f t="shared" si="85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s="7">
        <f t="shared" si="85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s="7">
        <f t="shared" si="85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s="7">
        <f t="shared" si="85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s="7">
        <f t="shared" si="85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s="7">
        <f t="shared" si="85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s="7">
        <f t="shared" si="85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s="7">
        <f t="shared" si="85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s="7">
        <f t="shared" si="85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s="7">
        <f t="shared" si="85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s="7">
        <f t="shared" si="85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s="7">
        <f t="shared" si="85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s="7">
        <f t="shared" si="85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s="7">
        <f t="shared" si="85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s="7">
        <f t="shared" si="85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s="7">
        <f t="shared" si="85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s="7">
        <f t="shared" si="85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s="7">
        <f t="shared" si="85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s="7">
        <f t="shared" si="85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s="7">
        <f t="shared" si="85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s="7">
        <f t="shared" si="85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s="7">
        <f t="shared" si="85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s="7">
        <f t="shared" si="85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s="7">
        <f t="shared" si="85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s="7">
        <f t="shared" si="85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s="7">
        <f t="shared" si="85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s="7">
        <f t="shared" si="85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s="7">
        <f t="shared" si="85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s="7">
        <f t="shared" si="85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s="7">
        <f t="shared" si="85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s="7">
        <f t="shared" si="85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s="7">
        <f t="shared" si="85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s="7">
        <f t="shared" si="85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s="7">
        <f t="shared" si="85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s="7">
        <f t="shared" si="85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s="7">
        <f t="shared" si="85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s="7">
        <f t="shared" si="85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s="7">
        <f t="shared" si="85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s="7">
        <f t="shared" si="85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s="7">
        <f t="shared" si="85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s="7">
        <f t="shared" si="85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s="7">
        <f t="shared" si="85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s="7">
        <f t="shared" si="85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s="7">
        <f t="shared" si="85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s="7">
        <f t="shared" si="85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s="7">
        <f t="shared" si="85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s="7">
        <f t="shared" si="85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s="7">
        <f t="shared" si="85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s="7">
        <f t="shared" si="85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s="7">
        <f t="shared" si="85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s="7">
        <f t="shared" si="85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s="7">
        <f t="shared" si="85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s="7">
        <f t="shared" si="85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s="7">
        <f t="shared" si="85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s="7">
        <f t="shared" si="85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s="7">
        <f t="shared" si="85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s="7">
        <f t="shared" si="85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s="7">
        <f t="shared" si="85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s="7">
        <f t="shared" ref="G963:G1001" si="91">IFERROR(E963/I963,0)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s="7">
        <f t="shared" si="91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s="7">
        <f t="shared" si="91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s="7">
        <f t="shared" si="91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s="7">
        <f t="shared" si="91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s="7">
        <f t="shared" si="91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s="7">
        <f t="shared" si="91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s="7">
        <f t="shared" si="91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s="7">
        <f t="shared" si="91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s="7">
        <f t="shared" si="91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s="7">
        <f t="shared" si="91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s="7">
        <f t="shared" si="91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s="7">
        <f t="shared" si="91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s="7">
        <f t="shared" si="91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s="7">
        <f t="shared" si="91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s="7">
        <f t="shared" si="91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s="7">
        <f t="shared" si="91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s="7">
        <f t="shared" si="91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s="7">
        <f t="shared" si="91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s="7">
        <f t="shared" si="91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s="7">
        <f t="shared" si="91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s="7">
        <f t="shared" si="91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s="7">
        <f t="shared" si="91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s="7">
        <f t="shared" si="91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s="7">
        <f t="shared" si="91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s="7">
        <f t="shared" si="91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s="7">
        <f t="shared" si="91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s="7">
        <f t="shared" si="91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s="7">
        <f t="shared" si="91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s="7">
        <f t="shared" si="91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s="7">
        <f t="shared" si="91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s="7">
        <f t="shared" si="91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s="7">
        <f t="shared" si="91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s="7">
        <f t="shared" si="91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s="7">
        <f t="shared" si="91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s="7">
        <f t="shared" si="91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s="7">
        <f t="shared" si="91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s="7">
        <f t="shared" si="91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s="7">
        <f t="shared" si="91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H1:H1048576">
    <cfRule type="containsText" dxfId="9" priority="10" operator="containsText" text="live">
      <formula>NOT(ISERROR(SEARCH("live",H1)))</formula>
    </cfRule>
    <cfRule type="containsText" dxfId="8" priority="11" operator="containsText" text="failed">
      <formula>NOT(ISERROR(SEARCH("failed",H1)))</formula>
    </cfRule>
    <cfRule type="containsText" dxfId="7" priority="12" operator="containsText" text="failed">
      <formula>NOT(ISERROR(SEARCH("failed",H1)))</formula>
    </cfRule>
    <cfRule type="containsText" dxfId="6" priority="13" operator="containsText" text="Successful">
      <formula>NOT(ISERROR(SEARCH("Successful",H1)))</formula>
    </cfRule>
    <cfRule type="containsText" dxfId="5" priority="14" operator="containsText" text="Canceled">
      <formula>NOT(ISERROR(SEARCH("Canceled",H1)))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7616-2B55-824F-9177-A92F27433A7E}">
  <sheetPr codeName="Sheet2"/>
  <dimension ref="A1:F14"/>
  <sheetViews>
    <sheetView topLeftCell="D3" zoomScaleNormal="100" workbookViewId="0">
      <selection activeCell="I29" sqref="I29"/>
    </sheetView>
  </sheetViews>
  <sheetFormatPr baseColWidth="10" defaultColWidth="11" defaultRowHeight="16" x14ac:dyDescent="0.2"/>
  <cols>
    <col min="1" max="1" width="23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1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</cols>
  <sheetData>
    <row r="1" spans="1:6" x14ac:dyDescent="0.2">
      <c r="A1" s="8" t="s">
        <v>6</v>
      </c>
      <c r="B1" t="s">
        <v>2085</v>
      </c>
    </row>
    <row r="3" spans="1:6" x14ac:dyDescent="0.2">
      <c r="A3" s="8" t="s">
        <v>2069</v>
      </c>
      <c r="B3" s="8" t="s">
        <v>2035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2B86-EC5E-4A0C-A1EE-F042194554E8}">
  <sheetPr codeName="Sheet3"/>
  <dimension ref="A1:F30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20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8" t="s">
        <v>6</v>
      </c>
      <c r="B1" t="s">
        <v>2085</v>
      </c>
    </row>
    <row r="2" spans="1:6" x14ac:dyDescent="0.2">
      <c r="A2" s="8" t="s">
        <v>2031</v>
      </c>
      <c r="B2" t="s">
        <v>2085</v>
      </c>
    </row>
    <row r="4" spans="1:6" x14ac:dyDescent="0.2">
      <c r="A4" s="8" t="s">
        <v>2070</v>
      </c>
      <c r="B4" s="8" t="s">
        <v>2035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2045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2054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2046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2047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2055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2062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2051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2052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2063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2061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2059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2048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2049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2050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2053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EECE-DA61-4219-A411-8CE78B5DC011}">
  <sheetPr codeName="Sheet4"/>
  <dimension ref="A1:F18"/>
  <sheetViews>
    <sheetView workbookViewId="0">
      <selection activeCell="I22" sqref="I22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8" t="s">
        <v>2031</v>
      </c>
      <c r="B1" t="s">
        <v>2085</v>
      </c>
    </row>
    <row r="2" spans="1:6" x14ac:dyDescent="0.2">
      <c r="A2" s="8" t="s">
        <v>2086</v>
      </c>
      <c r="B2" t="s">
        <v>2085</v>
      </c>
    </row>
    <row r="4" spans="1:6" x14ac:dyDescent="0.2">
      <c r="A4" s="8" t="s">
        <v>2117</v>
      </c>
      <c r="B4" s="8" t="s">
        <v>2035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2" t="s">
        <v>2034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D318-5488-4AEB-9197-B3B97CAE302C}">
  <sheetPr codeName="Sheet5"/>
  <dimension ref="A1:H14"/>
  <sheetViews>
    <sheetView topLeftCell="C1" workbookViewId="0">
      <selection activeCell="H16" sqref="H16"/>
    </sheetView>
  </sheetViews>
  <sheetFormatPr baseColWidth="10" defaultColWidth="8.83203125" defaultRowHeight="16" x14ac:dyDescent="0.2"/>
  <cols>
    <col min="1" max="1" width="25.6640625" customWidth="1"/>
    <col min="2" max="2" width="18" customWidth="1"/>
    <col min="3" max="3" width="17.1640625" customWidth="1"/>
    <col min="4" max="4" width="17.5" customWidth="1"/>
    <col min="5" max="5" width="16" customWidth="1"/>
    <col min="6" max="6" width="18.83203125" customWidth="1"/>
    <col min="7" max="7" width="17.83203125" customWidth="1"/>
    <col min="8" max="8" width="18.5" customWidth="1"/>
  </cols>
  <sheetData>
    <row r="1" spans="1:8" s="15" customFormat="1" x14ac:dyDescent="0.2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">
      <c r="A2" s="17" t="s">
        <v>2095</v>
      </c>
      <c r="B2" s="19">
        <f>COUNTIFS(Crowdfunding!$H2:$H1001,"successful",Crowdfunding!$D2:$D1001, "&lt;1000")</f>
        <v>30</v>
      </c>
      <c r="C2" s="19">
        <f>COUNTIFS(Crowdfunding!$H2:$H1001,"failed",Crowdfunding!$D2:$D1001, "&lt;1000")</f>
        <v>20</v>
      </c>
      <c r="D2" s="19">
        <f>COUNTIFS(Crowdfunding!$H2:$H1001,"canceled",Crowdfunding!$D2:$D1001, "&lt;1000")</f>
        <v>1</v>
      </c>
      <c r="E2" s="16">
        <f>SUM(B2,C2,D2)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s="17" t="s">
        <v>2096</v>
      </c>
      <c r="B3" s="19">
        <f>COUNTIFS(Crowdfunding!$H$2:$H$1001,"successful", Crowdfunding!$D$2:$D$1001, "&gt;=" &amp; 1000, Crowdfunding!$D$2:$D$1001, "&lt;=" &amp; 4999)</f>
        <v>191</v>
      </c>
      <c r="C3" s="19">
        <f>COUNTIFS(Crowdfunding!$H$2:$H$1001,"failed", Crowdfunding!$D$2:$D$1001, "&gt;=" &amp; 1000, Crowdfunding!$D$2:$D$1001, "&lt;=" &amp; 4999)</f>
        <v>38</v>
      </c>
      <c r="D3" s="19">
        <f>COUNTIFS(Crowdfunding!$H$2:$H$1001,"canceled", Crowdfunding!$D$2:$D$1001, "&gt;=" &amp; 1000, Crowdfunding!$D$2:$D$1001, "&lt;=" &amp; 4999)</f>
        <v>2</v>
      </c>
      <c r="E3" s="16">
        <f t="shared" ref="E3:E13" si="0">SUM(B3,C3,D3)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x14ac:dyDescent="0.2">
      <c r="A4" s="17" t="s">
        <v>2097</v>
      </c>
      <c r="B4" s="19">
        <f>COUNTIFS(Crowdfunding!$H$2:$H$1001,"successful", Crowdfunding!$D$2:$D$1001, "&gt;=" &amp; 5000, Crowdfunding!$D$2:$D$1001, "&lt;=" &amp; 9999)</f>
        <v>164</v>
      </c>
      <c r="C4" s="19">
        <f>COUNTIFS(Crowdfunding!$H$2:$H$1001,"failed", Crowdfunding!$D$2:$D$1001, "&gt;=" &amp; 5000, Crowdfunding!$D$2:$D$1001, "&lt;=" &amp; 9999)</f>
        <v>126</v>
      </c>
      <c r="D4" s="19">
        <f>COUNTIFS(Crowdfunding!$H$2:$H$1001,"canceled", Crowdfunding!$D$2:$D$1001, "&gt;=" &amp; 5000, Crowdfunding!$D$2:$D$1001, "&lt;=" &amp; 9999)</f>
        <v>25</v>
      </c>
      <c r="E4" s="16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x14ac:dyDescent="0.2">
      <c r="A5" s="17" t="s">
        <v>2098</v>
      </c>
      <c r="B5" s="19">
        <f>COUNTIFS(Crowdfunding!$H$2:$H$1001,"successful", Crowdfunding!$D$2:$D$1001, "&gt;=" &amp; 10000, Crowdfunding!$D$2:$D$1001, "&lt;=" &amp; 14999)</f>
        <v>4</v>
      </c>
      <c r="C5" s="19">
        <f>COUNTIFS(Crowdfunding!$H$2:$H$1001,"failed", Crowdfunding!$D$2:$D$1001, "&gt;=" &amp; 10000, Crowdfunding!$D$2:$D$1001, "&lt;=" &amp; 14999)</f>
        <v>5</v>
      </c>
      <c r="D5" s="19">
        <f>COUNTIFS(Crowdfunding!$H$2:$H$1001,"canceled", Crowdfunding!$D$2:$D$1001, "&gt;=" &amp; 10000, Crowdfunding!$D$2:$D$1001, "&lt;=" &amp; 14999)</f>
        <v>0</v>
      </c>
      <c r="E5" s="16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x14ac:dyDescent="0.2">
      <c r="A6" s="17" t="s">
        <v>2099</v>
      </c>
      <c r="B6" s="19">
        <f>COUNTIFS(Crowdfunding!$H$2:$H$1001,"successful", Crowdfunding!$D$2:$D$1001, "&gt;=" &amp; 15000, Crowdfunding!$D$2:$D$1001, "&lt;=" &amp; 19999)</f>
        <v>10</v>
      </c>
      <c r="C6" s="19">
        <f>COUNTIFS(Crowdfunding!$H$2:$H$1001,"failed", Crowdfunding!$D$2:$D$1001, "&gt;=" &amp; 15000, Crowdfunding!$D$2:$D$1001, "&lt;=" &amp; 19999)</f>
        <v>0</v>
      </c>
      <c r="D6" s="19">
        <f>COUNTIFS(Crowdfunding!$H$2:$H$1001,"canceled", Crowdfunding!$D$2:$D$1001, "&gt;=" &amp; 15000, Crowdfunding!$D$2:$D$1001, "&lt;=" &amp; 19999)</f>
        <v>0</v>
      </c>
      <c r="E6" s="1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">
      <c r="A7" s="17" t="s">
        <v>2100</v>
      </c>
      <c r="B7" s="19">
        <f>COUNTIFS(Crowdfunding!$H$2:$H$1001,"successful", Crowdfunding!$D$2:$D$1001, "&gt;=" &amp; 20000, Crowdfunding!$D$2:$D$1001, "&lt;=" &amp; 24999)</f>
        <v>7</v>
      </c>
      <c r="C7" s="19">
        <f>COUNTIFS(Crowdfunding!$H$2:$H$1001,"failed", Crowdfunding!$D$2:$D$1001, "&gt;=" &amp; 20000, Crowdfunding!$D$2:$D$1001, "&lt;=" &amp; 24999)</f>
        <v>0</v>
      </c>
      <c r="D7" s="19">
        <f>COUNTIFS(Crowdfunding!$H$2:$H$1001,"canceled", Crowdfunding!$D$2:$D$1001, "&gt;=" &amp; 20000, Crowdfunding!$D$2:$D$1001, "&lt;=" &amp; 24999)</f>
        <v>0</v>
      </c>
      <c r="E7" s="16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">
      <c r="A8" s="17" t="s">
        <v>2101</v>
      </c>
      <c r="B8" s="19">
        <f>COUNTIFS(Crowdfunding!$H$2:$H$1001,"successful", Crowdfunding!$D$2:$D$1001, "&gt;=" &amp; 25000, Crowdfunding!$D$2:$D$1001, "&lt;=" &amp; 29999)</f>
        <v>11</v>
      </c>
      <c r="C8" s="19">
        <f>COUNTIFS(Crowdfunding!$H$2:$H$1001,"failed", Crowdfunding!$D$2:$D$1001, "&gt;=" &amp; 25000, Crowdfunding!$D$2:$D$1001, "&lt;=" &amp; 29999)</f>
        <v>3</v>
      </c>
      <c r="D8" s="19">
        <f>COUNTIFS(Crowdfunding!$H$2:$H$1001,"canceled", Crowdfunding!$D$2:$D$1001, "&gt;=" &amp; 25000, Crowdfunding!$D$2:$D$1001, "&lt;=" &amp; 29999)</f>
        <v>0</v>
      </c>
      <c r="E8" s="16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x14ac:dyDescent="0.2">
      <c r="A9" s="17" t="s">
        <v>2102</v>
      </c>
      <c r="B9" s="19">
        <f>COUNTIFS(Crowdfunding!$H$2:$H$1001,"successful", Crowdfunding!$D$2:$D$1001, "&gt;=" &amp; 30000, Crowdfunding!$D$2:$D$1001, "&lt;=" &amp; 34999)</f>
        <v>7</v>
      </c>
      <c r="C9" s="19">
        <f>COUNTIFS(Crowdfunding!$H$2:$H$1001,"failed", Crowdfunding!$D$2:$D$1001, "&gt;=" &amp; 30000, Crowdfunding!$D$2:$D$1001, "&lt;=" &amp; 34999)</f>
        <v>0</v>
      </c>
      <c r="D9" s="19">
        <f>COUNTIFS(Crowdfunding!$H$2:$H$1001,"canceled", Crowdfunding!$D$2:$D$1001, "&gt;=" &amp; 30000, Crowdfunding!$D$2:$D$1001, "&lt;=" &amp; 34999)</f>
        <v>0</v>
      </c>
      <c r="E9" s="16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">
      <c r="A10" s="18" t="s">
        <v>2103</v>
      </c>
      <c r="B10" s="19">
        <f>COUNTIFS(Crowdfunding!$H$2:$H$1001,"successful", Crowdfunding!$D$2:$D$1001, "&gt;=" &amp; 35000, Crowdfunding!$D$2:$D$1001, "&lt;=" &amp; 39999)</f>
        <v>8</v>
      </c>
      <c r="C10" s="19">
        <f>COUNTIFS(Crowdfunding!$H$2:$H$1001,"failed", Crowdfunding!$D$2:$D$1001, "&gt;=" &amp; 35000, Crowdfunding!$D$2:$D$1001, "&lt;=" &amp; 39999)</f>
        <v>3</v>
      </c>
      <c r="D10" s="19">
        <f>COUNTIFS(Crowdfunding!$H$2:$H$1001,"canceled", Crowdfunding!$D$2:$D$1001, "&gt;=" &amp; 35000, Crowdfunding!$D$2:$D$1001, "&lt;=" &amp; 39999)</f>
        <v>1</v>
      </c>
      <c r="E10" s="16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x14ac:dyDescent="0.2">
      <c r="A11" s="18" t="s">
        <v>2104</v>
      </c>
      <c r="B11" s="19">
        <f>COUNTIFS(Crowdfunding!$H$2:$H$1001,"successful", Crowdfunding!$D$2:$D$1001, "&gt;=" &amp; 40000, Crowdfunding!$D$2:$D$1001, "&lt;=" &amp; 44999)</f>
        <v>11</v>
      </c>
      <c r="C11" s="19">
        <f>COUNTIFS(Crowdfunding!$H$2:$H$1001,"failed", Crowdfunding!$D$2:$D$1001, "&gt;=" &amp; 40000, Crowdfunding!$D$2:$D$1001, "&lt;=" &amp; 44999)</f>
        <v>3</v>
      </c>
      <c r="D11" s="19">
        <f>COUNTIFS(Crowdfunding!$H$2:$H$1001,"canceled", Crowdfunding!$D$2:$D$1001, "&gt;=" &amp; 40000, Crowdfunding!$D$2:$D$1001, "&lt;=" &amp; 44999)</f>
        <v>0</v>
      </c>
      <c r="E11" s="16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">
      <c r="A12" s="18" t="s">
        <v>2105</v>
      </c>
      <c r="B12" s="19">
        <f>COUNTIFS(Crowdfunding!$H$2:$H$1001,"successful", Crowdfunding!$D$2:$D$1001, "&gt;=" &amp; 45000, Crowdfunding!$D$2:$D$1001, "&lt;=" &amp; 49999)</f>
        <v>8</v>
      </c>
      <c r="C12" s="19">
        <f>COUNTIFS(Crowdfunding!$H$2:$H$1001,"failed", Crowdfunding!$D$2:$D$1001, "&gt;=" &amp; 45000, Crowdfunding!$D$2:$D$1001, "&lt;=" &amp; 49999)</f>
        <v>3</v>
      </c>
      <c r="D12" s="19">
        <f>COUNTIFS(Crowdfunding!$H$2:$H$1001,"canceled", Crowdfunding!$D$2:$D$1001, "&gt;=" &amp; 45000, Crowdfunding!$D$2:$D$1001, "&lt;=" &amp; 49999)</f>
        <v>0</v>
      </c>
      <c r="E12" s="16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">
      <c r="A13" s="17" t="s">
        <v>2106</v>
      </c>
      <c r="B13" s="19">
        <f>COUNTIFS(Crowdfunding!$H$2:$H$1001,"successful", Crowdfunding!$D$2:$D$1001, "&gt;=" &amp; 50000)</f>
        <v>114</v>
      </c>
      <c r="C13" s="19">
        <f>COUNTIFS(Crowdfunding!$H$2:$H$1001,"failed", Crowdfunding!$D$2:$D$1001, "&gt;=" &amp; 50000)</f>
        <v>163</v>
      </c>
      <c r="D13" s="19">
        <f>COUNTIFS(Crowdfunding!$H$2:$H$1001,"canceled", Crowdfunding!$D$2:$D$1001, "&gt;=" &amp; 50000)</f>
        <v>28</v>
      </c>
      <c r="E13" s="16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  <row r="14" spans="1:8" x14ac:dyDescent="0.2">
      <c r="E1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943A-301C-4A66-8008-58F361F7F00A}">
  <sheetPr codeName="Sheet6"/>
  <dimension ref="A1:K1001"/>
  <sheetViews>
    <sheetView tabSelected="1" workbookViewId="0">
      <selection activeCell="I12" sqref="I12"/>
    </sheetView>
  </sheetViews>
  <sheetFormatPr baseColWidth="10" defaultColWidth="8.83203125" defaultRowHeight="16" x14ac:dyDescent="0.2"/>
  <cols>
    <col min="1" max="1" width="34" customWidth="1"/>
    <col min="2" max="2" width="28.83203125" customWidth="1"/>
    <col min="3" max="3" width="0.1640625" customWidth="1"/>
    <col min="4" max="4" width="0" style="23" hidden="1" customWidth="1"/>
    <col min="5" max="5" width="0" hidden="1" customWidth="1"/>
    <col min="7" max="7" width="17.6640625" customWidth="1"/>
    <col min="10" max="10" width="17.83203125" customWidth="1"/>
  </cols>
  <sheetData>
    <row r="1" spans="1:11" x14ac:dyDescent="0.2">
      <c r="A1" s="1" t="s">
        <v>2107</v>
      </c>
      <c r="B1" s="1" t="s">
        <v>2108</v>
      </c>
      <c r="D1" s="22" t="s">
        <v>4</v>
      </c>
      <c r="E1" s="22" t="s">
        <v>5</v>
      </c>
      <c r="G1" s="13" t="s">
        <v>2109</v>
      </c>
      <c r="J1" s="13" t="s">
        <v>2111</v>
      </c>
    </row>
    <row r="2" spans="1:11" x14ac:dyDescent="0.2">
      <c r="A2" s="21">
        <v>158</v>
      </c>
      <c r="B2" s="21">
        <v>0</v>
      </c>
      <c r="D2" s="23" t="s">
        <v>14</v>
      </c>
      <c r="E2" s="23">
        <v>0</v>
      </c>
      <c r="G2" t="s">
        <v>2110</v>
      </c>
      <c r="H2">
        <f>AVERAGE(A2:A566)</f>
        <v>851.14690265486729</v>
      </c>
      <c r="J2" t="s">
        <v>2110</v>
      </c>
      <c r="K2">
        <f>AVERAGE(B2:B422)</f>
        <v>565.1591448931116</v>
      </c>
    </row>
    <row r="3" spans="1:11" x14ac:dyDescent="0.2">
      <c r="A3" s="21">
        <v>1425</v>
      </c>
      <c r="B3" s="21">
        <v>24</v>
      </c>
      <c r="D3" s="23" t="s">
        <v>20</v>
      </c>
      <c r="E3" s="23">
        <v>158</v>
      </c>
      <c r="G3" t="s">
        <v>2112</v>
      </c>
      <c r="H3">
        <f>MEDIAN(A2:A566)</f>
        <v>201</v>
      </c>
      <c r="J3" t="s">
        <v>2112</v>
      </c>
      <c r="K3">
        <f>MEDIAN(B2:B422)</f>
        <v>117</v>
      </c>
    </row>
    <row r="4" spans="1:11" x14ac:dyDescent="0.2">
      <c r="A4" s="21">
        <v>174</v>
      </c>
      <c r="B4" s="21">
        <v>53</v>
      </c>
      <c r="D4" s="23" t="s">
        <v>20</v>
      </c>
      <c r="E4" s="23">
        <v>1425</v>
      </c>
      <c r="G4" t="s">
        <v>2113</v>
      </c>
      <c r="H4">
        <f>MIN(A2:A566)</f>
        <v>16</v>
      </c>
      <c r="J4" t="s">
        <v>2113</v>
      </c>
      <c r="K4">
        <f>MIN(B2:B422)</f>
        <v>0</v>
      </c>
    </row>
    <row r="5" spans="1:11" x14ac:dyDescent="0.2">
      <c r="A5" s="21">
        <v>227</v>
      </c>
      <c r="B5" s="21">
        <v>18</v>
      </c>
      <c r="D5" s="23" t="s">
        <v>14</v>
      </c>
      <c r="E5" s="23">
        <v>24</v>
      </c>
      <c r="G5" t="s">
        <v>2114</v>
      </c>
      <c r="H5">
        <f>MAX(A2:A566)</f>
        <v>7295</v>
      </c>
      <c r="J5" t="s">
        <v>2114</v>
      </c>
      <c r="K5">
        <f>MAX(B2:B422)</f>
        <v>6080</v>
      </c>
    </row>
    <row r="6" spans="1:11" x14ac:dyDescent="0.2">
      <c r="A6" s="21">
        <v>220</v>
      </c>
      <c r="B6" s="21">
        <v>44</v>
      </c>
      <c r="D6" s="23" t="s">
        <v>14</v>
      </c>
      <c r="E6" s="23">
        <v>53</v>
      </c>
      <c r="G6" t="s">
        <v>2115</v>
      </c>
      <c r="H6">
        <f>_xlfn.VAR.P(A2:A566)</f>
        <v>1603373.7324019109</v>
      </c>
      <c r="J6" t="s">
        <v>2115</v>
      </c>
      <c r="K6">
        <f>_xlfn.VAR.P(B2:B422)</f>
        <v>843230.83690568211</v>
      </c>
    </row>
    <row r="7" spans="1:11" x14ac:dyDescent="0.2">
      <c r="A7" s="21">
        <v>98</v>
      </c>
      <c r="B7" s="21">
        <v>27</v>
      </c>
      <c r="D7" s="23" t="s">
        <v>20</v>
      </c>
      <c r="E7" s="23">
        <v>174</v>
      </c>
      <c r="G7" t="s">
        <v>2116</v>
      </c>
      <c r="H7">
        <f>_xlfn.STDEV.P(A2:A566)</f>
        <v>1266.2439466397898</v>
      </c>
      <c r="J7" t="s">
        <v>2116</v>
      </c>
      <c r="K7">
        <f>_xlfn.STDEV.P(B2:B422)</f>
        <v>918.27601346527729</v>
      </c>
    </row>
    <row r="8" spans="1:11" x14ac:dyDescent="0.2">
      <c r="A8" s="21">
        <v>100</v>
      </c>
      <c r="B8" s="21">
        <v>55</v>
      </c>
      <c r="D8" s="23" t="s">
        <v>14</v>
      </c>
      <c r="E8" s="23">
        <v>18</v>
      </c>
    </row>
    <row r="9" spans="1:11" x14ac:dyDescent="0.2">
      <c r="A9" s="21">
        <v>1249</v>
      </c>
      <c r="B9" s="21">
        <v>200</v>
      </c>
      <c r="D9" s="23" t="s">
        <v>20</v>
      </c>
      <c r="E9" s="23">
        <v>227</v>
      </c>
    </row>
    <row r="10" spans="1:11" x14ac:dyDescent="0.2">
      <c r="A10" s="21">
        <v>1396</v>
      </c>
      <c r="B10" s="21">
        <v>452</v>
      </c>
      <c r="D10" s="23" t="s">
        <v>47</v>
      </c>
      <c r="E10" s="23">
        <v>708</v>
      </c>
    </row>
    <row r="11" spans="1:11" x14ac:dyDescent="0.2">
      <c r="A11" s="21">
        <v>890</v>
      </c>
      <c r="B11" s="21">
        <v>135</v>
      </c>
      <c r="D11" s="23" t="s">
        <v>14</v>
      </c>
      <c r="E11" s="23">
        <v>44</v>
      </c>
    </row>
    <row r="12" spans="1:11" x14ac:dyDescent="0.2">
      <c r="A12" s="21">
        <v>142</v>
      </c>
      <c r="B12" s="21">
        <v>674</v>
      </c>
      <c r="D12" s="23" t="s">
        <v>20</v>
      </c>
      <c r="E12" s="23">
        <v>220</v>
      </c>
    </row>
    <row r="13" spans="1:11" x14ac:dyDescent="0.2">
      <c r="A13" s="21">
        <v>2673</v>
      </c>
      <c r="B13" s="21">
        <v>558</v>
      </c>
      <c r="D13" s="23" t="s">
        <v>14</v>
      </c>
      <c r="E13" s="23">
        <v>27</v>
      </c>
    </row>
    <row r="14" spans="1:11" x14ac:dyDescent="0.2">
      <c r="A14" s="21">
        <v>163</v>
      </c>
      <c r="B14" s="21">
        <v>1480</v>
      </c>
      <c r="D14" s="23" t="s">
        <v>14</v>
      </c>
      <c r="E14" s="23">
        <v>55</v>
      </c>
    </row>
    <row r="15" spans="1:11" x14ac:dyDescent="0.2">
      <c r="A15" s="21">
        <v>2220</v>
      </c>
      <c r="B15" s="21">
        <v>15</v>
      </c>
      <c r="D15" s="23" t="s">
        <v>20</v>
      </c>
      <c r="E15" s="23">
        <v>98</v>
      </c>
    </row>
    <row r="16" spans="1:11" x14ac:dyDescent="0.2">
      <c r="A16" s="21">
        <v>1606</v>
      </c>
      <c r="B16" s="21">
        <v>2307</v>
      </c>
      <c r="D16" s="23" t="s">
        <v>14</v>
      </c>
      <c r="E16" s="23">
        <v>200</v>
      </c>
    </row>
    <row r="17" spans="1:5" x14ac:dyDescent="0.2">
      <c r="A17" s="21">
        <v>129</v>
      </c>
      <c r="B17" s="21">
        <v>88</v>
      </c>
      <c r="D17" s="23" t="s">
        <v>14</v>
      </c>
      <c r="E17" s="23">
        <v>452</v>
      </c>
    </row>
    <row r="18" spans="1:5" x14ac:dyDescent="0.2">
      <c r="A18" s="21">
        <v>226</v>
      </c>
      <c r="B18" s="21">
        <v>48</v>
      </c>
      <c r="D18" s="23" t="s">
        <v>20</v>
      </c>
      <c r="E18" s="23">
        <v>100</v>
      </c>
    </row>
    <row r="19" spans="1:5" x14ac:dyDescent="0.2">
      <c r="A19" s="21">
        <v>5419</v>
      </c>
      <c r="B19" s="21">
        <v>1</v>
      </c>
      <c r="D19" s="23" t="s">
        <v>20</v>
      </c>
      <c r="E19" s="23">
        <v>1249</v>
      </c>
    </row>
    <row r="20" spans="1:5" x14ac:dyDescent="0.2">
      <c r="A20" s="21">
        <v>165</v>
      </c>
      <c r="B20" s="21">
        <v>1467</v>
      </c>
      <c r="D20" s="23" t="s">
        <v>74</v>
      </c>
      <c r="E20" s="23">
        <v>135</v>
      </c>
    </row>
    <row r="21" spans="1:5" x14ac:dyDescent="0.2">
      <c r="A21" s="21">
        <v>1965</v>
      </c>
      <c r="B21" s="21">
        <v>75</v>
      </c>
      <c r="D21" s="23" t="s">
        <v>14</v>
      </c>
      <c r="E21" s="23">
        <v>674</v>
      </c>
    </row>
    <row r="22" spans="1:5" x14ac:dyDescent="0.2">
      <c r="A22" s="21">
        <v>16</v>
      </c>
      <c r="B22" s="21">
        <v>120</v>
      </c>
      <c r="D22" s="23" t="s">
        <v>20</v>
      </c>
      <c r="E22" s="23">
        <v>1396</v>
      </c>
    </row>
    <row r="23" spans="1:5" x14ac:dyDescent="0.2">
      <c r="A23" s="21">
        <v>107</v>
      </c>
      <c r="B23" s="21">
        <v>2253</v>
      </c>
      <c r="D23" s="23" t="s">
        <v>14</v>
      </c>
      <c r="E23" s="23">
        <v>558</v>
      </c>
    </row>
    <row r="24" spans="1:5" x14ac:dyDescent="0.2">
      <c r="A24" s="21">
        <v>134</v>
      </c>
      <c r="B24" s="21">
        <v>5</v>
      </c>
      <c r="D24" s="23" t="s">
        <v>20</v>
      </c>
      <c r="E24" s="23">
        <v>890</v>
      </c>
    </row>
    <row r="25" spans="1:5" x14ac:dyDescent="0.2">
      <c r="A25" s="21">
        <v>198</v>
      </c>
      <c r="B25" s="21">
        <v>38</v>
      </c>
      <c r="D25" s="23" t="s">
        <v>20</v>
      </c>
      <c r="E25" s="23">
        <v>142</v>
      </c>
    </row>
    <row r="26" spans="1:5" x14ac:dyDescent="0.2">
      <c r="A26" s="21">
        <v>111</v>
      </c>
      <c r="B26" s="21">
        <v>12</v>
      </c>
      <c r="D26" s="23" t="s">
        <v>20</v>
      </c>
      <c r="E26" s="23">
        <v>2673</v>
      </c>
    </row>
    <row r="27" spans="1:5" x14ac:dyDescent="0.2">
      <c r="A27" s="21">
        <v>222</v>
      </c>
      <c r="B27" s="21">
        <v>17</v>
      </c>
      <c r="D27" s="23" t="s">
        <v>20</v>
      </c>
      <c r="E27" s="23">
        <v>163</v>
      </c>
    </row>
    <row r="28" spans="1:5" x14ac:dyDescent="0.2">
      <c r="A28" s="21">
        <v>6212</v>
      </c>
      <c r="B28" s="21">
        <v>1684</v>
      </c>
      <c r="D28" s="23" t="s">
        <v>74</v>
      </c>
      <c r="E28" s="23">
        <v>1480</v>
      </c>
    </row>
    <row r="29" spans="1:5" x14ac:dyDescent="0.2">
      <c r="A29" s="21">
        <v>98</v>
      </c>
      <c r="B29" s="21">
        <v>56</v>
      </c>
      <c r="D29" s="23" t="s">
        <v>14</v>
      </c>
      <c r="E29" s="23">
        <v>15</v>
      </c>
    </row>
    <row r="30" spans="1:5" x14ac:dyDescent="0.2">
      <c r="A30" s="21">
        <v>92</v>
      </c>
      <c r="B30" s="21">
        <v>838</v>
      </c>
      <c r="D30" s="23" t="s">
        <v>20</v>
      </c>
      <c r="E30" s="23">
        <v>2220</v>
      </c>
    </row>
    <row r="31" spans="1:5" x14ac:dyDescent="0.2">
      <c r="A31" s="21">
        <v>149</v>
      </c>
      <c r="B31" s="21">
        <v>1000</v>
      </c>
      <c r="D31" s="23" t="s">
        <v>20</v>
      </c>
      <c r="E31" s="23">
        <v>1606</v>
      </c>
    </row>
    <row r="32" spans="1:5" x14ac:dyDescent="0.2">
      <c r="A32" s="21">
        <v>2431</v>
      </c>
      <c r="B32" s="21">
        <v>1482</v>
      </c>
      <c r="D32" s="23" t="s">
        <v>20</v>
      </c>
      <c r="E32" s="23">
        <v>129</v>
      </c>
    </row>
    <row r="33" spans="1:5" x14ac:dyDescent="0.2">
      <c r="A33" s="21">
        <v>303</v>
      </c>
      <c r="B33" s="21">
        <v>106</v>
      </c>
      <c r="D33" s="23" t="s">
        <v>20</v>
      </c>
      <c r="E33" s="23">
        <v>226</v>
      </c>
    </row>
    <row r="34" spans="1:5" x14ac:dyDescent="0.2">
      <c r="A34" s="21">
        <v>209</v>
      </c>
      <c r="B34" s="21">
        <v>679</v>
      </c>
      <c r="D34" s="23" t="s">
        <v>14</v>
      </c>
      <c r="E34" s="23">
        <v>2307</v>
      </c>
    </row>
    <row r="35" spans="1:5" x14ac:dyDescent="0.2">
      <c r="A35" s="21">
        <v>131</v>
      </c>
      <c r="B35" s="21">
        <v>610</v>
      </c>
      <c r="D35" s="23" t="s">
        <v>20</v>
      </c>
      <c r="E35" s="23">
        <v>5419</v>
      </c>
    </row>
    <row r="36" spans="1:5" x14ac:dyDescent="0.2">
      <c r="A36" s="21">
        <v>164</v>
      </c>
      <c r="B36" s="21">
        <v>1220</v>
      </c>
      <c r="D36" s="23" t="s">
        <v>20</v>
      </c>
      <c r="E36" s="23">
        <v>165</v>
      </c>
    </row>
    <row r="37" spans="1:5" x14ac:dyDescent="0.2">
      <c r="A37" s="21">
        <v>201</v>
      </c>
      <c r="B37" s="21">
        <v>1</v>
      </c>
      <c r="D37" s="23" t="s">
        <v>20</v>
      </c>
      <c r="E37" s="23">
        <v>1965</v>
      </c>
    </row>
    <row r="38" spans="1:5" x14ac:dyDescent="0.2">
      <c r="A38" s="21">
        <v>211</v>
      </c>
      <c r="B38" s="21">
        <v>37</v>
      </c>
      <c r="D38" s="23" t="s">
        <v>20</v>
      </c>
      <c r="E38" s="23">
        <v>16</v>
      </c>
    </row>
    <row r="39" spans="1:5" x14ac:dyDescent="0.2">
      <c r="A39" s="21">
        <v>128</v>
      </c>
      <c r="B39" s="21">
        <v>60</v>
      </c>
      <c r="D39" s="23" t="s">
        <v>20</v>
      </c>
      <c r="E39" s="23">
        <v>107</v>
      </c>
    </row>
    <row r="40" spans="1:5" x14ac:dyDescent="0.2">
      <c r="A40" s="21">
        <v>1600</v>
      </c>
      <c r="B40" s="21">
        <v>296</v>
      </c>
      <c r="D40" s="23" t="s">
        <v>20</v>
      </c>
      <c r="E40" s="23">
        <v>134</v>
      </c>
    </row>
    <row r="41" spans="1:5" x14ac:dyDescent="0.2">
      <c r="A41" s="21">
        <v>249</v>
      </c>
      <c r="B41" s="21">
        <v>3304</v>
      </c>
      <c r="D41" s="23" t="s">
        <v>14</v>
      </c>
      <c r="E41" s="23">
        <v>88</v>
      </c>
    </row>
    <row r="42" spans="1:5" x14ac:dyDescent="0.2">
      <c r="A42" s="21">
        <v>236</v>
      </c>
      <c r="B42" s="21">
        <v>73</v>
      </c>
      <c r="D42" s="23" t="s">
        <v>20</v>
      </c>
      <c r="E42" s="23">
        <v>198</v>
      </c>
    </row>
    <row r="43" spans="1:5" x14ac:dyDescent="0.2">
      <c r="A43" s="21">
        <v>4065</v>
      </c>
      <c r="B43" s="21">
        <v>3387</v>
      </c>
      <c r="D43" s="23" t="s">
        <v>20</v>
      </c>
      <c r="E43" s="23">
        <v>111</v>
      </c>
    </row>
    <row r="44" spans="1:5" x14ac:dyDescent="0.2">
      <c r="A44" s="21">
        <v>246</v>
      </c>
      <c r="B44" s="21">
        <v>662</v>
      </c>
      <c r="D44" s="23" t="s">
        <v>20</v>
      </c>
      <c r="E44" s="23">
        <v>222</v>
      </c>
    </row>
    <row r="45" spans="1:5" x14ac:dyDescent="0.2">
      <c r="A45" s="21">
        <v>2475</v>
      </c>
      <c r="B45" s="21">
        <v>774</v>
      </c>
      <c r="D45" s="23" t="s">
        <v>20</v>
      </c>
      <c r="E45" s="23">
        <v>6212</v>
      </c>
    </row>
    <row r="46" spans="1:5" x14ac:dyDescent="0.2">
      <c r="A46" s="21">
        <v>76</v>
      </c>
      <c r="B46" s="21">
        <v>672</v>
      </c>
      <c r="D46" s="23" t="s">
        <v>20</v>
      </c>
      <c r="E46" s="23">
        <v>98</v>
      </c>
    </row>
    <row r="47" spans="1:5" x14ac:dyDescent="0.2">
      <c r="A47" s="21">
        <v>54</v>
      </c>
      <c r="B47" s="21">
        <v>532</v>
      </c>
      <c r="D47" s="23" t="s">
        <v>14</v>
      </c>
      <c r="E47" s="23">
        <v>48</v>
      </c>
    </row>
    <row r="48" spans="1:5" x14ac:dyDescent="0.2">
      <c r="A48" s="21">
        <v>88</v>
      </c>
      <c r="B48" s="21">
        <v>55</v>
      </c>
      <c r="D48" s="23" t="s">
        <v>20</v>
      </c>
      <c r="E48" s="23">
        <v>92</v>
      </c>
    </row>
    <row r="49" spans="1:5" x14ac:dyDescent="0.2">
      <c r="A49" s="21">
        <v>85</v>
      </c>
      <c r="B49" s="21">
        <v>940</v>
      </c>
      <c r="D49" s="23" t="s">
        <v>20</v>
      </c>
      <c r="E49" s="23">
        <v>149</v>
      </c>
    </row>
    <row r="50" spans="1:5" x14ac:dyDescent="0.2">
      <c r="A50" s="21">
        <v>170</v>
      </c>
      <c r="B50" s="21">
        <v>117</v>
      </c>
      <c r="D50" s="23" t="s">
        <v>20</v>
      </c>
      <c r="E50" s="23">
        <v>2431</v>
      </c>
    </row>
    <row r="51" spans="1:5" x14ac:dyDescent="0.2">
      <c r="A51" s="21">
        <v>330</v>
      </c>
      <c r="B51" s="21">
        <v>58</v>
      </c>
      <c r="D51" s="23" t="s">
        <v>20</v>
      </c>
      <c r="E51" s="23">
        <v>303</v>
      </c>
    </row>
    <row r="52" spans="1:5" x14ac:dyDescent="0.2">
      <c r="A52" s="21">
        <v>127</v>
      </c>
      <c r="B52" s="21">
        <v>115</v>
      </c>
      <c r="D52" s="23" t="s">
        <v>14</v>
      </c>
      <c r="E52" s="23">
        <v>1</v>
      </c>
    </row>
    <row r="53" spans="1:5" x14ac:dyDescent="0.2">
      <c r="A53" s="21">
        <v>411</v>
      </c>
      <c r="B53" s="21">
        <v>326</v>
      </c>
      <c r="D53" s="23" t="s">
        <v>14</v>
      </c>
      <c r="E53" s="23">
        <v>1467</v>
      </c>
    </row>
    <row r="54" spans="1:5" x14ac:dyDescent="0.2">
      <c r="A54" s="21">
        <v>180</v>
      </c>
      <c r="B54" s="21">
        <v>51</v>
      </c>
      <c r="D54" s="23" t="s">
        <v>14</v>
      </c>
      <c r="E54" s="23">
        <v>75</v>
      </c>
    </row>
    <row r="55" spans="1:5" x14ac:dyDescent="0.2">
      <c r="A55" s="21">
        <v>374</v>
      </c>
      <c r="B55" s="21">
        <v>1</v>
      </c>
      <c r="D55" s="23" t="s">
        <v>20</v>
      </c>
      <c r="E55" s="23">
        <v>209</v>
      </c>
    </row>
    <row r="56" spans="1:5" x14ac:dyDescent="0.2">
      <c r="A56" s="21">
        <v>71</v>
      </c>
      <c r="B56" s="21">
        <v>1467</v>
      </c>
      <c r="D56" s="23" t="s">
        <v>14</v>
      </c>
      <c r="E56" s="23">
        <v>120</v>
      </c>
    </row>
    <row r="57" spans="1:5" x14ac:dyDescent="0.2">
      <c r="A57" s="21">
        <v>203</v>
      </c>
      <c r="B57" s="21">
        <v>5681</v>
      </c>
      <c r="D57" s="23" t="s">
        <v>20</v>
      </c>
      <c r="E57" s="23">
        <v>131</v>
      </c>
    </row>
    <row r="58" spans="1:5" x14ac:dyDescent="0.2">
      <c r="A58" s="21">
        <v>113</v>
      </c>
      <c r="B58" s="21">
        <v>1059</v>
      </c>
      <c r="D58" s="23" t="s">
        <v>20</v>
      </c>
      <c r="E58" s="23">
        <v>164</v>
      </c>
    </row>
    <row r="59" spans="1:5" x14ac:dyDescent="0.2">
      <c r="A59" s="21">
        <v>96</v>
      </c>
      <c r="B59" s="21">
        <v>1194</v>
      </c>
      <c r="D59" s="23" t="s">
        <v>20</v>
      </c>
      <c r="E59" s="23">
        <v>201</v>
      </c>
    </row>
    <row r="60" spans="1:5" x14ac:dyDescent="0.2">
      <c r="A60" s="21">
        <v>498</v>
      </c>
      <c r="B60" s="21">
        <v>379</v>
      </c>
      <c r="D60" s="23" t="s">
        <v>20</v>
      </c>
      <c r="E60" s="23">
        <v>211</v>
      </c>
    </row>
    <row r="61" spans="1:5" x14ac:dyDescent="0.2">
      <c r="A61" s="21">
        <v>180</v>
      </c>
      <c r="B61" s="21">
        <v>30</v>
      </c>
      <c r="D61" s="23" t="s">
        <v>20</v>
      </c>
      <c r="E61" s="23">
        <v>128</v>
      </c>
    </row>
    <row r="62" spans="1:5" x14ac:dyDescent="0.2">
      <c r="A62" s="21">
        <v>27</v>
      </c>
      <c r="B62" s="21">
        <v>75</v>
      </c>
      <c r="D62" s="23" t="s">
        <v>20</v>
      </c>
      <c r="E62" s="23">
        <v>1600</v>
      </c>
    </row>
    <row r="63" spans="1:5" x14ac:dyDescent="0.2">
      <c r="A63" s="21">
        <v>2331</v>
      </c>
      <c r="B63" s="21">
        <v>955</v>
      </c>
      <c r="D63" s="23" t="s">
        <v>14</v>
      </c>
      <c r="E63" s="23">
        <v>2253</v>
      </c>
    </row>
    <row r="64" spans="1:5" x14ac:dyDescent="0.2">
      <c r="A64" s="21">
        <v>113</v>
      </c>
      <c r="B64" s="21">
        <v>67</v>
      </c>
      <c r="D64" s="23" t="s">
        <v>20</v>
      </c>
      <c r="E64" s="23">
        <v>249</v>
      </c>
    </row>
    <row r="65" spans="1:5" x14ac:dyDescent="0.2">
      <c r="A65" s="21">
        <v>164</v>
      </c>
      <c r="B65" s="21">
        <v>5</v>
      </c>
      <c r="D65" s="23" t="s">
        <v>14</v>
      </c>
      <c r="E65" s="23">
        <v>5</v>
      </c>
    </row>
    <row r="66" spans="1:5" x14ac:dyDescent="0.2">
      <c r="A66" s="21">
        <v>164</v>
      </c>
      <c r="B66" s="21">
        <v>26</v>
      </c>
      <c r="D66" s="23" t="s">
        <v>14</v>
      </c>
      <c r="E66" s="23">
        <v>38</v>
      </c>
    </row>
    <row r="67" spans="1:5" x14ac:dyDescent="0.2">
      <c r="A67" s="21">
        <v>336</v>
      </c>
      <c r="B67" s="21">
        <v>1130</v>
      </c>
      <c r="D67" s="23" t="s">
        <v>20</v>
      </c>
      <c r="E67" s="23">
        <v>236</v>
      </c>
    </row>
    <row r="68" spans="1:5" x14ac:dyDescent="0.2">
      <c r="A68" s="21">
        <v>1917</v>
      </c>
      <c r="B68" s="21">
        <v>782</v>
      </c>
      <c r="D68" s="23" t="s">
        <v>14</v>
      </c>
      <c r="E68" s="23">
        <v>12</v>
      </c>
    </row>
    <row r="69" spans="1:5" x14ac:dyDescent="0.2">
      <c r="A69" s="21">
        <v>95</v>
      </c>
      <c r="B69" s="21">
        <v>210</v>
      </c>
      <c r="D69" s="23" t="s">
        <v>20</v>
      </c>
      <c r="E69" s="23">
        <v>4065</v>
      </c>
    </row>
    <row r="70" spans="1:5" x14ac:dyDescent="0.2">
      <c r="A70" s="21">
        <v>147</v>
      </c>
      <c r="B70" s="21">
        <v>136</v>
      </c>
      <c r="D70" s="23" t="s">
        <v>20</v>
      </c>
      <c r="E70" s="23">
        <v>246</v>
      </c>
    </row>
    <row r="71" spans="1:5" x14ac:dyDescent="0.2">
      <c r="A71" s="21">
        <v>86</v>
      </c>
      <c r="B71" s="21">
        <v>86</v>
      </c>
      <c r="D71" s="23" t="s">
        <v>74</v>
      </c>
      <c r="E71" s="23">
        <v>17</v>
      </c>
    </row>
    <row r="72" spans="1:5" x14ac:dyDescent="0.2">
      <c r="A72" s="21">
        <v>83</v>
      </c>
      <c r="B72" s="21">
        <v>19</v>
      </c>
      <c r="D72" s="23" t="s">
        <v>20</v>
      </c>
      <c r="E72" s="23">
        <v>2475</v>
      </c>
    </row>
    <row r="73" spans="1:5" x14ac:dyDescent="0.2">
      <c r="A73" s="21">
        <v>676</v>
      </c>
      <c r="B73" s="21">
        <v>886</v>
      </c>
      <c r="D73" s="23" t="s">
        <v>20</v>
      </c>
      <c r="E73" s="23">
        <v>76</v>
      </c>
    </row>
    <row r="74" spans="1:5" x14ac:dyDescent="0.2">
      <c r="A74" s="21">
        <v>361</v>
      </c>
      <c r="B74" s="21">
        <v>35</v>
      </c>
      <c r="D74" s="23" t="s">
        <v>20</v>
      </c>
      <c r="E74" s="23">
        <v>54</v>
      </c>
    </row>
    <row r="75" spans="1:5" x14ac:dyDescent="0.2">
      <c r="A75" s="21">
        <v>131</v>
      </c>
      <c r="B75" s="21">
        <v>441</v>
      </c>
      <c r="D75" s="23" t="s">
        <v>20</v>
      </c>
      <c r="E75" s="23">
        <v>88</v>
      </c>
    </row>
    <row r="76" spans="1:5" x14ac:dyDescent="0.2">
      <c r="A76" s="21">
        <v>126</v>
      </c>
      <c r="B76" s="21">
        <v>24</v>
      </c>
      <c r="D76" s="23" t="s">
        <v>20</v>
      </c>
      <c r="E76" s="23">
        <v>85</v>
      </c>
    </row>
    <row r="77" spans="1:5" x14ac:dyDescent="0.2">
      <c r="A77" s="21">
        <v>275</v>
      </c>
      <c r="B77" s="21">
        <v>86</v>
      </c>
      <c r="D77" s="23" t="s">
        <v>20</v>
      </c>
      <c r="E77" s="23">
        <v>170</v>
      </c>
    </row>
    <row r="78" spans="1:5" x14ac:dyDescent="0.2">
      <c r="A78" s="21">
        <v>67</v>
      </c>
      <c r="B78" s="21">
        <v>243</v>
      </c>
      <c r="D78" s="23" t="s">
        <v>14</v>
      </c>
      <c r="E78" s="23">
        <v>1684</v>
      </c>
    </row>
    <row r="79" spans="1:5" x14ac:dyDescent="0.2">
      <c r="A79" s="21">
        <v>154</v>
      </c>
      <c r="B79" s="21">
        <v>65</v>
      </c>
      <c r="D79" s="23" t="s">
        <v>14</v>
      </c>
      <c r="E79" s="23">
        <v>56</v>
      </c>
    </row>
    <row r="80" spans="1:5" x14ac:dyDescent="0.2">
      <c r="A80" s="21">
        <v>1782</v>
      </c>
      <c r="B80" s="21">
        <v>100</v>
      </c>
      <c r="D80" s="23" t="s">
        <v>20</v>
      </c>
      <c r="E80" s="23">
        <v>330</v>
      </c>
    </row>
    <row r="81" spans="1:5" x14ac:dyDescent="0.2">
      <c r="A81" s="21">
        <v>903</v>
      </c>
      <c r="B81" s="21">
        <v>168</v>
      </c>
      <c r="D81" s="23" t="s">
        <v>14</v>
      </c>
      <c r="E81" s="23">
        <v>838</v>
      </c>
    </row>
    <row r="82" spans="1:5" x14ac:dyDescent="0.2">
      <c r="A82" s="21">
        <v>94</v>
      </c>
      <c r="B82" s="21">
        <v>13</v>
      </c>
      <c r="D82" s="23" t="s">
        <v>20</v>
      </c>
      <c r="E82" s="23">
        <v>127</v>
      </c>
    </row>
    <row r="83" spans="1:5" x14ac:dyDescent="0.2">
      <c r="A83" s="21">
        <v>180</v>
      </c>
      <c r="B83" s="21">
        <v>1</v>
      </c>
      <c r="D83" s="23" t="s">
        <v>20</v>
      </c>
      <c r="E83" s="23">
        <v>411</v>
      </c>
    </row>
    <row r="84" spans="1:5" x14ac:dyDescent="0.2">
      <c r="A84" s="21">
        <v>533</v>
      </c>
      <c r="B84" s="21">
        <v>82</v>
      </c>
      <c r="D84" s="23" t="s">
        <v>20</v>
      </c>
      <c r="E84" s="23">
        <v>180</v>
      </c>
    </row>
    <row r="85" spans="1:5" x14ac:dyDescent="0.2">
      <c r="A85" s="21">
        <v>2443</v>
      </c>
      <c r="B85" s="21">
        <v>40</v>
      </c>
      <c r="D85" s="23" t="s">
        <v>14</v>
      </c>
      <c r="E85" s="23">
        <v>1000</v>
      </c>
    </row>
    <row r="86" spans="1:5" x14ac:dyDescent="0.2">
      <c r="A86" s="21">
        <v>89</v>
      </c>
      <c r="B86" s="21">
        <v>57</v>
      </c>
      <c r="D86" s="23" t="s">
        <v>20</v>
      </c>
      <c r="E86" s="23">
        <v>374</v>
      </c>
    </row>
    <row r="87" spans="1:5" x14ac:dyDescent="0.2">
      <c r="A87" s="21">
        <v>159</v>
      </c>
      <c r="B87" s="21">
        <v>226</v>
      </c>
      <c r="D87" s="23" t="s">
        <v>20</v>
      </c>
      <c r="E87" s="23">
        <v>71</v>
      </c>
    </row>
    <row r="88" spans="1:5" x14ac:dyDescent="0.2">
      <c r="A88" s="21">
        <v>50</v>
      </c>
      <c r="B88" s="21">
        <v>1625</v>
      </c>
      <c r="D88" s="23" t="s">
        <v>20</v>
      </c>
      <c r="E88" s="23">
        <v>203</v>
      </c>
    </row>
    <row r="89" spans="1:5" x14ac:dyDescent="0.2">
      <c r="A89" s="21">
        <v>186</v>
      </c>
      <c r="B89" s="21">
        <v>143</v>
      </c>
      <c r="D89" s="23" t="s">
        <v>14</v>
      </c>
      <c r="E89" s="23">
        <v>1482</v>
      </c>
    </row>
    <row r="90" spans="1:5" x14ac:dyDescent="0.2">
      <c r="A90" s="21">
        <v>1071</v>
      </c>
      <c r="B90" s="21">
        <v>934</v>
      </c>
      <c r="D90" s="23" t="s">
        <v>20</v>
      </c>
      <c r="E90" s="23">
        <v>113</v>
      </c>
    </row>
    <row r="91" spans="1:5" x14ac:dyDescent="0.2">
      <c r="A91" s="21">
        <v>117</v>
      </c>
      <c r="B91" s="21">
        <v>17</v>
      </c>
      <c r="D91" s="23" t="s">
        <v>20</v>
      </c>
      <c r="E91" s="23">
        <v>96</v>
      </c>
    </row>
    <row r="92" spans="1:5" x14ac:dyDescent="0.2">
      <c r="A92" s="21">
        <v>70</v>
      </c>
      <c r="B92" s="21">
        <v>2179</v>
      </c>
      <c r="D92" s="23" t="s">
        <v>14</v>
      </c>
      <c r="E92" s="23">
        <v>106</v>
      </c>
    </row>
    <row r="93" spans="1:5" x14ac:dyDescent="0.2">
      <c r="A93" s="21">
        <v>135</v>
      </c>
      <c r="B93" s="21">
        <v>931</v>
      </c>
      <c r="D93" s="23" t="s">
        <v>14</v>
      </c>
      <c r="E93" s="23">
        <v>679</v>
      </c>
    </row>
    <row r="94" spans="1:5" x14ac:dyDescent="0.2">
      <c r="A94" s="21">
        <v>768</v>
      </c>
      <c r="B94" s="21">
        <v>67</v>
      </c>
      <c r="D94" s="23" t="s">
        <v>20</v>
      </c>
      <c r="E94" s="23">
        <v>498</v>
      </c>
    </row>
    <row r="95" spans="1:5" x14ac:dyDescent="0.2">
      <c r="A95" s="21">
        <v>199</v>
      </c>
      <c r="B95" s="21">
        <v>92</v>
      </c>
      <c r="D95" s="23" t="s">
        <v>74</v>
      </c>
      <c r="E95" s="23">
        <v>610</v>
      </c>
    </row>
    <row r="96" spans="1:5" x14ac:dyDescent="0.2">
      <c r="A96" s="21">
        <v>107</v>
      </c>
      <c r="B96" s="21">
        <v>57</v>
      </c>
      <c r="D96" s="23" t="s">
        <v>20</v>
      </c>
      <c r="E96" s="23">
        <v>180</v>
      </c>
    </row>
    <row r="97" spans="1:5" x14ac:dyDescent="0.2">
      <c r="A97" s="21">
        <v>195</v>
      </c>
      <c r="B97" s="21">
        <v>41</v>
      </c>
      <c r="D97" s="23" t="s">
        <v>20</v>
      </c>
      <c r="E97" s="23">
        <v>27</v>
      </c>
    </row>
    <row r="98" spans="1:5" x14ac:dyDescent="0.2">
      <c r="A98" s="21">
        <v>3376</v>
      </c>
      <c r="B98" s="21">
        <v>1</v>
      </c>
      <c r="D98" s="23" t="s">
        <v>20</v>
      </c>
      <c r="E98" s="23">
        <v>2331</v>
      </c>
    </row>
    <row r="99" spans="1:5" x14ac:dyDescent="0.2">
      <c r="A99" s="21">
        <v>41</v>
      </c>
      <c r="B99" s="21">
        <v>101</v>
      </c>
      <c r="D99" s="23" t="s">
        <v>20</v>
      </c>
      <c r="E99" s="23">
        <v>113</v>
      </c>
    </row>
    <row r="100" spans="1:5" x14ac:dyDescent="0.2">
      <c r="A100" s="21">
        <v>1821</v>
      </c>
      <c r="B100" s="21">
        <v>1335</v>
      </c>
      <c r="D100" s="23" t="s">
        <v>14</v>
      </c>
      <c r="E100" s="23">
        <v>1220</v>
      </c>
    </row>
    <row r="101" spans="1:5" x14ac:dyDescent="0.2">
      <c r="A101" s="21">
        <v>164</v>
      </c>
      <c r="B101" s="21">
        <v>15</v>
      </c>
      <c r="D101" s="23" t="s">
        <v>20</v>
      </c>
      <c r="E101" s="23">
        <v>164</v>
      </c>
    </row>
    <row r="102" spans="1:5" x14ac:dyDescent="0.2">
      <c r="A102" s="21">
        <v>157</v>
      </c>
      <c r="B102" s="21">
        <v>454</v>
      </c>
      <c r="D102" s="23" t="s">
        <v>14</v>
      </c>
      <c r="E102" s="23">
        <v>1</v>
      </c>
    </row>
    <row r="103" spans="1:5" x14ac:dyDescent="0.2">
      <c r="A103" s="21">
        <v>246</v>
      </c>
      <c r="B103" s="21">
        <v>3182</v>
      </c>
      <c r="D103" s="23" t="s">
        <v>20</v>
      </c>
      <c r="E103" s="23">
        <v>164</v>
      </c>
    </row>
    <row r="104" spans="1:5" x14ac:dyDescent="0.2">
      <c r="A104" s="21">
        <v>1396</v>
      </c>
      <c r="B104" s="21">
        <v>1890</v>
      </c>
      <c r="D104" s="23" t="s">
        <v>20</v>
      </c>
      <c r="E104" s="23">
        <v>336</v>
      </c>
    </row>
    <row r="105" spans="1:5" x14ac:dyDescent="0.2">
      <c r="A105" s="21">
        <v>2506</v>
      </c>
      <c r="B105" s="21">
        <v>15</v>
      </c>
      <c r="D105" s="23" t="s">
        <v>14</v>
      </c>
      <c r="E105" s="23">
        <v>37</v>
      </c>
    </row>
    <row r="106" spans="1:5" x14ac:dyDescent="0.2">
      <c r="A106" s="21">
        <v>244</v>
      </c>
      <c r="B106" s="21">
        <v>133</v>
      </c>
      <c r="D106" s="23" t="s">
        <v>20</v>
      </c>
      <c r="E106" s="23">
        <v>1917</v>
      </c>
    </row>
    <row r="107" spans="1:5" x14ac:dyDescent="0.2">
      <c r="A107" s="21">
        <v>146</v>
      </c>
      <c r="B107" s="21">
        <v>2062</v>
      </c>
      <c r="D107" s="23" t="s">
        <v>20</v>
      </c>
      <c r="E107" s="23">
        <v>95</v>
      </c>
    </row>
    <row r="108" spans="1:5" x14ac:dyDescent="0.2">
      <c r="A108" s="21">
        <v>1267</v>
      </c>
      <c r="B108" s="21">
        <v>29</v>
      </c>
      <c r="D108" s="23" t="s">
        <v>20</v>
      </c>
      <c r="E108" s="23">
        <v>147</v>
      </c>
    </row>
    <row r="109" spans="1:5" x14ac:dyDescent="0.2">
      <c r="A109" s="21">
        <v>1561</v>
      </c>
      <c r="B109" s="21">
        <v>132</v>
      </c>
      <c r="D109" s="23" t="s">
        <v>20</v>
      </c>
      <c r="E109" s="23">
        <v>86</v>
      </c>
    </row>
    <row r="110" spans="1:5" x14ac:dyDescent="0.2">
      <c r="A110" s="21">
        <v>48</v>
      </c>
      <c r="B110" s="21">
        <v>184</v>
      </c>
      <c r="D110" s="23" t="s">
        <v>20</v>
      </c>
      <c r="E110" s="23">
        <v>83</v>
      </c>
    </row>
    <row r="111" spans="1:5" x14ac:dyDescent="0.2">
      <c r="A111" s="21">
        <v>2739</v>
      </c>
      <c r="B111" s="21">
        <v>137</v>
      </c>
      <c r="D111" s="23" t="s">
        <v>14</v>
      </c>
      <c r="E111" s="23">
        <v>60</v>
      </c>
    </row>
    <row r="112" spans="1:5" x14ac:dyDescent="0.2">
      <c r="A112" s="21">
        <v>3537</v>
      </c>
      <c r="B112" s="21">
        <v>908</v>
      </c>
      <c r="D112" s="23" t="s">
        <v>14</v>
      </c>
      <c r="E112" s="23">
        <v>296</v>
      </c>
    </row>
    <row r="113" spans="1:5" x14ac:dyDescent="0.2">
      <c r="A113" s="21">
        <v>2107</v>
      </c>
      <c r="B113" s="21">
        <v>10</v>
      </c>
      <c r="D113" s="23" t="s">
        <v>20</v>
      </c>
      <c r="E113" s="23">
        <v>676</v>
      </c>
    </row>
    <row r="114" spans="1:5" x14ac:dyDescent="0.2">
      <c r="A114" s="21">
        <v>3318</v>
      </c>
      <c r="B114" s="21">
        <v>32</v>
      </c>
      <c r="D114" s="23" t="s">
        <v>20</v>
      </c>
      <c r="E114" s="23">
        <v>361</v>
      </c>
    </row>
    <row r="115" spans="1:5" x14ac:dyDescent="0.2">
      <c r="A115" s="21">
        <v>340</v>
      </c>
      <c r="B115" s="21">
        <v>1910</v>
      </c>
      <c r="D115" s="23" t="s">
        <v>20</v>
      </c>
      <c r="E115" s="23">
        <v>131</v>
      </c>
    </row>
    <row r="116" spans="1:5" x14ac:dyDescent="0.2">
      <c r="A116" s="21">
        <v>1442</v>
      </c>
      <c r="B116" s="21">
        <v>38</v>
      </c>
      <c r="D116" s="23" t="s">
        <v>20</v>
      </c>
      <c r="E116" s="23">
        <v>126</v>
      </c>
    </row>
    <row r="117" spans="1:5" x14ac:dyDescent="0.2">
      <c r="A117" s="21">
        <v>126</v>
      </c>
      <c r="B117" s="21">
        <v>104</v>
      </c>
      <c r="D117" s="23" t="s">
        <v>14</v>
      </c>
      <c r="E117" s="23">
        <v>3304</v>
      </c>
    </row>
    <row r="118" spans="1:5" x14ac:dyDescent="0.2">
      <c r="A118" s="21">
        <v>524</v>
      </c>
      <c r="B118" s="21">
        <v>49</v>
      </c>
      <c r="D118" s="23" t="s">
        <v>14</v>
      </c>
      <c r="E118" s="23">
        <v>73</v>
      </c>
    </row>
    <row r="119" spans="1:5" x14ac:dyDescent="0.2">
      <c r="A119" s="21">
        <v>1989</v>
      </c>
      <c r="B119" s="21">
        <v>1</v>
      </c>
      <c r="D119" s="23" t="s">
        <v>20</v>
      </c>
      <c r="E119" s="23">
        <v>275</v>
      </c>
    </row>
    <row r="120" spans="1:5" x14ac:dyDescent="0.2">
      <c r="A120" s="21">
        <v>157</v>
      </c>
      <c r="B120" s="21">
        <v>245</v>
      </c>
      <c r="D120" s="23" t="s">
        <v>20</v>
      </c>
      <c r="E120" s="23">
        <v>67</v>
      </c>
    </row>
    <row r="121" spans="1:5" x14ac:dyDescent="0.2">
      <c r="A121" s="21">
        <v>4498</v>
      </c>
      <c r="B121" s="21">
        <v>32</v>
      </c>
      <c r="D121" s="23" t="s">
        <v>20</v>
      </c>
      <c r="E121" s="23">
        <v>154</v>
      </c>
    </row>
    <row r="122" spans="1:5" x14ac:dyDescent="0.2">
      <c r="A122" s="21">
        <v>80</v>
      </c>
      <c r="B122" s="21">
        <v>7</v>
      </c>
      <c r="D122" s="23" t="s">
        <v>20</v>
      </c>
      <c r="E122" s="23">
        <v>1782</v>
      </c>
    </row>
    <row r="123" spans="1:5" x14ac:dyDescent="0.2">
      <c r="A123" s="21">
        <v>43</v>
      </c>
      <c r="B123" s="21">
        <v>803</v>
      </c>
      <c r="D123" s="23" t="s">
        <v>20</v>
      </c>
      <c r="E123" s="23">
        <v>903</v>
      </c>
    </row>
    <row r="124" spans="1:5" x14ac:dyDescent="0.2">
      <c r="A124" s="21">
        <v>2053</v>
      </c>
      <c r="B124" s="21">
        <v>75</v>
      </c>
      <c r="D124" s="23" t="s">
        <v>14</v>
      </c>
      <c r="E124" s="23">
        <v>3387</v>
      </c>
    </row>
    <row r="125" spans="1:5" x14ac:dyDescent="0.2">
      <c r="A125" s="21">
        <v>168</v>
      </c>
      <c r="B125" s="21">
        <v>16</v>
      </c>
      <c r="D125" s="23" t="s">
        <v>14</v>
      </c>
      <c r="E125" s="23">
        <v>662</v>
      </c>
    </row>
    <row r="126" spans="1:5" x14ac:dyDescent="0.2">
      <c r="A126" s="21">
        <v>4289</v>
      </c>
      <c r="B126" s="21">
        <v>31</v>
      </c>
      <c r="D126" s="23" t="s">
        <v>20</v>
      </c>
      <c r="E126" s="23">
        <v>94</v>
      </c>
    </row>
    <row r="127" spans="1:5" x14ac:dyDescent="0.2">
      <c r="A127" s="21">
        <v>165</v>
      </c>
      <c r="B127" s="21">
        <v>108</v>
      </c>
      <c r="D127" s="23" t="s">
        <v>20</v>
      </c>
      <c r="E127" s="23">
        <v>180</v>
      </c>
    </row>
    <row r="128" spans="1:5" x14ac:dyDescent="0.2">
      <c r="A128" s="21">
        <v>1815</v>
      </c>
      <c r="B128" s="21">
        <v>30</v>
      </c>
      <c r="D128" s="23" t="s">
        <v>14</v>
      </c>
      <c r="E128" s="23">
        <v>774</v>
      </c>
    </row>
    <row r="129" spans="1:5" x14ac:dyDescent="0.2">
      <c r="A129" s="21">
        <v>397</v>
      </c>
      <c r="B129" s="21">
        <v>17</v>
      </c>
      <c r="D129" s="23" t="s">
        <v>14</v>
      </c>
      <c r="E129" s="23">
        <v>672</v>
      </c>
    </row>
    <row r="130" spans="1:5" x14ac:dyDescent="0.2">
      <c r="A130" s="21">
        <v>1539</v>
      </c>
      <c r="B130" s="21">
        <v>64</v>
      </c>
      <c r="D130" s="23" t="s">
        <v>74</v>
      </c>
      <c r="E130" s="23">
        <v>532</v>
      </c>
    </row>
    <row r="131" spans="1:5" x14ac:dyDescent="0.2">
      <c r="A131" s="21">
        <v>138</v>
      </c>
      <c r="B131" s="21">
        <v>80</v>
      </c>
      <c r="D131" s="23" t="s">
        <v>74</v>
      </c>
      <c r="E131" s="23">
        <v>55</v>
      </c>
    </row>
    <row r="132" spans="1:5" x14ac:dyDescent="0.2">
      <c r="A132" s="21">
        <v>3594</v>
      </c>
      <c r="B132" s="21">
        <v>2468</v>
      </c>
      <c r="D132" s="23" t="s">
        <v>20</v>
      </c>
      <c r="E132" s="23">
        <v>533</v>
      </c>
    </row>
    <row r="133" spans="1:5" x14ac:dyDescent="0.2">
      <c r="A133" s="21">
        <v>5880</v>
      </c>
      <c r="B133" s="21">
        <v>26</v>
      </c>
      <c r="D133" s="23" t="s">
        <v>20</v>
      </c>
      <c r="E133" s="23">
        <v>2443</v>
      </c>
    </row>
    <row r="134" spans="1:5" x14ac:dyDescent="0.2">
      <c r="A134" s="21">
        <v>112</v>
      </c>
      <c r="B134" s="21">
        <v>73</v>
      </c>
      <c r="D134" s="23" t="s">
        <v>20</v>
      </c>
      <c r="E134" s="23">
        <v>89</v>
      </c>
    </row>
    <row r="135" spans="1:5" x14ac:dyDescent="0.2">
      <c r="A135" s="21">
        <v>943</v>
      </c>
      <c r="B135" s="21">
        <v>128</v>
      </c>
      <c r="D135" s="23" t="s">
        <v>20</v>
      </c>
      <c r="E135" s="23">
        <v>159</v>
      </c>
    </row>
    <row r="136" spans="1:5" x14ac:dyDescent="0.2">
      <c r="A136" s="21">
        <v>2468</v>
      </c>
      <c r="B136" s="21">
        <v>33</v>
      </c>
      <c r="D136" s="23" t="s">
        <v>14</v>
      </c>
      <c r="E136" s="23">
        <v>940</v>
      </c>
    </row>
    <row r="137" spans="1:5" x14ac:dyDescent="0.2">
      <c r="A137" s="21">
        <v>2551</v>
      </c>
      <c r="B137" s="21">
        <v>1072</v>
      </c>
      <c r="D137" s="23" t="s">
        <v>14</v>
      </c>
      <c r="E137" s="23">
        <v>117</v>
      </c>
    </row>
    <row r="138" spans="1:5" x14ac:dyDescent="0.2">
      <c r="A138" s="21">
        <v>101</v>
      </c>
      <c r="B138" s="21">
        <v>1297</v>
      </c>
      <c r="D138" s="23" t="s">
        <v>74</v>
      </c>
      <c r="E138" s="23">
        <v>58</v>
      </c>
    </row>
    <row r="139" spans="1:5" x14ac:dyDescent="0.2">
      <c r="A139" s="21">
        <v>92</v>
      </c>
      <c r="B139" s="21">
        <v>393</v>
      </c>
      <c r="D139" s="23" t="s">
        <v>20</v>
      </c>
      <c r="E139" s="23">
        <v>50</v>
      </c>
    </row>
    <row r="140" spans="1:5" x14ac:dyDescent="0.2">
      <c r="A140" s="21">
        <v>62</v>
      </c>
      <c r="B140" s="21">
        <v>1257</v>
      </c>
      <c r="D140" s="23" t="s">
        <v>14</v>
      </c>
      <c r="E140" s="23">
        <v>115</v>
      </c>
    </row>
    <row r="141" spans="1:5" x14ac:dyDescent="0.2">
      <c r="A141" s="21">
        <v>149</v>
      </c>
      <c r="B141" s="21">
        <v>328</v>
      </c>
      <c r="D141" s="23" t="s">
        <v>14</v>
      </c>
      <c r="E141" s="23">
        <v>326</v>
      </c>
    </row>
    <row r="142" spans="1:5" x14ac:dyDescent="0.2">
      <c r="A142" s="21">
        <v>329</v>
      </c>
      <c r="B142" s="21">
        <v>147</v>
      </c>
      <c r="D142" s="23" t="s">
        <v>20</v>
      </c>
      <c r="E142" s="23">
        <v>186</v>
      </c>
    </row>
    <row r="143" spans="1:5" x14ac:dyDescent="0.2">
      <c r="A143" s="21">
        <v>97</v>
      </c>
      <c r="B143" s="21">
        <v>830</v>
      </c>
      <c r="D143" s="23" t="s">
        <v>20</v>
      </c>
      <c r="E143" s="23">
        <v>1071</v>
      </c>
    </row>
    <row r="144" spans="1:5" x14ac:dyDescent="0.2">
      <c r="A144" s="21">
        <v>1784</v>
      </c>
      <c r="B144" s="21">
        <v>331</v>
      </c>
      <c r="D144" s="23" t="s">
        <v>20</v>
      </c>
      <c r="E144" s="23">
        <v>117</v>
      </c>
    </row>
    <row r="145" spans="1:5" x14ac:dyDescent="0.2">
      <c r="A145" s="21">
        <v>1684</v>
      </c>
      <c r="B145" s="21">
        <v>25</v>
      </c>
      <c r="D145" s="23" t="s">
        <v>20</v>
      </c>
      <c r="E145" s="23">
        <v>70</v>
      </c>
    </row>
    <row r="146" spans="1:5" x14ac:dyDescent="0.2">
      <c r="A146" s="21">
        <v>250</v>
      </c>
      <c r="B146" s="21">
        <v>3483</v>
      </c>
      <c r="D146" s="23" t="s">
        <v>20</v>
      </c>
      <c r="E146" s="23">
        <v>135</v>
      </c>
    </row>
    <row r="147" spans="1:5" x14ac:dyDescent="0.2">
      <c r="A147" s="21">
        <v>238</v>
      </c>
      <c r="B147" s="21">
        <v>923</v>
      </c>
      <c r="D147" s="23" t="s">
        <v>20</v>
      </c>
      <c r="E147" s="23">
        <v>768</v>
      </c>
    </row>
    <row r="148" spans="1:5" x14ac:dyDescent="0.2">
      <c r="A148" s="21">
        <v>53</v>
      </c>
      <c r="B148" s="21">
        <v>1</v>
      </c>
      <c r="D148" s="23" t="s">
        <v>74</v>
      </c>
      <c r="E148" s="23">
        <v>51</v>
      </c>
    </row>
    <row r="149" spans="1:5" x14ac:dyDescent="0.2">
      <c r="A149" s="21">
        <v>214</v>
      </c>
      <c r="B149" s="21">
        <v>33</v>
      </c>
      <c r="D149" s="23" t="s">
        <v>20</v>
      </c>
      <c r="E149" s="23">
        <v>199</v>
      </c>
    </row>
    <row r="150" spans="1:5" x14ac:dyDescent="0.2">
      <c r="A150" s="21">
        <v>222</v>
      </c>
      <c r="B150" s="21">
        <v>40</v>
      </c>
      <c r="D150" s="23" t="s">
        <v>20</v>
      </c>
      <c r="E150" s="23">
        <v>107</v>
      </c>
    </row>
    <row r="151" spans="1:5" x14ac:dyDescent="0.2">
      <c r="A151" s="21">
        <v>1884</v>
      </c>
      <c r="B151" s="21">
        <v>23</v>
      </c>
      <c r="D151" s="23" t="s">
        <v>20</v>
      </c>
      <c r="E151" s="23">
        <v>195</v>
      </c>
    </row>
    <row r="152" spans="1:5" x14ac:dyDescent="0.2">
      <c r="A152" s="21">
        <v>218</v>
      </c>
      <c r="B152" s="21">
        <v>75</v>
      </c>
      <c r="D152" s="23" t="s">
        <v>14</v>
      </c>
      <c r="E152" s="23">
        <v>1</v>
      </c>
    </row>
    <row r="153" spans="1:5" x14ac:dyDescent="0.2">
      <c r="A153" s="21">
        <v>6465</v>
      </c>
      <c r="B153" s="21">
        <v>2176</v>
      </c>
      <c r="D153" s="23" t="s">
        <v>14</v>
      </c>
      <c r="E153" s="23">
        <v>1467</v>
      </c>
    </row>
    <row r="154" spans="1:5" x14ac:dyDescent="0.2">
      <c r="A154" s="21">
        <v>59</v>
      </c>
      <c r="B154" s="21">
        <v>441</v>
      </c>
      <c r="D154" s="23" t="s">
        <v>20</v>
      </c>
      <c r="E154" s="23">
        <v>3376</v>
      </c>
    </row>
    <row r="155" spans="1:5" x14ac:dyDescent="0.2">
      <c r="A155" s="21">
        <v>88</v>
      </c>
      <c r="B155" s="21">
        <v>25</v>
      </c>
      <c r="D155" s="23" t="s">
        <v>14</v>
      </c>
      <c r="E155" s="23">
        <v>5681</v>
      </c>
    </row>
    <row r="156" spans="1:5" x14ac:dyDescent="0.2">
      <c r="A156" s="21">
        <v>1697</v>
      </c>
      <c r="B156" s="21">
        <v>127</v>
      </c>
      <c r="D156" s="23" t="s">
        <v>14</v>
      </c>
      <c r="E156" s="23">
        <v>1059</v>
      </c>
    </row>
    <row r="157" spans="1:5" x14ac:dyDescent="0.2">
      <c r="A157" s="21">
        <v>92</v>
      </c>
      <c r="B157" s="21">
        <v>355</v>
      </c>
      <c r="D157" s="23" t="s">
        <v>14</v>
      </c>
      <c r="E157" s="23">
        <v>1194</v>
      </c>
    </row>
    <row r="158" spans="1:5" x14ac:dyDescent="0.2">
      <c r="A158" s="21">
        <v>186</v>
      </c>
      <c r="B158" s="21">
        <v>44</v>
      </c>
      <c r="D158" s="23" t="s">
        <v>74</v>
      </c>
      <c r="E158" s="23">
        <v>379</v>
      </c>
    </row>
    <row r="159" spans="1:5" x14ac:dyDescent="0.2">
      <c r="A159" s="21">
        <v>138</v>
      </c>
      <c r="B159" s="21">
        <v>67</v>
      </c>
      <c r="D159" s="23" t="s">
        <v>14</v>
      </c>
      <c r="E159" s="23">
        <v>30</v>
      </c>
    </row>
    <row r="160" spans="1:5" x14ac:dyDescent="0.2">
      <c r="A160" s="21">
        <v>261</v>
      </c>
      <c r="B160" s="21">
        <v>1068</v>
      </c>
      <c r="D160" s="23" t="s">
        <v>20</v>
      </c>
      <c r="E160" s="23">
        <v>41</v>
      </c>
    </row>
    <row r="161" spans="1:5" x14ac:dyDescent="0.2">
      <c r="A161" s="21">
        <v>107</v>
      </c>
      <c r="B161" s="21">
        <v>424</v>
      </c>
      <c r="D161" s="23" t="s">
        <v>20</v>
      </c>
      <c r="E161" s="23">
        <v>1821</v>
      </c>
    </row>
    <row r="162" spans="1:5" x14ac:dyDescent="0.2">
      <c r="A162" s="21">
        <v>199</v>
      </c>
      <c r="B162" s="21">
        <v>145</v>
      </c>
      <c r="D162" s="23" t="s">
        <v>20</v>
      </c>
      <c r="E162" s="23">
        <v>164</v>
      </c>
    </row>
    <row r="163" spans="1:5" x14ac:dyDescent="0.2">
      <c r="A163" s="21">
        <v>5512</v>
      </c>
      <c r="B163" s="21">
        <v>151</v>
      </c>
      <c r="D163" s="23" t="s">
        <v>14</v>
      </c>
      <c r="E163" s="23">
        <v>75</v>
      </c>
    </row>
    <row r="164" spans="1:5" x14ac:dyDescent="0.2">
      <c r="A164" s="21">
        <v>86</v>
      </c>
      <c r="B164" s="21">
        <v>1608</v>
      </c>
      <c r="D164" s="23" t="s">
        <v>20</v>
      </c>
      <c r="E164" s="23">
        <v>157</v>
      </c>
    </row>
    <row r="165" spans="1:5" x14ac:dyDescent="0.2">
      <c r="A165" s="21">
        <v>2768</v>
      </c>
      <c r="B165" s="21">
        <v>941</v>
      </c>
      <c r="D165" s="23" t="s">
        <v>20</v>
      </c>
      <c r="E165" s="23">
        <v>246</v>
      </c>
    </row>
    <row r="166" spans="1:5" x14ac:dyDescent="0.2">
      <c r="A166" s="21">
        <v>48</v>
      </c>
      <c r="B166" s="21">
        <v>1</v>
      </c>
      <c r="D166" s="23" t="s">
        <v>20</v>
      </c>
      <c r="E166" s="23">
        <v>1396</v>
      </c>
    </row>
    <row r="167" spans="1:5" x14ac:dyDescent="0.2">
      <c r="A167" s="21">
        <v>87</v>
      </c>
      <c r="B167" s="21">
        <v>40</v>
      </c>
      <c r="D167" s="23" t="s">
        <v>20</v>
      </c>
      <c r="E167" s="23">
        <v>2506</v>
      </c>
    </row>
    <row r="168" spans="1:5" x14ac:dyDescent="0.2">
      <c r="A168" s="21">
        <v>1894</v>
      </c>
      <c r="B168" s="21">
        <v>3015</v>
      </c>
      <c r="D168" s="23" t="s">
        <v>20</v>
      </c>
      <c r="E168" s="23">
        <v>244</v>
      </c>
    </row>
    <row r="169" spans="1:5" x14ac:dyDescent="0.2">
      <c r="A169" s="21">
        <v>282</v>
      </c>
      <c r="B169" s="21">
        <v>435</v>
      </c>
      <c r="D169" s="23" t="s">
        <v>20</v>
      </c>
      <c r="E169" s="23">
        <v>146</v>
      </c>
    </row>
    <row r="170" spans="1:5" x14ac:dyDescent="0.2">
      <c r="A170" s="21">
        <v>116</v>
      </c>
      <c r="B170" s="21">
        <v>714</v>
      </c>
      <c r="D170" s="23" t="s">
        <v>14</v>
      </c>
      <c r="E170" s="23">
        <v>955</v>
      </c>
    </row>
    <row r="171" spans="1:5" x14ac:dyDescent="0.2">
      <c r="A171" s="21">
        <v>83</v>
      </c>
      <c r="B171" s="21">
        <v>5497</v>
      </c>
      <c r="D171" s="23" t="s">
        <v>20</v>
      </c>
      <c r="E171" s="23">
        <v>1267</v>
      </c>
    </row>
    <row r="172" spans="1:5" x14ac:dyDescent="0.2">
      <c r="A172" s="21">
        <v>91</v>
      </c>
      <c r="B172" s="21">
        <v>418</v>
      </c>
      <c r="D172" s="23" t="s">
        <v>14</v>
      </c>
      <c r="E172" s="23">
        <v>67</v>
      </c>
    </row>
    <row r="173" spans="1:5" x14ac:dyDescent="0.2">
      <c r="A173" s="21">
        <v>546</v>
      </c>
      <c r="B173" s="21">
        <v>1439</v>
      </c>
      <c r="D173" s="23" t="s">
        <v>14</v>
      </c>
      <c r="E173" s="23">
        <v>5</v>
      </c>
    </row>
    <row r="174" spans="1:5" x14ac:dyDescent="0.2">
      <c r="A174" s="21">
        <v>393</v>
      </c>
      <c r="B174" s="21">
        <v>15</v>
      </c>
      <c r="D174" s="23" t="s">
        <v>14</v>
      </c>
      <c r="E174" s="23">
        <v>26</v>
      </c>
    </row>
    <row r="175" spans="1:5" x14ac:dyDescent="0.2">
      <c r="A175" s="21">
        <v>133</v>
      </c>
      <c r="B175" s="21">
        <v>1999</v>
      </c>
      <c r="D175" s="23" t="s">
        <v>20</v>
      </c>
      <c r="E175" s="23">
        <v>1561</v>
      </c>
    </row>
    <row r="176" spans="1:5" x14ac:dyDescent="0.2">
      <c r="A176" s="21">
        <v>254</v>
      </c>
      <c r="B176" s="21">
        <v>118</v>
      </c>
      <c r="D176" s="23" t="s">
        <v>20</v>
      </c>
      <c r="E176" s="23">
        <v>48</v>
      </c>
    </row>
    <row r="177" spans="1:5" x14ac:dyDescent="0.2">
      <c r="A177" s="21">
        <v>176</v>
      </c>
      <c r="B177" s="21">
        <v>162</v>
      </c>
      <c r="D177" s="23" t="s">
        <v>14</v>
      </c>
      <c r="E177" s="23">
        <v>1130</v>
      </c>
    </row>
    <row r="178" spans="1:5" x14ac:dyDescent="0.2">
      <c r="A178" s="21">
        <v>337</v>
      </c>
      <c r="B178" s="21">
        <v>83</v>
      </c>
      <c r="D178" s="23" t="s">
        <v>14</v>
      </c>
      <c r="E178" s="23">
        <v>782</v>
      </c>
    </row>
    <row r="179" spans="1:5" x14ac:dyDescent="0.2">
      <c r="A179" s="21">
        <v>107</v>
      </c>
      <c r="B179" s="21">
        <v>747</v>
      </c>
      <c r="D179" s="23" t="s">
        <v>20</v>
      </c>
      <c r="E179" s="23">
        <v>2739</v>
      </c>
    </row>
    <row r="180" spans="1:5" x14ac:dyDescent="0.2">
      <c r="A180" s="21">
        <v>183</v>
      </c>
      <c r="B180" s="21">
        <v>2138</v>
      </c>
      <c r="D180" s="23" t="s">
        <v>14</v>
      </c>
      <c r="E180" s="23">
        <v>210</v>
      </c>
    </row>
    <row r="181" spans="1:5" x14ac:dyDescent="0.2">
      <c r="A181" s="21">
        <v>72</v>
      </c>
      <c r="B181" s="21">
        <v>84</v>
      </c>
      <c r="D181" s="23" t="s">
        <v>20</v>
      </c>
      <c r="E181" s="23">
        <v>3537</v>
      </c>
    </row>
    <row r="182" spans="1:5" x14ac:dyDescent="0.2">
      <c r="A182" s="21">
        <v>295</v>
      </c>
      <c r="B182" s="21">
        <v>91</v>
      </c>
      <c r="D182" s="23" t="s">
        <v>20</v>
      </c>
      <c r="E182" s="23">
        <v>2107</v>
      </c>
    </row>
    <row r="183" spans="1:5" x14ac:dyDescent="0.2">
      <c r="A183" s="21">
        <v>142</v>
      </c>
      <c r="B183" s="21">
        <v>792</v>
      </c>
      <c r="D183" s="23" t="s">
        <v>14</v>
      </c>
      <c r="E183" s="23">
        <v>136</v>
      </c>
    </row>
    <row r="184" spans="1:5" x14ac:dyDescent="0.2">
      <c r="A184" s="21">
        <v>85</v>
      </c>
      <c r="B184" s="21">
        <v>10</v>
      </c>
      <c r="D184" s="23" t="s">
        <v>20</v>
      </c>
      <c r="E184" s="23">
        <v>3318</v>
      </c>
    </row>
    <row r="185" spans="1:5" x14ac:dyDescent="0.2">
      <c r="A185" s="21">
        <v>659</v>
      </c>
      <c r="B185" s="21">
        <v>32</v>
      </c>
      <c r="D185" s="23" t="s">
        <v>14</v>
      </c>
      <c r="E185" s="23">
        <v>86</v>
      </c>
    </row>
    <row r="186" spans="1:5" x14ac:dyDescent="0.2">
      <c r="A186" s="21">
        <v>121</v>
      </c>
      <c r="B186" s="21">
        <v>90</v>
      </c>
      <c r="D186" s="23" t="s">
        <v>20</v>
      </c>
      <c r="E186" s="23">
        <v>340</v>
      </c>
    </row>
    <row r="187" spans="1:5" x14ac:dyDescent="0.2">
      <c r="A187" s="21">
        <v>3742</v>
      </c>
      <c r="B187" s="21">
        <v>186</v>
      </c>
      <c r="D187" s="23" t="s">
        <v>14</v>
      </c>
      <c r="E187" s="23">
        <v>19</v>
      </c>
    </row>
    <row r="188" spans="1:5" x14ac:dyDescent="0.2">
      <c r="A188" s="21">
        <v>223</v>
      </c>
      <c r="B188" s="21">
        <v>439</v>
      </c>
      <c r="D188" s="23" t="s">
        <v>14</v>
      </c>
      <c r="E188" s="23">
        <v>886</v>
      </c>
    </row>
    <row r="189" spans="1:5" x14ac:dyDescent="0.2">
      <c r="A189" s="21">
        <v>133</v>
      </c>
      <c r="B189" s="21">
        <v>605</v>
      </c>
      <c r="D189" s="23" t="s">
        <v>20</v>
      </c>
      <c r="E189" s="23">
        <v>1442</v>
      </c>
    </row>
    <row r="190" spans="1:5" x14ac:dyDescent="0.2">
      <c r="A190" s="21">
        <v>5168</v>
      </c>
      <c r="B190" s="21">
        <v>1</v>
      </c>
      <c r="D190" s="23" t="s">
        <v>14</v>
      </c>
      <c r="E190" s="23">
        <v>35</v>
      </c>
    </row>
    <row r="191" spans="1:5" x14ac:dyDescent="0.2">
      <c r="A191" s="21">
        <v>307</v>
      </c>
      <c r="B191" s="21">
        <v>31</v>
      </c>
      <c r="D191" s="23" t="s">
        <v>74</v>
      </c>
      <c r="E191" s="23">
        <v>441</v>
      </c>
    </row>
    <row r="192" spans="1:5" x14ac:dyDescent="0.2">
      <c r="A192" s="21">
        <v>2441</v>
      </c>
      <c r="B192" s="21">
        <v>1181</v>
      </c>
      <c r="D192" s="23" t="s">
        <v>14</v>
      </c>
      <c r="E192" s="23">
        <v>24</v>
      </c>
    </row>
    <row r="193" spans="1:5" x14ac:dyDescent="0.2">
      <c r="A193" s="21">
        <v>1385</v>
      </c>
      <c r="B193" s="21">
        <v>39</v>
      </c>
      <c r="D193" s="23" t="s">
        <v>14</v>
      </c>
      <c r="E193" s="23">
        <v>86</v>
      </c>
    </row>
    <row r="194" spans="1:5" x14ac:dyDescent="0.2">
      <c r="A194" s="21">
        <v>190</v>
      </c>
      <c r="B194" s="21">
        <v>46</v>
      </c>
      <c r="D194" s="23" t="s">
        <v>14</v>
      </c>
      <c r="E194" s="23">
        <v>243</v>
      </c>
    </row>
    <row r="195" spans="1:5" x14ac:dyDescent="0.2">
      <c r="A195" s="21">
        <v>470</v>
      </c>
      <c r="B195" s="21">
        <v>105</v>
      </c>
      <c r="D195" s="23" t="s">
        <v>14</v>
      </c>
      <c r="E195" s="23">
        <v>65</v>
      </c>
    </row>
    <row r="196" spans="1:5" x14ac:dyDescent="0.2">
      <c r="A196" s="21">
        <v>253</v>
      </c>
      <c r="B196" s="21">
        <v>535</v>
      </c>
      <c r="D196" s="23" t="s">
        <v>20</v>
      </c>
      <c r="E196" s="23">
        <v>126</v>
      </c>
    </row>
    <row r="197" spans="1:5" x14ac:dyDescent="0.2">
      <c r="A197" s="21">
        <v>1113</v>
      </c>
      <c r="B197" s="21">
        <v>16</v>
      </c>
      <c r="D197" s="23" t="s">
        <v>20</v>
      </c>
      <c r="E197" s="23">
        <v>524</v>
      </c>
    </row>
    <row r="198" spans="1:5" x14ac:dyDescent="0.2">
      <c r="A198" s="21">
        <v>2283</v>
      </c>
      <c r="B198" s="21">
        <v>575</v>
      </c>
      <c r="D198" s="23" t="s">
        <v>14</v>
      </c>
      <c r="E198" s="23">
        <v>100</v>
      </c>
    </row>
    <row r="199" spans="1:5" x14ac:dyDescent="0.2">
      <c r="A199" s="21">
        <v>1095</v>
      </c>
      <c r="B199" s="21">
        <v>1120</v>
      </c>
      <c r="D199" s="23" t="s">
        <v>20</v>
      </c>
      <c r="E199" s="23">
        <v>1989</v>
      </c>
    </row>
    <row r="200" spans="1:5" x14ac:dyDescent="0.2">
      <c r="A200" s="21">
        <v>1690</v>
      </c>
      <c r="B200" s="21">
        <v>113</v>
      </c>
      <c r="D200" s="23" t="s">
        <v>14</v>
      </c>
      <c r="E200" s="23">
        <v>168</v>
      </c>
    </row>
    <row r="201" spans="1:5" x14ac:dyDescent="0.2">
      <c r="A201" s="21">
        <v>191</v>
      </c>
      <c r="B201" s="21">
        <v>1538</v>
      </c>
      <c r="D201" s="23" t="s">
        <v>14</v>
      </c>
      <c r="E201" s="23">
        <v>13</v>
      </c>
    </row>
    <row r="202" spans="1:5" x14ac:dyDescent="0.2">
      <c r="A202" s="21">
        <v>2013</v>
      </c>
      <c r="B202" s="21">
        <v>9</v>
      </c>
      <c r="D202" s="23" t="s">
        <v>14</v>
      </c>
      <c r="E202" s="23">
        <v>1</v>
      </c>
    </row>
    <row r="203" spans="1:5" x14ac:dyDescent="0.2">
      <c r="A203" s="21">
        <v>1703</v>
      </c>
      <c r="B203" s="21">
        <v>554</v>
      </c>
      <c r="D203" s="23" t="s">
        <v>20</v>
      </c>
      <c r="E203" s="23">
        <v>157</v>
      </c>
    </row>
    <row r="204" spans="1:5" x14ac:dyDescent="0.2">
      <c r="A204" s="21">
        <v>80</v>
      </c>
      <c r="B204" s="21">
        <v>648</v>
      </c>
      <c r="D204" s="23" t="s">
        <v>74</v>
      </c>
      <c r="E204" s="23">
        <v>82</v>
      </c>
    </row>
    <row r="205" spans="1:5" x14ac:dyDescent="0.2">
      <c r="A205" s="21">
        <v>41</v>
      </c>
      <c r="B205" s="21">
        <v>21</v>
      </c>
      <c r="D205" s="23" t="s">
        <v>20</v>
      </c>
      <c r="E205" s="23">
        <v>4498</v>
      </c>
    </row>
    <row r="206" spans="1:5" x14ac:dyDescent="0.2">
      <c r="A206" s="21">
        <v>187</v>
      </c>
      <c r="B206" s="21">
        <v>595</v>
      </c>
      <c r="D206" s="23" t="s">
        <v>14</v>
      </c>
      <c r="E206" s="23">
        <v>40</v>
      </c>
    </row>
    <row r="207" spans="1:5" x14ac:dyDescent="0.2">
      <c r="A207" s="21">
        <v>2875</v>
      </c>
      <c r="B207" s="21">
        <v>54</v>
      </c>
      <c r="D207" s="23" t="s">
        <v>20</v>
      </c>
      <c r="E207" s="23">
        <v>80</v>
      </c>
    </row>
    <row r="208" spans="1:5" x14ac:dyDescent="0.2">
      <c r="A208" s="21">
        <v>88</v>
      </c>
      <c r="B208" s="21">
        <v>120</v>
      </c>
      <c r="D208" s="23" t="s">
        <v>74</v>
      </c>
      <c r="E208" s="23">
        <v>57</v>
      </c>
    </row>
    <row r="209" spans="1:5" x14ac:dyDescent="0.2">
      <c r="A209" s="21">
        <v>191</v>
      </c>
      <c r="B209" s="21">
        <v>579</v>
      </c>
      <c r="D209" s="23" t="s">
        <v>20</v>
      </c>
      <c r="E209" s="23">
        <v>43</v>
      </c>
    </row>
    <row r="210" spans="1:5" x14ac:dyDescent="0.2">
      <c r="A210" s="21">
        <v>139</v>
      </c>
      <c r="B210" s="21">
        <v>2072</v>
      </c>
      <c r="D210" s="23" t="s">
        <v>20</v>
      </c>
      <c r="E210" s="23">
        <v>2053</v>
      </c>
    </row>
    <row r="211" spans="1:5" x14ac:dyDescent="0.2">
      <c r="A211" s="21">
        <v>186</v>
      </c>
      <c r="B211" s="21">
        <v>0</v>
      </c>
      <c r="D211" s="23" t="s">
        <v>47</v>
      </c>
      <c r="E211" s="23">
        <v>808</v>
      </c>
    </row>
    <row r="212" spans="1:5" x14ac:dyDescent="0.2">
      <c r="A212" s="21">
        <v>112</v>
      </c>
      <c r="B212" s="21">
        <v>1796</v>
      </c>
      <c r="D212" s="23" t="s">
        <v>14</v>
      </c>
      <c r="E212" s="23">
        <v>226</v>
      </c>
    </row>
    <row r="213" spans="1:5" x14ac:dyDescent="0.2">
      <c r="A213" s="21">
        <v>101</v>
      </c>
      <c r="B213" s="21">
        <v>62</v>
      </c>
      <c r="D213" s="23" t="s">
        <v>14</v>
      </c>
      <c r="E213" s="23">
        <v>1625</v>
      </c>
    </row>
    <row r="214" spans="1:5" x14ac:dyDescent="0.2">
      <c r="A214" s="21">
        <v>206</v>
      </c>
      <c r="B214" s="21">
        <v>347</v>
      </c>
      <c r="D214" s="23" t="s">
        <v>20</v>
      </c>
      <c r="E214" s="23">
        <v>168</v>
      </c>
    </row>
    <row r="215" spans="1:5" x14ac:dyDescent="0.2">
      <c r="A215" s="21">
        <v>154</v>
      </c>
      <c r="B215" s="21">
        <v>19</v>
      </c>
      <c r="D215" s="23" t="s">
        <v>20</v>
      </c>
      <c r="E215" s="23">
        <v>4289</v>
      </c>
    </row>
    <row r="216" spans="1:5" x14ac:dyDescent="0.2">
      <c r="A216" s="21">
        <v>5966</v>
      </c>
      <c r="B216" s="21">
        <v>1258</v>
      </c>
      <c r="D216" s="23" t="s">
        <v>20</v>
      </c>
      <c r="E216" s="23">
        <v>165</v>
      </c>
    </row>
    <row r="217" spans="1:5" x14ac:dyDescent="0.2">
      <c r="A217" s="21">
        <v>169</v>
      </c>
      <c r="B217" s="21">
        <v>362</v>
      </c>
      <c r="D217" s="23" t="s">
        <v>14</v>
      </c>
      <c r="E217" s="23">
        <v>143</v>
      </c>
    </row>
    <row r="218" spans="1:5" x14ac:dyDescent="0.2">
      <c r="A218" s="21">
        <v>2106</v>
      </c>
      <c r="B218" s="21">
        <v>35</v>
      </c>
      <c r="D218" s="23" t="s">
        <v>20</v>
      </c>
      <c r="E218" s="23">
        <v>1815</v>
      </c>
    </row>
    <row r="219" spans="1:5" x14ac:dyDescent="0.2">
      <c r="A219" s="21">
        <v>131</v>
      </c>
      <c r="B219" s="21">
        <v>528</v>
      </c>
      <c r="D219" s="23" t="s">
        <v>14</v>
      </c>
      <c r="E219" s="23">
        <v>934</v>
      </c>
    </row>
    <row r="220" spans="1:5" x14ac:dyDescent="0.2">
      <c r="A220" s="21">
        <v>84</v>
      </c>
      <c r="B220" s="21">
        <v>133</v>
      </c>
      <c r="D220" s="23" t="s">
        <v>20</v>
      </c>
      <c r="E220" s="23">
        <v>397</v>
      </c>
    </row>
    <row r="221" spans="1:5" x14ac:dyDescent="0.2">
      <c r="A221" s="21">
        <v>155</v>
      </c>
      <c r="B221" s="21">
        <v>846</v>
      </c>
      <c r="D221" s="23" t="s">
        <v>20</v>
      </c>
      <c r="E221" s="23">
        <v>1539</v>
      </c>
    </row>
    <row r="222" spans="1:5" x14ac:dyDescent="0.2">
      <c r="A222" s="21">
        <v>189</v>
      </c>
      <c r="B222" s="21">
        <v>10</v>
      </c>
      <c r="D222" s="23" t="s">
        <v>14</v>
      </c>
      <c r="E222" s="23">
        <v>17</v>
      </c>
    </row>
    <row r="223" spans="1:5" x14ac:dyDescent="0.2">
      <c r="A223" s="21">
        <v>4799</v>
      </c>
      <c r="B223" s="21">
        <v>191</v>
      </c>
      <c r="D223" s="23" t="s">
        <v>14</v>
      </c>
      <c r="E223" s="23">
        <v>2179</v>
      </c>
    </row>
    <row r="224" spans="1:5" x14ac:dyDescent="0.2">
      <c r="A224" s="21">
        <v>1137</v>
      </c>
      <c r="B224" s="21">
        <v>1979</v>
      </c>
      <c r="D224" s="23" t="s">
        <v>20</v>
      </c>
      <c r="E224" s="23">
        <v>138</v>
      </c>
    </row>
    <row r="225" spans="1:5" x14ac:dyDescent="0.2">
      <c r="A225" s="21">
        <v>1152</v>
      </c>
      <c r="B225" s="21">
        <v>63</v>
      </c>
      <c r="D225" s="23" t="s">
        <v>14</v>
      </c>
      <c r="E225" s="23">
        <v>931</v>
      </c>
    </row>
    <row r="226" spans="1:5" x14ac:dyDescent="0.2">
      <c r="A226" s="21">
        <v>50</v>
      </c>
      <c r="B226" s="21">
        <v>6080</v>
      </c>
      <c r="D226" s="23" t="s">
        <v>20</v>
      </c>
      <c r="E226" s="23">
        <v>3594</v>
      </c>
    </row>
    <row r="227" spans="1:5" x14ac:dyDescent="0.2">
      <c r="A227" s="21">
        <v>3059</v>
      </c>
      <c r="B227" s="21">
        <v>80</v>
      </c>
      <c r="D227" s="23" t="s">
        <v>20</v>
      </c>
      <c r="E227" s="23">
        <v>5880</v>
      </c>
    </row>
    <row r="228" spans="1:5" x14ac:dyDescent="0.2">
      <c r="A228" s="21">
        <v>34</v>
      </c>
      <c r="B228" s="21">
        <v>9</v>
      </c>
      <c r="D228" s="23" t="s">
        <v>20</v>
      </c>
      <c r="E228" s="23">
        <v>112</v>
      </c>
    </row>
    <row r="229" spans="1:5" x14ac:dyDescent="0.2">
      <c r="A229" s="21">
        <v>220</v>
      </c>
      <c r="B229" s="21">
        <v>1784</v>
      </c>
      <c r="D229" s="23" t="s">
        <v>20</v>
      </c>
      <c r="E229" s="23">
        <v>943</v>
      </c>
    </row>
    <row r="230" spans="1:5" x14ac:dyDescent="0.2">
      <c r="A230" s="21">
        <v>1604</v>
      </c>
      <c r="B230" s="21">
        <v>243</v>
      </c>
      <c r="D230" s="23" t="s">
        <v>20</v>
      </c>
      <c r="E230" s="23">
        <v>2468</v>
      </c>
    </row>
    <row r="231" spans="1:5" x14ac:dyDescent="0.2">
      <c r="A231" s="21">
        <v>454</v>
      </c>
      <c r="B231" s="21">
        <v>1296</v>
      </c>
      <c r="D231" s="23" t="s">
        <v>20</v>
      </c>
      <c r="E231" s="23">
        <v>2551</v>
      </c>
    </row>
    <row r="232" spans="1:5" x14ac:dyDescent="0.2">
      <c r="A232" s="21">
        <v>123</v>
      </c>
      <c r="B232" s="21">
        <v>77</v>
      </c>
      <c r="D232" s="23" t="s">
        <v>20</v>
      </c>
      <c r="E232" s="23">
        <v>101</v>
      </c>
    </row>
    <row r="233" spans="1:5" x14ac:dyDescent="0.2">
      <c r="A233" s="21">
        <v>299</v>
      </c>
      <c r="B233" s="21">
        <v>395</v>
      </c>
      <c r="D233" s="23" t="s">
        <v>74</v>
      </c>
      <c r="E233" s="23">
        <v>67</v>
      </c>
    </row>
    <row r="234" spans="1:5" x14ac:dyDescent="0.2">
      <c r="A234" s="21">
        <v>2237</v>
      </c>
      <c r="B234" s="21">
        <v>49</v>
      </c>
      <c r="D234" s="23" t="s">
        <v>20</v>
      </c>
      <c r="E234" s="23">
        <v>92</v>
      </c>
    </row>
    <row r="235" spans="1:5" x14ac:dyDescent="0.2">
      <c r="A235" s="21">
        <v>645</v>
      </c>
      <c r="B235" s="21">
        <v>180</v>
      </c>
      <c r="D235" s="23" t="s">
        <v>20</v>
      </c>
      <c r="E235" s="23">
        <v>62</v>
      </c>
    </row>
    <row r="236" spans="1:5" x14ac:dyDescent="0.2">
      <c r="A236" s="21">
        <v>484</v>
      </c>
      <c r="B236" s="21">
        <v>2690</v>
      </c>
      <c r="D236" s="23" t="s">
        <v>20</v>
      </c>
      <c r="E236" s="23">
        <v>149</v>
      </c>
    </row>
    <row r="237" spans="1:5" x14ac:dyDescent="0.2">
      <c r="A237" s="21">
        <v>154</v>
      </c>
      <c r="B237" s="21">
        <v>1</v>
      </c>
      <c r="D237" s="23" t="s">
        <v>14</v>
      </c>
      <c r="E237" s="23">
        <v>92</v>
      </c>
    </row>
    <row r="238" spans="1:5" x14ac:dyDescent="0.2">
      <c r="A238" s="21">
        <v>82</v>
      </c>
      <c r="B238" s="21">
        <v>2779</v>
      </c>
      <c r="D238" s="23" t="s">
        <v>14</v>
      </c>
      <c r="E238" s="23">
        <v>57</v>
      </c>
    </row>
    <row r="239" spans="1:5" x14ac:dyDescent="0.2">
      <c r="A239" s="21">
        <v>134</v>
      </c>
      <c r="B239" s="21">
        <v>92</v>
      </c>
      <c r="D239" s="23" t="s">
        <v>20</v>
      </c>
      <c r="E239" s="23">
        <v>329</v>
      </c>
    </row>
    <row r="240" spans="1:5" x14ac:dyDescent="0.2">
      <c r="A240" s="21">
        <v>5203</v>
      </c>
      <c r="B240" s="21">
        <v>1028</v>
      </c>
      <c r="D240" s="23" t="s">
        <v>20</v>
      </c>
      <c r="E240" s="23">
        <v>97</v>
      </c>
    </row>
    <row r="241" spans="1:5" x14ac:dyDescent="0.2">
      <c r="A241" s="21">
        <v>94</v>
      </c>
      <c r="B241" s="21">
        <v>26</v>
      </c>
      <c r="D241" s="23" t="s">
        <v>14</v>
      </c>
      <c r="E241" s="23">
        <v>41</v>
      </c>
    </row>
    <row r="242" spans="1:5" x14ac:dyDescent="0.2">
      <c r="A242" s="21">
        <v>205</v>
      </c>
      <c r="B242" s="21">
        <v>1790</v>
      </c>
      <c r="D242" s="23" t="s">
        <v>20</v>
      </c>
      <c r="E242" s="23">
        <v>1784</v>
      </c>
    </row>
    <row r="243" spans="1:5" x14ac:dyDescent="0.2">
      <c r="A243" s="21">
        <v>92</v>
      </c>
      <c r="B243" s="21">
        <v>37</v>
      </c>
      <c r="D243" s="23" t="s">
        <v>20</v>
      </c>
      <c r="E243" s="23">
        <v>1684</v>
      </c>
    </row>
    <row r="244" spans="1:5" x14ac:dyDescent="0.2">
      <c r="A244" s="21">
        <v>219</v>
      </c>
      <c r="B244" s="21">
        <v>35</v>
      </c>
      <c r="D244" s="23" t="s">
        <v>20</v>
      </c>
      <c r="E244" s="23">
        <v>250</v>
      </c>
    </row>
    <row r="245" spans="1:5" x14ac:dyDescent="0.2">
      <c r="A245" s="21">
        <v>2526</v>
      </c>
      <c r="B245" s="21">
        <v>94</v>
      </c>
      <c r="D245" s="23" t="s">
        <v>20</v>
      </c>
      <c r="E245" s="23">
        <v>238</v>
      </c>
    </row>
    <row r="246" spans="1:5" x14ac:dyDescent="0.2">
      <c r="A246" s="21">
        <v>94</v>
      </c>
      <c r="B246" s="21">
        <v>558</v>
      </c>
      <c r="D246" s="23" t="s">
        <v>20</v>
      </c>
      <c r="E246" s="23">
        <v>53</v>
      </c>
    </row>
    <row r="247" spans="1:5" x14ac:dyDescent="0.2">
      <c r="A247" s="21">
        <v>1713</v>
      </c>
      <c r="B247" s="21">
        <v>64</v>
      </c>
      <c r="D247" s="23" t="s">
        <v>20</v>
      </c>
      <c r="E247" s="23">
        <v>214</v>
      </c>
    </row>
    <row r="248" spans="1:5" x14ac:dyDescent="0.2">
      <c r="A248" s="21">
        <v>249</v>
      </c>
      <c r="B248" s="21">
        <v>37</v>
      </c>
      <c r="D248" s="23" t="s">
        <v>20</v>
      </c>
      <c r="E248" s="23">
        <v>222</v>
      </c>
    </row>
    <row r="249" spans="1:5" x14ac:dyDescent="0.2">
      <c r="A249" s="21">
        <v>192</v>
      </c>
      <c r="B249" s="21">
        <v>245</v>
      </c>
      <c r="D249" s="23" t="s">
        <v>20</v>
      </c>
      <c r="E249" s="23">
        <v>1884</v>
      </c>
    </row>
    <row r="250" spans="1:5" x14ac:dyDescent="0.2">
      <c r="A250" s="21">
        <v>247</v>
      </c>
      <c r="B250" s="21">
        <v>71</v>
      </c>
      <c r="D250" s="23" t="s">
        <v>20</v>
      </c>
      <c r="E250" s="23">
        <v>218</v>
      </c>
    </row>
    <row r="251" spans="1:5" x14ac:dyDescent="0.2">
      <c r="A251" s="21">
        <v>2293</v>
      </c>
      <c r="B251" s="21">
        <v>42</v>
      </c>
      <c r="D251" s="23" t="s">
        <v>20</v>
      </c>
      <c r="E251" s="23">
        <v>6465</v>
      </c>
    </row>
    <row r="252" spans="1:5" x14ac:dyDescent="0.2">
      <c r="A252" s="21">
        <v>3131</v>
      </c>
      <c r="B252" s="21">
        <v>156</v>
      </c>
      <c r="D252" s="23" t="s">
        <v>14</v>
      </c>
      <c r="E252" s="23">
        <v>1</v>
      </c>
    </row>
    <row r="253" spans="1:5" x14ac:dyDescent="0.2">
      <c r="A253" s="21">
        <v>143</v>
      </c>
      <c r="B253" s="21">
        <v>1368</v>
      </c>
      <c r="D253" s="23" t="s">
        <v>14</v>
      </c>
      <c r="E253" s="23">
        <v>101</v>
      </c>
    </row>
    <row r="254" spans="1:5" x14ac:dyDescent="0.2">
      <c r="A254" s="21">
        <v>296</v>
      </c>
      <c r="B254" s="21">
        <v>102</v>
      </c>
      <c r="D254" s="23" t="s">
        <v>20</v>
      </c>
      <c r="E254" s="23">
        <v>59</v>
      </c>
    </row>
    <row r="255" spans="1:5" x14ac:dyDescent="0.2">
      <c r="A255" s="21">
        <v>170</v>
      </c>
      <c r="B255" s="21">
        <v>86</v>
      </c>
      <c r="D255" s="23" t="s">
        <v>14</v>
      </c>
      <c r="E255" s="23">
        <v>1335</v>
      </c>
    </row>
    <row r="256" spans="1:5" x14ac:dyDescent="0.2">
      <c r="A256" s="21">
        <v>86</v>
      </c>
      <c r="B256" s="21">
        <v>253</v>
      </c>
      <c r="D256" s="23" t="s">
        <v>20</v>
      </c>
      <c r="E256" s="23">
        <v>88</v>
      </c>
    </row>
    <row r="257" spans="1:5" x14ac:dyDescent="0.2">
      <c r="A257" s="21">
        <v>6286</v>
      </c>
      <c r="B257" s="21">
        <v>157</v>
      </c>
      <c r="D257" s="23" t="s">
        <v>20</v>
      </c>
      <c r="E257" s="23">
        <v>1697</v>
      </c>
    </row>
    <row r="258" spans="1:5" x14ac:dyDescent="0.2">
      <c r="A258" s="21">
        <v>3727</v>
      </c>
      <c r="B258" s="21">
        <v>183</v>
      </c>
      <c r="D258" s="23" t="s">
        <v>14</v>
      </c>
      <c r="E258" s="23">
        <v>15</v>
      </c>
    </row>
    <row r="259" spans="1:5" x14ac:dyDescent="0.2">
      <c r="A259" s="21">
        <v>1605</v>
      </c>
      <c r="B259" s="21">
        <v>82</v>
      </c>
      <c r="D259" s="23" t="s">
        <v>20</v>
      </c>
      <c r="E259" s="23">
        <v>92</v>
      </c>
    </row>
    <row r="260" spans="1:5" x14ac:dyDescent="0.2">
      <c r="A260" s="21">
        <v>2120</v>
      </c>
      <c r="B260" s="21">
        <v>1</v>
      </c>
      <c r="D260" s="23" t="s">
        <v>20</v>
      </c>
      <c r="E260" s="23">
        <v>186</v>
      </c>
    </row>
    <row r="261" spans="1:5" x14ac:dyDescent="0.2">
      <c r="A261" s="21">
        <v>50</v>
      </c>
      <c r="B261" s="21">
        <v>15</v>
      </c>
      <c r="D261" s="23" t="s">
        <v>20</v>
      </c>
      <c r="E261" s="23">
        <v>138</v>
      </c>
    </row>
    <row r="262" spans="1:5" x14ac:dyDescent="0.2">
      <c r="A262" s="21">
        <v>2080</v>
      </c>
      <c r="B262" s="21">
        <v>1198</v>
      </c>
      <c r="D262" s="23" t="s">
        <v>20</v>
      </c>
      <c r="E262" s="23">
        <v>261</v>
      </c>
    </row>
    <row r="263" spans="1:5" x14ac:dyDescent="0.2">
      <c r="A263" s="21">
        <v>2105</v>
      </c>
      <c r="B263" s="21">
        <v>648</v>
      </c>
      <c r="D263" s="23" t="s">
        <v>14</v>
      </c>
      <c r="E263" s="23">
        <v>454</v>
      </c>
    </row>
    <row r="264" spans="1:5" x14ac:dyDescent="0.2">
      <c r="A264" s="21">
        <v>2436</v>
      </c>
      <c r="B264" s="21">
        <v>64</v>
      </c>
      <c r="D264" s="23" t="s">
        <v>20</v>
      </c>
      <c r="E264" s="23">
        <v>107</v>
      </c>
    </row>
    <row r="265" spans="1:5" x14ac:dyDescent="0.2">
      <c r="A265" s="21">
        <v>80</v>
      </c>
      <c r="B265" s="21">
        <v>62</v>
      </c>
      <c r="D265" s="23" t="s">
        <v>20</v>
      </c>
      <c r="E265" s="23">
        <v>199</v>
      </c>
    </row>
    <row r="266" spans="1:5" x14ac:dyDescent="0.2">
      <c r="A266" s="21">
        <v>42</v>
      </c>
      <c r="B266" s="21">
        <v>750</v>
      </c>
      <c r="D266" s="23" t="s">
        <v>20</v>
      </c>
      <c r="E266" s="23">
        <v>5512</v>
      </c>
    </row>
    <row r="267" spans="1:5" x14ac:dyDescent="0.2">
      <c r="A267" s="21">
        <v>139</v>
      </c>
      <c r="B267" s="21">
        <v>87</v>
      </c>
      <c r="D267" s="23" t="s">
        <v>20</v>
      </c>
      <c r="E267" s="23">
        <v>86</v>
      </c>
    </row>
    <row r="268" spans="1:5" x14ac:dyDescent="0.2">
      <c r="A268" s="21">
        <v>159</v>
      </c>
      <c r="B268" s="21">
        <v>105</v>
      </c>
      <c r="D268" s="23" t="s">
        <v>14</v>
      </c>
      <c r="E268" s="23">
        <v>3182</v>
      </c>
    </row>
    <row r="269" spans="1:5" x14ac:dyDescent="0.2">
      <c r="A269" s="21">
        <v>381</v>
      </c>
      <c r="B269" s="21">
        <v>1658</v>
      </c>
      <c r="D269" s="23" t="s">
        <v>20</v>
      </c>
      <c r="E269" s="23">
        <v>2768</v>
      </c>
    </row>
    <row r="270" spans="1:5" x14ac:dyDescent="0.2">
      <c r="A270" s="21">
        <v>194</v>
      </c>
      <c r="B270" s="21">
        <v>2604</v>
      </c>
      <c r="D270" s="23" t="s">
        <v>20</v>
      </c>
      <c r="E270" s="23">
        <v>48</v>
      </c>
    </row>
    <row r="271" spans="1:5" x14ac:dyDescent="0.2">
      <c r="A271" s="21">
        <v>106</v>
      </c>
      <c r="B271" s="21">
        <v>65</v>
      </c>
      <c r="D271" s="23" t="s">
        <v>20</v>
      </c>
      <c r="E271" s="23">
        <v>87</v>
      </c>
    </row>
    <row r="272" spans="1:5" x14ac:dyDescent="0.2">
      <c r="A272" s="21">
        <v>142</v>
      </c>
      <c r="B272" s="21">
        <v>94</v>
      </c>
      <c r="D272" s="23" t="s">
        <v>74</v>
      </c>
      <c r="E272" s="23">
        <v>1890</v>
      </c>
    </row>
    <row r="273" spans="1:5" x14ac:dyDescent="0.2">
      <c r="A273" s="21">
        <v>211</v>
      </c>
      <c r="B273" s="21">
        <v>257</v>
      </c>
      <c r="D273" s="23" t="s">
        <v>47</v>
      </c>
      <c r="E273" s="23">
        <v>61</v>
      </c>
    </row>
    <row r="274" spans="1:5" x14ac:dyDescent="0.2">
      <c r="A274" s="21">
        <v>2756</v>
      </c>
      <c r="B274" s="21">
        <v>2928</v>
      </c>
      <c r="D274" s="23" t="s">
        <v>20</v>
      </c>
      <c r="E274" s="23">
        <v>1894</v>
      </c>
    </row>
    <row r="275" spans="1:5" x14ac:dyDescent="0.2">
      <c r="A275" s="21">
        <v>173</v>
      </c>
      <c r="B275" s="21">
        <v>4697</v>
      </c>
      <c r="D275" s="23" t="s">
        <v>20</v>
      </c>
      <c r="E275" s="23">
        <v>282</v>
      </c>
    </row>
    <row r="276" spans="1:5" x14ac:dyDescent="0.2">
      <c r="A276" s="21">
        <v>87</v>
      </c>
      <c r="B276" s="21">
        <v>2915</v>
      </c>
      <c r="D276" s="23" t="s">
        <v>14</v>
      </c>
      <c r="E276" s="23">
        <v>15</v>
      </c>
    </row>
    <row r="277" spans="1:5" x14ac:dyDescent="0.2">
      <c r="A277" s="21">
        <v>1572</v>
      </c>
      <c r="B277" s="21">
        <v>18</v>
      </c>
      <c r="D277" s="23" t="s">
        <v>20</v>
      </c>
      <c r="E277" s="23">
        <v>116</v>
      </c>
    </row>
    <row r="278" spans="1:5" x14ac:dyDescent="0.2">
      <c r="A278" s="21">
        <v>2346</v>
      </c>
      <c r="B278" s="21">
        <v>723</v>
      </c>
      <c r="D278" s="23" t="s">
        <v>14</v>
      </c>
      <c r="E278" s="23">
        <v>133</v>
      </c>
    </row>
    <row r="279" spans="1:5" x14ac:dyDescent="0.2">
      <c r="A279" s="21">
        <v>115</v>
      </c>
      <c r="B279" s="21">
        <v>602</v>
      </c>
      <c r="D279" s="23" t="s">
        <v>20</v>
      </c>
      <c r="E279" s="23">
        <v>83</v>
      </c>
    </row>
    <row r="280" spans="1:5" x14ac:dyDescent="0.2">
      <c r="A280" s="21">
        <v>85</v>
      </c>
      <c r="B280" s="21">
        <v>1</v>
      </c>
      <c r="D280" s="23" t="s">
        <v>20</v>
      </c>
      <c r="E280" s="23">
        <v>91</v>
      </c>
    </row>
    <row r="281" spans="1:5" x14ac:dyDescent="0.2">
      <c r="A281" s="21">
        <v>144</v>
      </c>
      <c r="B281" s="21">
        <v>3868</v>
      </c>
      <c r="D281" s="23" t="s">
        <v>20</v>
      </c>
      <c r="E281" s="23">
        <v>546</v>
      </c>
    </row>
    <row r="282" spans="1:5" x14ac:dyDescent="0.2">
      <c r="A282" s="21">
        <v>2443</v>
      </c>
      <c r="B282" s="21">
        <v>504</v>
      </c>
      <c r="D282" s="23" t="s">
        <v>20</v>
      </c>
      <c r="E282" s="23">
        <v>393</v>
      </c>
    </row>
    <row r="283" spans="1:5" x14ac:dyDescent="0.2">
      <c r="A283" s="21">
        <v>64</v>
      </c>
      <c r="B283" s="21">
        <v>14</v>
      </c>
      <c r="D283" s="23" t="s">
        <v>14</v>
      </c>
      <c r="E283" s="23">
        <v>2062</v>
      </c>
    </row>
    <row r="284" spans="1:5" x14ac:dyDescent="0.2">
      <c r="A284" s="21">
        <v>268</v>
      </c>
      <c r="B284" s="21">
        <v>390</v>
      </c>
      <c r="D284" s="23" t="s">
        <v>20</v>
      </c>
      <c r="E284" s="23">
        <v>133</v>
      </c>
    </row>
    <row r="285" spans="1:5" x14ac:dyDescent="0.2">
      <c r="A285" s="21">
        <v>195</v>
      </c>
      <c r="B285" s="21">
        <v>750</v>
      </c>
      <c r="D285" s="23" t="s">
        <v>14</v>
      </c>
      <c r="E285" s="23">
        <v>29</v>
      </c>
    </row>
    <row r="286" spans="1:5" x14ac:dyDescent="0.2">
      <c r="A286" s="21">
        <v>186</v>
      </c>
      <c r="B286" s="21">
        <v>77</v>
      </c>
      <c r="D286" s="23" t="s">
        <v>14</v>
      </c>
      <c r="E286" s="23">
        <v>132</v>
      </c>
    </row>
    <row r="287" spans="1:5" x14ac:dyDescent="0.2">
      <c r="A287" s="21">
        <v>460</v>
      </c>
      <c r="B287" s="21">
        <v>752</v>
      </c>
      <c r="D287" s="23" t="s">
        <v>20</v>
      </c>
      <c r="E287" s="23">
        <v>254</v>
      </c>
    </row>
    <row r="288" spans="1:5" x14ac:dyDescent="0.2">
      <c r="A288" s="21">
        <v>2528</v>
      </c>
      <c r="B288" s="21">
        <v>131</v>
      </c>
      <c r="D288" s="23" t="s">
        <v>74</v>
      </c>
      <c r="E288" s="23">
        <v>184</v>
      </c>
    </row>
    <row r="289" spans="1:5" x14ac:dyDescent="0.2">
      <c r="A289" s="21">
        <v>3657</v>
      </c>
      <c r="B289" s="21">
        <v>87</v>
      </c>
      <c r="D289" s="23" t="s">
        <v>20</v>
      </c>
      <c r="E289" s="23">
        <v>176</v>
      </c>
    </row>
    <row r="290" spans="1:5" x14ac:dyDescent="0.2">
      <c r="A290" s="21">
        <v>131</v>
      </c>
      <c r="B290" s="21">
        <v>1063</v>
      </c>
      <c r="D290" s="23" t="s">
        <v>14</v>
      </c>
      <c r="E290" s="23">
        <v>137</v>
      </c>
    </row>
    <row r="291" spans="1:5" x14ac:dyDescent="0.2">
      <c r="A291" s="21">
        <v>239</v>
      </c>
      <c r="B291" s="21">
        <v>25</v>
      </c>
      <c r="D291" s="23" t="s">
        <v>20</v>
      </c>
      <c r="E291" s="23">
        <v>337</v>
      </c>
    </row>
    <row r="292" spans="1:5" x14ac:dyDescent="0.2">
      <c r="A292" s="21">
        <v>78</v>
      </c>
      <c r="B292" s="21">
        <v>76</v>
      </c>
      <c r="D292" s="23" t="s">
        <v>14</v>
      </c>
      <c r="E292" s="23">
        <v>908</v>
      </c>
    </row>
    <row r="293" spans="1:5" x14ac:dyDescent="0.2">
      <c r="A293" s="21">
        <v>1773</v>
      </c>
      <c r="B293" s="21">
        <v>4428</v>
      </c>
      <c r="D293" s="23" t="s">
        <v>20</v>
      </c>
      <c r="E293" s="23">
        <v>107</v>
      </c>
    </row>
    <row r="294" spans="1:5" x14ac:dyDescent="0.2">
      <c r="A294" s="21">
        <v>32</v>
      </c>
      <c r="B294" s="21">
        <v>58</v>
      </c>
      <c r="D294" s="23" t="s">
        <v>14</v>
      </c>
      <c r="E294" s="23">
        <v>10</v>
      </c>
    </row>
    <row r="295" spans="1:5" x14ac:dyDescent="0.2">
      <c r="A295" s="21">
        <v>369</v>
      </c>
      <c r="B295" s="21">
        <v>1218</v>
      </c>
      <c r="D295" s="23" t="s">
        <v>74</v>
      </c>
      <c r="E295" s="23">
        <v>32</v>
      </c>
    </row>
    <row r="296" spans="1:5" x14ac:dyDescent="0.2">
      <c r="A296" s="21">
        <v>89</v>
      </c>
      <c r="B296" s="21">
        <v>111</v>
      </c>
      <c r="D296" s="23" t="s">
        <v>20</v>
      </c>
      <c r="E296" s="23">
        <v>183</v>
      </c>
    </row>
    <row r="297" spans="1:5" x14ac:dyDescent="0.2">
      <c r="A297" s="21">
        <v>147</v>
      </c>
      <c r="B297" s="21">
        <v>215</v>
      </c>
      <c r="D297" s="23" t="s">
        <v>14</v>
      </c>
      <c r="E297" s="23">
        <v>1910</v>
      </c>
    </row>
    <row r="298" spans="1:5" x14ac:dyDescent="0.2">
      <c r="A298" s="21">
        <v>126</v>
      </c>
      <c r="B298" s="21">
        <v>2955</v>
      </c>
      <c r="D298" s="23" t="s">
        <v>14</v>
      </c>
      <c r="E298" s="23">
        <v>38</v>
      </c>
    </row>
    <row r="299" spans="1:5" x14ac:dyDescent="0.2">
      <c r="A299" s="21">
        <v>2218</v>
      </c>
      <c r="B299" s="21">
        <v>1657</v>
      </c>
      <c r="D299" s="23" t="s">
        <v>14</v>
      </c>
      <c r="E299" s="23">
        <v>104</v>
      </c>
    </row>
    <row r="300" spans="1:5" x14ac:dyDescent="0.2">
      <c r="A300" s="21">
        <v>202</v>
      </c>
      <c r="B300" s="21">
        <v>926</v>
      </c>
      <c r="D300" s="23" t="s">
        <v>20</v>
      </c>
      <c r="E300" s="23">
        <v>72</v>
      </c>
    </row>
    <row r="301" spans="1:5" x14ac:dyDescent="0.2">
      <c r="A301" s="21">
        <v>140</v>
      </c>
      <c r="B301" s="21">
        <v>77</v>
      </c>
      <c r="D301" s="23" t="s">
        <v>14</v>
      </c>
      <c r="E301" s="23">
        <v>49</v>
      </c>
    </row>
    <row r="302" spans="1:5" x14ac:dyDescent="0.2">
      <c r="A302" s="21">
        <v>1052</v>
      </c>
      <c r="B302" s="21">
        <v>1748</v>
      </c>
      <c r="D302" s="23" t="s">
        <v>14</v>
      </c>
      <c r="E302" s="23">
        <v>1</v>
      </c>
    </row>
    <row r="303" spans="1:5" x14ac:dyDescent="0.2">
      <c r="A303" s="21">
        <v>247</v>
      </c>
      <c r="B303" s="21">
        <v>79</v>
      </c>
      <c r="D303" s="23" t="s">
        <v>20</v>
      </c>
      <c r="E303" s="23">
        <v>295</v>
      </c>
    </row>
    <row r="304" spans="1:5" x14ac:dyDescent="0.2">
      <c r="A304" s="21">
        <v>84</v>
      </c>
      <c r="B304" s="21">
        <v>889</v>
      </c>
      <c r="D304" s="23" t="s">
        <v>14</v>
      </c>
      <c r="E304" s="23">
        <v>245</v>
      </c>
    </row>
    <row r="305" spans="1:5" x14ac:dyDescent="0.2">
      <c r="A305" s="21">
        <v>88</v>
      </c>
      <c r="B305" s="21">
        <v>56</v>
      </c>
      <c r="D305" s="23" t="s">
        <v>14</v>
      </c>
      <c r="E305" s="23">
        <v>32</v>
      </c>
    </row>
    <row r="306" spans="1:5" x14ac:dyDescent="0.2">
      <c r="A306" s="21">
        <v>156</v>
      </c>
      <c r="B306" s="21">
        <v>1</v>
      </c>
      <c r="D306" s="23" t="s">
        <v>20</v>
      </c>
      <c r="E306" s="23">
        <v>142</v>
      </c>
    </row>
    <row r="307" spans="1:5" x14ac:dyDescent="0.2">
      <c r="A307" s="21">
        <v>2985</v>
      </c>
      <c r="B307" s="21">
        <v>83</v>
      </c>
      <c r="D307" s="23" t="s">
        <v>20</v>
      </c>
      <c r="E307" s="23">
        <v>85</v>
      </c>
    </row>
    <row r="308" spans="1:5" x14ac:dyDescent="0.2">
      <c r="A308" s="21">
        <v>762</v>
      </c>
      <c r="B308" s="21">
        <v>2025</v>
      </c>
      <c r="D308" s="23" t="s">
        <v>14</v>
      </c>
      <c r="E308" s="23">
        <v>7</v>
      </c>
    </row>
    <row r="309" spans="1:5" x14ac:dyDescent="0.2">
      <c r="A309" s="21">
        <v>554</v>
      </c>
      <c r="B309" s="21">
        <v>14</v>
      </c>
      <c r="D309" s="23" t="s">
        <v>20</v>
      </c>
      <c r="E309" s="23">
        <v>659</v>
      </c>
    </row>
    <row r="310" spans="1:5" x14ac:dyDescent="0.2">
      <c r="A310" s="21">
        <v>135</v>
      </c>
      <c r="B310" s="21">
        <v>656</v>
      </c>
      <c r="D310" s="23" t="s">
        <v>14</v>
      </c>
      <c r="E310" s="23">
        <v>803</v>
      </c>
    </row>
    <row r="311" spans="1:5" x14ac:dyDescent="0.2">
      <c r="A311" s="21">
        <v>122</v>
      </c>
      <c r="B311" s="21">
        <v>38</v>
      </c>
      <c r="D311" s="23" t="s">
        <v>74</v>
      </c>
      <c r="E311" s="23">
        <v>75</v>
      </c>
    </row>
    <row r="312" spans="1:5" x14ac:dyDescent="0.2">
      <c r="A312" s="21">
        <v>221</v>
      </c>
      <c r="B312" s="21">
        <v>60</v>
      </c>
      <c r="D312" s="23" t="s">
        <v>14</v>
      </c>
      <c r="E312" s="23">
        <v>16</v>
      </c>
    </row>
    <row r="313" spans="1:5" x14ac:dyDescent="0.2">
      <c r="A313" s="21">
        <v>126</v>
      </c>
      <c r="B313" s="21">
        <v>1596</v>
      </c>
      <c r="D313" s="23" t="s">
        <v>20</v>
      </c>
      <c r="E313" s="23">
        <v>121</v>
      </c>
    </row>
    <row r="314" spans="1:5" x14ac:dyDescent="0.2">
      <c r="A314" s="21">
        <v>1022</v>
      </c>
      <c r="B314" s="21">
        <v>524</v>
      </c>
      <c r="D314" s="23" t="s">
        <v>20</v>
      </c>
      <c r="E314" s="23">
        <v>3742</v>
      </c>
    </row>
    <row r="315" spans="1:5" x14ac:dyDescent="0.2">
      <c r="A315" s="21">
        <v>3177</v>
      </c>
      <c r="B315" s="21">
        <v>10</v>
      </c>
      <c r="D315" s="23" t="s">
        <v>20</v>
      </c>
      <c r="E315" s="23">
        <v>223</v>
      </c>
    </row>
    <row r="316" spans="1:5" x14ac:dyDescent="0.2">
      <c r="A316" s="21">
        <v>198</v>
      </c>
      <c r="B316" s="21">
        <v>219</v>
      </c>
      <c r="D316" s="23" t="s">
        <v>20</v>
      </c>
      <c r="E316" s="23">
        <v>133</v>
      </c>
    </row>
    <row r="317" spans="1:5" x14ac:dyDescent="0.2">
      <c r="A317" s="21">
        <v>85</v>
      </c>
      <c r="B317" s="21">
        <v>1121</v>
      </c>
      <c r="D317" s="23" t="s">
        <v>14</v>
      </c>
      <c r="E317" s="23">
        <v>31</v>
      </c>
    </row>
    <row r="318" spans="1:5" x14ac:dyDescent="0.2">
      <c r="A318" s="21">
        <v>3596</v>
      </c>
      <c r="B318" s="21">
        <v>29</v>
      </c>
      <c r="D318" s="23" t="s">
        <v>14</v>
      </c>
      <c r="E318" s="23">
        <v>108</v>
      </c>
    </row>
    <row r="319" spans="1:5" x14ac:dyDescent="0.2">
      <c r="A319" s="21">
        <v>244</v>
      </c>
      <c r="B319" s="21">
        <v>15</v>
      </c>
      <c r="D319" s="23" t="s">
        <v>14</v>
      </c>
      <c r="E319" s="23">
        <v>30</v>
      </c>
    </row>
    <row r="320" spans="1:5" x14ac:dyDescent="0.2">
      <c r="A320" s="21">
        <v>5180</v>
      </c>
      <c r="B320" s="21">
        <v>191</v>
      </c>
      <c r="D320" s="23" t="s">
        <v>14</v>
      </c>
      <c r="E320" s="23">
        <v>17</v>
      </c>
    </row>
    <row r="321" spans="1:5" x14ac:dyDescent="0.2">
      <c r="A321" s="21">
        <v>589</v>
      </c>
      <c r="B321" s="21">
        <v>16</v>
      </c>
      <c r="D321" s="23" t="s">
        <v>74</v>
      </c>
      <c r="E321" s="23">
        <v>64</v>
      </c>
    </row>
    <row r="322" spans="1:5" x14ac:dyDescent="0.2">
      <c r="A322" s="21">
        <v>2725</v>
      </c>
      <c r="B322" s="21">
        <v>17</v>
      </c>
      <c r="D322" s="23" t="s">
        <v>14</v>
      </c>
      <c r="E322" s="23">
        <v>80</v>
      </c>
    </row>
    <row r="323" spans="1:5" x14ac:dyDescent="0.2">
      <c r="A323" s="21">
        <v>300</v>
      </c>
      <c r="B323" s="21">
        <v>34</v>
      </c>
      <c r="D323" s="23" t="s">
        <v>14</v>
      </c>
      <c r="E323" s="23">
        <v>2468</v>
      </c>
    </row>
    <row r="324" spans="1:5" x14ac:dyDescent="0.2">
      <c r="A324" s="21">
        <v>144</v>
      </c>
      <c r="B324" s="21">
        <v>614</v>
      </c>
      <c r="D324" s="23" t="s">
        <v>20</v>
      </c>
      <c r="E324" s="23">
        <v>5168</v>
      </c>
    </row>
    <row r="325" spans="1:5" x14ac:dyDescent="0.2">
      <c r="A325" s="21">
        <v>87</v>
      </c>
      <c r="B325" s="21">
        <v>1</v>
      </c>
      <c r="D325" s="23" t="s">
        <v>14</v>
      </c>
      <c r="E325" s="23">
        <v>26</v>
      </c>
    </row>
    <row r="326" spans="1:5" x14ac:dyDescent="0.2">
      <c r="A326" s="21">
        <v>3116</v>
      </c>
      <c r="B326" s="21">
        <v>114</v>
      </c>
      <c r="D326" s="23" t="s">
        <v>20</v>
      </c>
      <c r="E326" s="23">
        <v>307</v>
      </c>
    </row>
    <row r="327" spans="1:5" x14ac:dyDescent="0.2">
      <c r="A327" s="21">
        <v>909</v>
      </c>
      <c r="B327" s="21">
        <v>1274</v>
      </c>
      <c r="D327" s="23" t="s">
        <v>14</v>
      </c>
      <c r="E327" s="23">
        <v>73</v>
      </c>
    </row>
    <row r="328" spans="1:5" x14ac:dyDescent="0.2">
      <c r="A328" s="21">
        <v>1613</v>
      </c>
      <c r="B328" s="21">
        <v>210</v>
      </c>
      <c r="D328" s="23" t="s">
        <v>14</v>
      </c>
      <c r="E328" s="23">
        <v>128</v>
      </c>
    </row>
    <row r="329" spans="1:5" x14ac:dyDescent="0.2">
      <c r="A329" s="21">
        <v>136</v>
      </c>
      <c r="B329" s="21">
        <v>248</v>
      </c>
      <c r="D329" s="23" t="s">
        <v>14</v>
      </c>
      <c r="E329" s="23">
        <v>33</v>
      </c>
    </row>
    <row r="330" spans="1:5" x14ac:dyDescent="0.2">
      <c r="A330" s="21">
        <v>130</v>
      </c>
      <c r="B330" s="21">
        <v>513</v>
      </c>
      <c r="D330" s="23" t="s">
        <v>20</v>
      </c>
      <c r="E330" s="23">
        <v>2441</v>
      </c>
    </row>
    <row r="331" spans="1:5" x14ac:dyDescent="0.2">
      <c r="A331" s="21">
        <v>102</v>
      </c>
      <c r="B331" s="21">
        <v>3410</v>
      </c>
      <c r="D331" s="23" t="s">
        <v>47</v>
      </c>
      <c r="E331" s="23">
        <v>211</v>
      </c>
    </row>
    <row r="332" spans="1:5" x14ac:dyDescent="0.2">
      <c r="A332" s="21">
        <v>4006</v>
      </c>
      <c r="B332" s="21">
        <v>26</v>
      </c>
      <c r="D332" s="23" t="s">
        <v>20</v>
      </c>
      <c r="E332" s="23">
        <v>1385</v>
      </c>
    </row>
    <row r="333" spans="1:5" x14ac:dyDescent="0.2">
      <c r="A333" s="21">
        <v>1629</v>
      </c>
      <c r="B333" s="21">
        <v>10</v>
      </c>
      <c r="D333" s="23" t="s">
        <v>20</v>
      </c>
      <c r="E333" s="23">
        <v>190</v>
      </c>
    </row>
    <row r="334" spans="1:5" x14ac:dyDescent="0.2">
      <c r="A334" s="21">
        <v>2188</v>
      </c>
      <c r="B334" s="21">
        <v>2201</v>
      </c>
      <c r="D334" s="23" t="s">
        <v>20</v>
      </c>
      <c r="E334" s="23">
        <v>470</v>
      </c>
    </row>
    <row r="335" spans="1:5" x14ac:dyDescent="0.2">
      <c r="A335" s="21">
        <v>2409</v>
      </c>
      <c r="B335" s="21">
        <v>676</v>
      </c>
      <c r="D335" s="23" t="s">
        <v>20</v>
      </c>
      <c r="E335" s="23">
        <v>253</v>
      </c>
    </row>
    <row r="336" spans="1:5" x14ac:dyDescent="0.2">
      <c r="A336" s="21">
        <v>194</v>
      </c>
      <c r="B336" s="21">
        <v>831</v>
      </c>
      <c r="D336" s="23" t="s">
        <v>20</v>
      </c>
      <c r="E336" s="23">
        <v>1113</v>
      </c>
    </row>
    <row r="337" spans="1:5" x14ac:dyDescent="0.2">
      <c r="A337" s="21">
        <v>1140</v>
      </c>
      <c r="B337" s="21">
        <v>56</v>
      </c>
      <c r="D337" s="23" t="s">
        <v>20</v>
      </c>
      <c r="E337" s="23">
        <v>2283</v>
      </c>
    </row>
    <row r="338" spans="1:5" x14ac:dyDescent="0.2">
      <c r="A338" s="21">
        <v>102</v>
      </c>
      <c r="B338" s="21">
        <v>859</v>
      </c>
      <c r="D338" s="23" t="s">
        <v>14</v>
      </c>
      <c r="E338" s="23">
        <v>1072</v>
      </c>
    </row>
    <row r="339" spans="1:5" x14ac:dyDescent="0.2">
      <c r="A339" s="21">
        <v>2857</v>
      </c>
      <c r="B339" s="21">
        <v>45</v>
      </c>
      <c r="D339" s="23" t="s">
        <v>20</v>
      </c>
      <c r="E339" s="23">
        <v>1095</v>
      </c>
    </row>
    <row r="340" spans="1:5" x14ac:dyDescent="0.2">
      <c r="A340" s="21">
        <v>107</v>
      </c>
      <c r="B340" s="21">
        <v>1113</v>
      </c>
      <c r="D340" s="23" t="s">
        <v>20</v>
      </c>
      <c r="E340" s="23">
        <v>1690</v>
      </c>
    </row>
    <row r="341" spans="1:5" x14ac:dyDescent="0.2">
      <c r="A341" s="21">
        <v>160</v>
      </c>
      <c r="B341" s="21">
        <v>6</v>
      </c>
      <c r="D341" s="23" t="s">
        <v>74</v>
      </c>
      <c r="E341" s="23">
        <v>1297</v>
      </c>
    </row>
    <row r="342" spans="1:5" x14ac:dyDescent="0.2">
      <c r="A342" s="21">
        <v>2230</v>
      </c>
      <c r="B342" s="21">
        <v>7</v>
      </c>
      <c r="D342" s="23" t="s">
        <v>14</v>
      </c>
      <c r="E342" s="23">
        <v>393</v>
      </c>
    </row>
    <row r="343" spans="1:5" x14ac:dyDescent="0.2">
      <c r="A343" s="21">
        <v>316</v>
      </c>
      <c r="B343" s="21">
        <v>31</v>
      </c>
      <c r="D343" s="23" t="s">
        <v>14</v>
      </c>
      <c r="E343" s="23">
        <v>1257</v>
      </c>
    </row>
    <row r="344" spans="1:5" x14ac:dyDescent="0.2">
      <c r="A344" s="21">
        <v>117</v>
      </c>
      <c r="B344" s="21">
        <v>78</v>
      </c>
      <c r="D344" s="23" t="s">
        <v>14</v>
      </c>
      <c r="E344" s="23">
        <v>328</v>
      </c>
    </row>
    <row r="345" spans="1:5" x14ac:dyDescent="0.2">
      <c r="A345" s="21">
        <v>6406</v>
      </c>
      <c r="B345" s="21">
        <v>1225</v>
      </c>
      <c r="D345" s="23" t="s">
        <v>14</v>
      </c>
      <c r="E345" s="23">
        <v>147</v>
      </c>
    </row>
    <row r="346" spans="1:5" x14ac:dyDescent="0.2">
      <c r="A346" s="21">
        <v>192</v>
      </c>
      <c r="B346" s="21">
        <v>1</v>
      </c>
      <c r="D346" s="23" t="s">
        <v>14</v>
      </c>
      <c r="E346" s="23">
        <v>830</v>
      </c>
    </row>
    <row r="347" spans="1:5" x14ac:dyDescent="0.2">
      <c r="A347" s="21">
        <v>26</v>
      </c>
      <c r="B347" s="21">
        <v>67</v>
      </c>
      <c r="D347" s="23" t="s">
        <v>14</v>
      </c>
      <c r="E347" s="23">
        <v>331</v>
      </c>
    </row>
    <row r="348" spans="1:5" x14ac:dyDescent="0.2">
      <c r="A348" s="21">
        <v>723</v>
      </c>
      <c r="B348" s="21">
        <v>19</v>
      </c>
      <c r="D348" s="23" t="s">
        <v>14</v>
      </c>
      <c r="E348" s="23">
        <v>25</v>
      </c>
    </row>
    <row r="349" spans="1:5" x14ac:dyDescent="0.2">
      <c r="A349" s="21">
        <v>170</v>
      </c>
      <c r="B349" s="21">
        <v>2108</v>
      </c>
      <c r="D349" s="23" t="s">
        <v>20</v>
      </c>
      <c r="E349" s="23">
        <v>191</v>
      </c>
    </row>
    <row r="350" spans="1:5" x14ac:dyDescent="0.2">
      <c r="A350" s="21">
        <v>238</v>
      </c>
      <c r="B350" s="21">
        <v>679</v>
      </c>
      <c r="D350" s="23" t="s">
        <v>14</v>
      </c>
      <c r="E350" s="23">
        <v>3483</v>
      </c>
    </row>
    <row r="351" spans="1:5" x14ac:dyDescent="0.2">
      <c r="A351" s="21">
        <v>55</v>
      </c>
      <c r="B351" s="21">
        <v>36</v>
      </c>
      <c r="D351" s="23" t="s">
        <v>14</v>
      </c>
      <c r="E351" s="23">
        <v>923</v>
      </c>
    </row>
    <row r="352" spans="1:5" x14ac:dyDescent="0.2">
      <c r="A352" s="21">
        <v>128</v>
      </c>
      <c r="B352" s="21">
        <v>47</v>
      </c>
      <c r="D352" s="23" t="s">
        <v>14</v>
      </c>
      <c r="E352" s="23">
        <v>1</v>
      </c>
    </row>
    <row r="353" spans="1:5" x14ac:dyDescent="0.2">
      <c r="A353" s="21">
        <v>2144</v>
      </c>
      <c r="B353" s="21">
        <v>70</v>
      </c>
      <c r="D353" s="23" t="s">
        <v>20</v>
      </c>
      <c r="E353" s="23">
        <v>2013</v>
      </c>
    </row>
    <row r="354" spans="1:5" x14ac:dyDescent="0.2">
      <c r="A354" s="21">
        <v>2693</v>
      </c>
      <c r="B354" s="21">
        <v>154</v>
      </c>
      <c r="D354" s="23" t="s">
        <v>14</v>
      </c>
      <c r="E354" s="23">
        <v>33</v>
      </c>
    </row>
    <row r="355" spans="1:5" x14ac:dyDescent="0.2">
      <c r="A355" s="21">
        <v>432</v>
      </c>
      <c r="B355" s="21">
        <v>22</v>
      </c>
      <c r="D355" s="23" t="s">
        <v>20</v>
      </c>
      <c r="E355" s="23">
        <v>1703</v>
      </c>
    </row>
    <row r="356" spans="1:5" x14ac:dyDescent="0.2">
      <c r="A356" s="21">
        <v>189</v>
      </c>
      <c r="B356" s="21">
        <v>1758</v>
      </c>
      <c r="D356" s="23" t="s">
        <v>20</v>
      </c>
      <c r="E356" s="23">
        <v>80</v>
      </c>
    </row>
    <row r="357" spans="1:5" x14ac:dyDescent="0.2">
      <c r="A357" s="21">
        <v>154</v>
      </c>
      <c r="B357" s="21">
        <v>94</v>
      </c>
      <c r="D357" s="23" t="s">
        <v>47</v>
      </c>
      <c r="E357" s="23">
        <v>86</v>
      </c>
    </row>
    <row r="358" spans="1:5" x14ac:dyDescent="0.2">
      <c r="A358" s="21">
        <v>96</v>
      </c>
      <c r="B358" s="21">
        <v>33</v>
      </c>
      <c r="D358" s="23" t="s">
        <v>14</v>
      </c>
      <c r="E358" s="23">
        <v>40</v>
      </c>
    </row>
    <row r="359" spans="1:5" x14ac:dyDescent="0.2">
      <c r="A359" s="21">
        <v>3063</v>
      </c>
      <c r="B359" s="21">
        <v>94</v>
      </c>
      <c r="D359" s="23" t="s">
        <v>20</v>
      </c>
      <c r="E359" s="23">
        <v>41</v>
      </c>
    </row>
    <row r="360" spans="1:5" x14ac:dyDescent="0.2">
      <c r="A360" s="21">
        <v>2266</v>
      </c>
      <c r="B360" s="21">
        <v>1</v>
      </c>
      <c r="D360" s="23" t="s">
        <v>14</v>
      </c>
      <c r="E360" s="23">
        <v>23</v>
      </c>
    </row>
    <row r="361" spans="1:5" x14ac:dyDescent="0.2">
      <c r="A361" s="21">
        <v>194</v>
      </c>
      <c r="B361" s="21">
        <v>31</v>
      </c>
      <c r="D361" s="23" t="s">
        <v>20</v>
      </c>
      <c r="E361" s="23">
        <v>187</v>
      </c>
    </row>
    <row r="362" spans="1:5" x14ac:dyDescent="0.2">
      <c r="A362" s="21">
        <v>129</v>
      </c>
      <c r="B362" s="21">
        <v>35</v>
      </c>
      <c r="D362" s="23" t="s">
        <v>20</v>
      </c>
      <c r="E362" s="23">
        <v>2875</v>
      </c>
    </row>
    <row r="363" spans="1:5" x14ac:dyDescent="0.2">
      <c r="A363" s="21">
        <v>375</v>
      </c>
      <c r="B363" s="21">
        <v>63</v>
      </c>
      <c r="D363" s="23" t="s">
        <v>20</v>
      </c>
      <c r="E363" s="23">
        <v>88</v>
      </c>
    </row>
    <row r="364" spans="1:5" x14ac:dyDescent="0.2">
      <c r="A364" s="21">
        <v>409</v>
      </c>
      <c r="B364" s="21">
        <v>898</v>
      </c>
      <c r="D364" s="23" t="s">
        <v>20</v>
      </c>
      <c r="E364" s="23">
        <v>191</v>
      </c>
    </row>
    <row r="365" spans="1:5" x14ac:dyDescent="0.2">
      <c r="A365" s="21">
        <v>234</v>
      </c>
      <c r="B365" s="21">
        <v>526</v>
      </c>
      <c r="D365" s="23" t="s">
        <v>20</v>
      </c>
      <c r="E365" s="23">
        <v>139</v>
      </c>
    </row>
    <row r="366" spans="1:5" x14ac:dyDescent="0.2">
      <c r="A366" s="21">
        <v>3016</v>
      </c>
      <c r="B366" s="21">
        <v>121</v>
      </c>
      <c r="D366" s="23" t="s">
        <v>20</v>
      </c>
      <c r="E366" s="23">
        <v>186</v>
      </c>
    </row>
    <row r="367" spans="1:5" x14ac:dyDescent="0.2">
      <c r="A367" s="21">
        <v>264</v>
      </c>
      <c r="B367" s="21">
        <v>67</v>
      </c>
      <c r="D367" s="23" t="s">
        <v>20</v>
      </c>
      <c r="E367" s="23">
        <v>112</v>
      </c>
    </row>
    <row r="368" spans="1:5" x14ac:dyDescent="0.2">
      <c r="A368" s="21">
        <v>272</v>
      </c>
      <c r="B368" s="21">
        <v>57</v>
      </c>
      <c r="D368" s="23" t="s">
        <v>20</v>
      </c>
      <c r="E368" s="23">
        <v>101</v>
      </c>
    </row>
    <row r="369" spans="1:5" x14ac:dyDescent="0.2">
      <c r="A369" s="21">
        <v>419</v>
      </c>
      <c r="B369" s="21">
        <v>1229</v>
      </c>
      <c r="D369" s="23" t="s">
        <v>14</v>
      </c>
      <c r="E369" s="23">
        <v>75</v>
      </c>
    </row>
    <row r="370" spans="1:5" x14ac:dyDescent="0.2">
      <c r="A370" s="21">
        <v>1621</v>
      </c>
      <c r="B370" s="21">
        <v>12</v>
      </c>
      <c r="D370" s="23" t="s">
        <v>20</v>
      </c>
      <c r="E370" s="23">
        <v>206</v>
      </c>
    </row>
    <row r="371" spans="1:5" x14ac:dyDescent="0.2">
      <c r="A371" s="21">
        <v>1101</v>
      </c>
      <c r="B371" s="21">
        <v>452</v>
      </c>
      <c r="D371" s="23" t="s">
        <v>20</v>
      </c>
      <c r="E371" s="23">
        <v>154</v>
      </c>
    </row>
    <row r="372" spans="1:5" x14ac:dyDescent="0.2">
      <c r="A372" s="21">
        <v>1073</v>
      </c>
      <c r="B372" s="21">
        <v>1886</v>
      </c>
      <c r="D372" s="23" t="s">
        <v>20</v>
      </c>
      <c r="E372" s="23">
        <v>5966</v>
      </c>
    </row>
    <row r="373" spans="1:5" x14ac:dyDescent="0.2">
      <c r="A373" s="21">
        <v>331</v>
      </c>
      <c r="B373" s="21">
        <v>1825</v>
      </c>
      <c r="D373" s="23" t="s">
        <v>14</v>
      </c>
      <c r="E373" s="23">
        <v>2176</v>
      </c>
    </row>
    <row r="374" spans="1:5" x14ac:dyDescent="0.2">
      <c r="A374" s="21">
        <v>1170</v>
      </c>
      <c r="B374" s="21">
        <v>31</v>
      </c>
      <c r="D374" s="23" t="s">
        <v>20</v>
      </c>
      <c r="E374" s="23">
        <v>169</v>
      </c>
    </row>
    <row r="375" spans="1:5" x14ac:dyDescent="0.2">
      <c r="A375" s="21">
        <v>363</v>
      </c>
      <c r="B375" s="21">
        <v>107</v>
      </c>
      <c r="D375" s="23" t="s">
        <v>20</v>
      </c>
      <c r="E375" s="23">
        <v>2106</v>
      </c>
    </row>
    <row r="376" spans="1:5" x14ac:dyDescent="0.2">
      <c r="A376" s="21">
        <v>103</v>
      </c>
      <c r="B376" s="21">
        <v>27</v>
      </c>
      <c r="D376" s="23" t="s">
        <v>14</v>
      </c>
      <c r="E376" s="23">
        <v>441</v>
      </c>
    </row>
    <row r="377" spans="1:5" x14ac:dyDescent="0.2">
      <c r="A377" s="21">
        <v>147</v>
      </c>
      <c r="B377" s="21">
        <v>1221</v>
      </c>
      <c r="D377" s="23" t="s">
        <v>14</v>
      </c>
      <c r="E377" s="23">
        <v>25</v>
      </c>
    </row>
    <row r="378" spans="1:5" x14ac:dyDescent="0.2">
      <c r="A378" s="21">
        <v>110</v>
      </c>
      <c r="B378" s="21">
        <v>1</v>
      </c>
      <c r="D378" s="23" t="s">
        <v>20</v>
      </c>
      <c r="E378" s="23">
        <v>131</v>
      </c>
    </row>
    <row r="379" spans="1:5" x14ac:dyDescent="0.2">
      <c r="A379" s="21">
        <v>134</v>
      </c>
      <c r="B379" s="21">
        <v>16</v>
      </c>
      <c r="D379" s="23" t="s">
        <v>14</v>
      </c>
      <c r="E379" s="23">
        <v>127</v>
      </c>
    </row>
    <row r="380" spans="1:5" x14ac:dyDescent="0.2">
      <c r="A380" s="21">
        <v>269</v>
      </c>
      <c r="B380" s="21">
        <v>41</v>
      </c>
      <c r="D380" s="23" t="s">
        <v>14</v>
      </c>
      <c r="E380" s="23">
        <v>355</v>
      </c>
    </row>
    <row r="381" spans="1:5" x14ac:dyDescent="0.2">
      <c r="A381" s="21">
        <v>175</v>
      </c>
      <c r="B381" s="21">
        <v>296</v>
      </c>
      <c r="D381" s="23" t="s">
        <v>14</v>
      </c>
      <c r="E381" s="23">
        <v>44</v>
      </c>
    </row>
    <row r="382" spans="1:5" x14ac:dyDescent="0.2">
      <c r="A382" s="21">
        <v>69</v>
      </c>
      <c r="B382" s="21">
        <v>523</v>
      </c>
      <c r="D382" s="23" t="s">
        <v>20</v>
      </c>
      <c r="E382" s="23">
        <v>84</v>
      </c>
    </row>
    <row r="383" spans="1:5" x14ac:dyDescent="0.2">
      <c r="A383" s="21">
        <v>190</v>
      </c>
      <c r="B383" s="21">
        <v>141</v>
      </c>
      <c r="D383" s="23" t="s">
        <v>20</v>
      </c>
      <c r="E383" s="23">
        <v>155</v>
      </c>
    </row>
    <row r="384" spans="1:5" x14ac:dyDescent="0.2">
      <c r="A384" s="21">
        <v>237</v>
      </c>
      <c r="B384" s="21">
        <v>52</v>
      </c>
      <c r="D384" s="23" t="s">
        <v>14</v>
      </c>
      <c r="E384" s="23">
        <v>67</v>
      </c>
    </row>
    <row r="385" spans="1:5" x14ac:dyDescent="0.2">
      <c r="A385" s="21">
        <v>196</v>
      </c>
      <c r="B385" s="21">
        <v>225</v>
      </c>
      <c r="D385" s="23" t="s">
        <v>20</v>
      </c>
      <c r="E385" s="23">
        <v>189</v>
      </c>
    </row>
    <row r="386" spans="1:5" x14ac:dyDescent="0.2">
      <c r="A386" s="21">
        <v>7295</v>
      </c>
      <c r="B386" s="21">
        <v>38</v>
      </c>
      <c r="D386" s="23" t="s">
        <v>20</v>
      </c>
      <c r="E386" s="23">
        <v>4799</v>
      </c>
    </row>
    <row r="387" spans="1:5" x14ac:dyDescent="0.2">
      <c r="A387" s="21">
        <v>2893</v>
      </c>
      <c r="B387" s="21">
        <v>15</v>
      </c>
      <c r="D387" s="23" t="s">
        <v>20</v>
      </c>
      <c r="E387" s="23">
        <v>1137</v>
      </c>
    </row>
    <row r="388" spans="1:5" x14ac:dyDescent="0.2">
      <c r="A388" s="21">
        <v>820</v>
      </c>
      <c r="B388" s="21">
        <v>37</v>
      </c>
      <c r="D388" s="23" t="s">
        <v>14</v>
      </c>
      <c r="E388" s="23">
        <v>1068</v>
      </c>
    </row>
    <row r="389" spans="1:5" x14ac:dyDescent="0.2">
      <c r="A389" s="21">
        <v>2038</v>
      </c>
      <c r="B389" s="21">
        <v>112</v>
      </c>
      <c r="D389" s="23" t="s">
        <v>14</v>
      </c>
      <c r="E389" s="23">
        <v>424</v>
      </c>
    </row>
    <row r="390" spans="1:5" x14ac:dyDescent="0.2">
      <c r="A390" s="21">
        <v>116</v>
      </c>
      <c r="B390" s="21">
        <v>21</v>
      </c>
      <c r="D390" s="23" t="s">
        <v>74</v>
      </c>
      <c r="E390" s="23">
        <v>145</v>
      </c>
    </row>
    <row r="391" spans="1:5" x14ac:dyDescent="0.2">
      <c r="A391" s="21">
        <v>1345</v>
      </c>
      <c r="B391" s="21">
        <v>976</v>
      </c>
      <c r="D391" s="23" t="s">
        <v>20</v>
      </c>
      <c r="E391" s="23">
        <v>1152</v>
      </c>
    </row>
    <row r="392" spans="1:5" x14ac:dyDescent="0.2">
      <c r="A392" s="21">
        <v>168</v>
      </c>
      <c r="B392" s="21">
        <v>67</v>
      </c>
      <c r="D392" s="23" t="s">
        <v>20</v>
      </c>
      <c r="E392" s="23">
        <v>50</v>
      </c>
    </row>
    <row r="393" spans="1:5" x14ac:dyDescent="0.2">
      <c r="A393" s="21">
        <v>137</v>
      </c>
      <c r="B393" s="21">
        <v>78</v>
      </c>
      <c r="D393" s="23" t="s">
        <v>14</v>
      </c>
      <c r="E393" s="23">
        <v>151</v>
      </c>
    </row>
    <row r="394" spans="1:5" x14ac:dyDescent="0.2">
      <c r="A394" s="21">
        <v>186</v>
      </c>
      <c r="B394" s="21">
        <v>67</v>
      </c>
      <c r="D394" s="23" t="s">
        <v>14</v>
      </c>
      <c r="E394" s="23">
        <v>1608</v>
      </c>
    </row>
    <row r="395" spans="1:5" x14ac:dyDescent="0.2">
      <c r="A395" s="21">
        <v>125</v>
      </c>
      <c r="B395" s="21">
        <v>263</v>
      </c>
      <c r="D395" s="23" t="s">
        <v>20</v>
      </c>
      <c r="E395" s="23">
        <v>3059</v>
      </c>
    </row>
    <row r="396" spans="1:5" x14ac:dyDescent="0.2">
      <c r="A396" s="21">
        <v>202</v>
      </c>
      <c r="B396" s="21">
        <v>1691</v>
      </c>
      <c r="D396" s="23" t="s">
        <v>20</v>
      </c>
      <c r="E396" s="23">
        <v>34</v>
      </c>
    </row>
    <row r="397" spans="1:5" x14ac:dyDescent="0.2">
      <c r="A397" s="21">
        <v>103</v>
      </c>
      <c r="B397" s="21">
        <v>181</v>
      </c>
      <c r="D397" s="23" t="s">
        <v>20</v>
      </c>
      <c r="E397" s="23">
        <v>220</v>
      </c>
    </row>
    <row r="398" spans="1:5" x14ac:dyDescent="0.2">
      <c r="A398" s="21">
        <v>1785</v>
      </c>
      <c r="B398" s="21">
        <v>13</v>
      </c>
      <c r="D398" s="23" t="s">
        <v>20</v>
      </c>
      <c r="E398" s="23">
        <v>1604</v>
      </c>
    </row>
    <row r="399" spans="1:5" x14ac:dyDescent="0.2">
      <c r="A399" s="21">
        <v>157</v>
      </c>
      <c r="B399" s="21">
        <v>160</v>
      </c>
      <c r="D399" s="23" t="s">
        <v>20</v>
      </c>
      <c r="E399" s="23">
        <v>454</v>
      </c>
    </row>
    <row r="400" spans="1:5" x14ac:dyDescent="0.2">
      <c r="A400" s="21">
        <v>555</v>
      </c>
      <c r="B400" s="21">
        <v>1</v>
      </c>
      <c r="D400" s="23" t="s">
        <v>20</v>
      </c>
      <c r="E400" s="23">
        <v>123</v>
      </c>
    </row>
    <row r="401" spans="1:5" x14ac:dyDescent="0.2">
      <c r="A401" s="21">
        <v>297</v>
      </c>
      <c r="B401" s="21">
        <v>2266</v>
      </c>
      <c r="D401" s="23" t="s">
        <v>14</v>
      </c>
      <c r="E401" s="23">
        <v>941</v>
      </c>
    </row>
    <row r="402" spans="1:5" x14ac:dyDescent="0.2">
      <c r="A402" s="21">
        <v>123</v>
      </c>
      <c r="B402" s="21">
        <v>21</v>
      </c>
      <c r="D402" s="23" t="s">
        <v>14</v>
      </c>
      <c r="E402" s="23">
        <v>1</v>
      </c>
    </row>
    <row r="403" spans="1:5" x14ac:dyDescent="0.2">
      <c r="A403" s="21">
        <v>3036</v>
      </c>
      <c r="B403" s="21">
        <v>830</v>
      </c>
      <c r="D403" s="23" t="s">
        <v>20</v>
      </c>
      <c r="E403" s="23">
        <v>299</v>
      </c>
    </row>
    <row r="404" spans="1:5" x14ac:dyDescent="0.2">
      <c r="A404" s="21">
        <v>144</v>
      </c>
      <c r="B404" s="21">
        <v>130</v>
      </c>
      <c r="D404" s="23" t="s">
        <v>14</v>
      </c>
      <c r="E404" s="23">
        <v>40</v>
      </c>
    </row>
    <row r="405" spans="1:5" x14ac:dyDescent="0.2">
      <c r="A405" s="21">
        <v>121</v>
      </c>
      <c r="B405" s="21">
        <v>55</v>
      </c>
      <c r="D405" s="23" t="s">
        <v>14</v>
      </c>
      <c r="E405" s="23">
        <v>3015</v>
      </c>
    </row>
    <row r="406" spans="1:5" x14ac:dyDescent="0.2">
      <c r="A406" s="21">
        <v>181</v>
      </c>
      <c r="B406" s="21">
        <v>114</v>
      </c>
      <c r="D406" s="23" t="s">
        <v>20</v>
      </c>
      <c r="E406" s="23">
        <v>2237</v>
      </c>
    </row>
    <row r="407" spans="1:5" x14ac:dyDescent="0.2">
      <c r="A407" s="21">
        <v>122</v>
      </c>
      <c r="B407" s="21">
        <v>594</v>
      </c>
      <c r="D407" s="23" t="s">
        <v>14</v>
      </c>
      <c r="E407" s="23">
        <v>435</v>
      </c>
    </row>
    <row r="408" spans="1:5" x14ac:dyDescent="0.2">
      <c r="A408" s="21">
        <v>1071</v>
      </c>
      <c r="B408" s="21">
        <v>24</v>
      </c>
      <c r="D408" s="23" t="s">
        <v>20</v>
      </c>
      <c r="E408" s="23">
        <v>645</v>
      </c>
    </row>
    <row r="409" spans="1:5" x14ac:dyDescent="0.2">
      <c r="A409" s="21">
        <v>980</v>
      </c>
      <c r="B409" s="21">
        <v>252</v>
      </c>
      <c r="D409" s="23" t="s">
        <v>20</v>
      </c>
      <c r="E409" s="23">
        <v>484</v>
      </c>
    </row>
    <row r="410" spans="1:5" x14ac:dyDescent="0.2">
      <c r="A410" s="21">
        <v>536</v>
      </c>
      <c r="B410" s="21">
        <v>67</v>
      </c>
      <c r="D410" s="23" t="s">
        <v>20</v>
      </c>
      <c r="E410" s="23">
        <v>154</v>
      </c>
    </row>
    <row r="411" spans="1:5" x14ac:dyDescent="0.2">
      <c r="A411" s="21">
        <v>1991</v>
      </c>
      <c r="B411" s="21">
        <v>742</v>
      </c>
      <c r="D411" s="23" t="s">
        <v>14</v>
      </c>
      <c r="E411" s="23">
        <v>714</v>
      </c>
    </row>
    <row r="412" spans="1:5" x14ac:dyDescent="0.2">
      <c r="A412" s="21">
        <v>180</v>
      </c>
      <c r="B412" s="21">
        <v>75</v>
      </c>
      <c r="D412" s="23" t="s">
        <v>47</v>
      </c>
      <c r="E412" s="23">
        <v>1111</v>
      </c>
    </row>
    <row r="413" spans="1:5" x14ac:dyDescent="0.2">
      <c r="A413" s="21">
        <v>130</v>
      </c>
      <c r="B413" s="21">
        <v>4405</v>
      </c>
      <c r="D413" s="23" t="s">
        <v>20</v>
      </c>
      <c r="E413" s="23">
        <v>82</v>
      </c>
    </row>
    <row r="414" spans="1:5" x14ac:dyDescent="0.2">
      <c r="A414" s="21">
        <v>122</v>
      </c>
      <c r="B414" s="21">
        <v>92</v>
      </c>
      <c r="D414" s="23" t="s">
        <v>20</v>
      </c>
      <c r="E414" s="23">
        <v>134</v>
      </c>
    </row>
    <row r="415" spans="1:5" x14ac:dyDescent="0.2">
      <c r="A415" s="21">
        <v>140</v>
      </c>
      <c r="B415" s="21">
        <v>64</v>
      </c>
      <c r="D415" s="23" t="s">
        <v>47</v>
      </c>
      <c r="E415" s="23">
        <v>1089</v>
      </c>
    </row>
    <row r="416" spans="1:5" x14ac:dyDescent="0.2">
      <c r="A416" s="21">
        <v>3388</v>
      </c>
      <c r="B416" s="21">
        <v>64</v>
      </c>
      <c r="D416" s="23" t="s">
        <v>14</v>
      </c>
      <c r="E416" s="23">
        <v>5497</v>
      </c>
    </row>
    <row r="417" spans="1:5" x14ac:dyDescent="0.2">
      <c r="A417" s="21">
        <v>280</v>
      </c>
      <c r="B417" s="21">
        <v>75</v>
      </c>
      <c r="D417" s="23" t="s">
        <v>14</v>
      </c>
      <c r="E417" s="23">
        <v>418</v>
      </c>
    </row>
    <row r="418" spans="1:5" x14ac:dyDescent="0.2">
      <c r="A418" s="21">
        <v>366</v>
      </c>
      <c r="B418" s="21">
        <v>842</v>
      </c>
      <c r="D418" s="23" t="s">
        <v>14</v>
      </c>
      <c r="E418" s="23">
        <v>1439</v>
      </c>
    </row>
    <row r="419" spans="1:5" x14ac:dyDescent="0.2">
      <c r="A419" s="21">
        <v>270</v>
      </c>
      <c r="B419" s="21">
        <v>112</v>
      </c>
      <c r="D419" s="23" t="s">
        <v>14</v>
      </c>
      <c r="E419" s="23">
        <v>15</v>
      </c>
    </row>
    <row r="420" spans="1:5" x14ac:dyDescent="0.2">
      <c r="A420" s="21">
        <v>137</v>
      </c>
      <c r="B420" s="21">
        <v>139</v>
      </c>
      <c r="D420" s="23" t="s">
        <v>14</v>
      </c>
      <c r="E420" s="23">
        <v>1999</v>
      </c>
    </row>
    <row r="421" spans="1:5" x14ac:dyDescent="0.2">
      <c r="A421" s="21">
        <v>3205</v>
      </c>
      <c r="B421" s="21">
        <v>374</v>
      </c>
      <c r="D421" s="23" t="s">
        <v>20</v>
      </c>
      <c r="E421" s="23">
        <v>5203</v>
      </c>
    </row>
    <row r="422" spans="1:5" x14ac:dyDescent="0.2">
      <c r="A422" s="21">
        <v>288</v>
      </c>
      <c r="B422" s="21">
        <v>1122</v>
      </c>
      <c r="D422" s="23" t="s">
        <v>20</v>
      </c>
      <c r="E422" s="23">
        <v>94</v>
      </c>
    </row>
    <row r="423" spans="1:5" x14ac:dyDescent="0.2">
      <c r="A423" s="21">
        <v>148</v>
      </c>
      <c r="B423" s="21"/>
      <c r="D423" s="23" t="s">
        <v>14</v>
      </c>
      <c r="E423" s="23">
        <v>118</v>
      </c>
    </row>
    <row r="424" spans="1:5" x14ac:dyDescent="0.2">
      <c r="A424" s="21">
        <v>114</v>
      </c>
      <c r="B424" s="21"/>
      <c r="D424" s="23" t="s">
        <v>20</v>
      </c>
      <c r="E424" s="23">
        <v>205</v>
      </c>
    </row>
    <row r="425" spans="1:5" x14ac:dyDescent="0.2">
      <c r="A425" s="21">
        <v>1518</v>
      </c>
      <c r="B425" s="21"/>
      <c r="D425" s="23" t="s">
        <v>14</v>
      </c>
      <c r="E425" s="23">
        <v>162</v>
      </c>
    </row>
    <row r="426" spans="1:5" x14ac:dyDescent="0.2">
      <c r="A426" s="21">
        <v>166</v>
      </c>
      <c r="B426" s="21"/>
      <c r="D426" s="23" t="s">
        <v>14</v>
      </c>
      <c r="E426" s="23">
        <v>83</v>
      </c>
    </row>
    <row r="427" spans="1:5" x14ac:dyDescent="0.2">
      <c r="A427" s="21">
        <v>100</v>
      </c>
      <c r="B427" s="21"/>
      <c r="D427" s="23" t="s">
        <v>20</v>
      </c>
      <c r="E427" s="23">
        <v>92</v>
      </c>
    </row>
    <row r="428" spans="1:5" x14ac:dyDescent="0.2">
      <c r="A428" s="21">
        <v>235</v>
      </c>
      <c r="B428" s="21"/>
      <c r="D428" s="23" t="s">
        <v>20</v>
      </c>
      <c r="E428" s="23">
        <v>219</v>
      </c>
    </row>
    <row r="429" spans="1:5" x14ac:dyDescent="0.2">
      <c r="A429" s="21">
        <v>148</v>
      </c>
      <c r="B429" s="21"/>
      <c r="D429" s="23" t="s">
        <v>20</v>
      </c>
      <c r="E429" s="23">
        <v>2526</v>
      </c>
    </row>
    <row r="430" spans="1:5" x14ac:dyDescent="0.2">
      <c r="A430" s="21">
        <v>198</v>
      </c>
      <c r="B430" s="21"/>
      <c r="D430" s="23" t="s">
        <v>14</v>
      </c>
      <c r="E430" s="23">
        <v>747</v>
      </c>
    </row>
    <row r="431" spans="1:5" x14ac:dyDescent="0.2">
      <c r="A431" s="21">
        <v>150</v>
      </c>
      <c r="B431" s="21"/>
      <c r="D431" s="23" t="s">
        <v>74</v>
      </c>
      <c r="E431" s="23">
        <v>2138</v>
      </c>
    </row>
    <row r="432" spans="1:5" x14ac:dyDescent="0.2">
      <c r="A432" s="21">
        <v>216</v>
      </c>
      <c r="B432" s="21"/>
      <c r="D432" s="23" t="s">
        <v>14</v>
      </c>
      <c r="E432" s="23">
        <v>84</v>
      </c>
    </row>
    <row r="433" spans="1:5" x14ac:dyDescent="0.2">
      <c r="A433" s="21">
        <v>5139</v>
      </c>
      <c r="B433" s="21"/>
      <c r="D433" s="23" t="s">
        <v>20</v>
      </c>
      <c r="E433" s="23">
        <v>94</v>
      </c>
    </row>
    <row r="434" spans="1:5" x14ac:dyDescent="0.2">
      <c r="A434" s="21">
        <v>2353</v>
      </c>
      <c r="B434" s="21"/>
      <c r="D434" s="23" t="s">
        <v>14</v>
      </c>
      <c r="E434" s="23">
        <v>91</v>
      </c>
    </row>
    <row r="435" spans="1:5" x14ac:dyDescent="0.2">
      <c r="A435" s="21">
        <v>78</v>
      </c>
      <c r="B435" s="21"/>
      <c r="D435" s="23" t="s">
        <v>14</v>
      </c>
      <c r="E435" s="23">
        <v>792</v>
      </c>
    </row>
    <row r="436" spans="1:5" x14ac:dyDescent="0.2">
      <c r="A436" s="21">
        <v>174</v>
      </c>
      <c r="B436" s="21"/>
      <c r="D436" s="23" t="s">
        <v>74</v>
      </c>
      <c r="E436" s="23">
        <v>10</v>
      </c>
    </row>
    <row r="437" spans="1:5" x14ac:dyDescent="0.2">
      <c r="A437" s="21">
        <v>164</v>
      </c>
      <c r="B437" s="21"/>
      <c r="D437" s="23" t="s">
        <v>20</v>
      </c>
      <c r="E437" s="23">
        <v>1713</v>
      </c>
    </row>
    <row r="438" spans="1:5" x14ac:dyDescent="0.2">
      <c r="A438" s="21">
        <v>161</v>
      </c>
      <c r="B438" s="21"/>
      <c r="D438" s="23" t="s">
        <v>20</v>
      </c>
      <c r="E438" s="23">
        <v>249</v>
      </c>
    </row>
    <row r="439" spans="1:5" x14ac:dyDescent="0.2">
      <c r="A439" s="21">
        <v>138</v>
      </c>
      <c r="B439" s="21"/>
      <c r="D439" s="23" t="s">
        <v>20</v>
      </c>
      <c r="E439" s="23">
        <v>192</v>
      </c>
    </row>
    <row r="440" spans="1:5" x14ac:dyDescent="0.2">
      <c r="A440" s="21">
        <v>3308</v>
      </c>
      <c r="B440" s="21"/>
      <c r="D440" s="23" t="s">
        <v>20</v>
      </c>
      <c r="E440" s="23">
        <v>247</v>
      </c>
    </row>
    <row r="441" spans="1:5" x14ac:dyDescent="0.2">
      <c r="A441" s="21">
        <v>127</v>
      </c>
      <c r="B441" s="21"/>
      <c r="D441" s="23" t="s">
        <v>20</v>
      </c>
      <c r="E441" s="23">
        <v>2293</v>
      </c>
    </row>
    <row r="442" spans="1:5" x14ac:dyDescent="0.2">
      <c r="A442" s="21">
        <v>207</v>
      </c>
      <c r="B442" s="21"/>
      <c r="D442" s="23" t="s">
        <v>20</v>
      </c>
      <c r="E442" s="23">
        <v>3131</v>
      </c>
    </row>
    <row r="443" spans="1:5" x14ac:dyDescent="0.2">
      <c r="A443" s="21">
        <v>181</v>
      </c>
      <c r="B443" s="21"/>
      <c r="D443" s="23" t="s">
        <v>14</v>
      </c>
      <c r="E443" s="23">
        <v>32</v>
      </c>
    </row>
    <row r="444" spans="1:5" x14ac:dyDescent="0.2">
      <c r="A444" s="21">
        <v>110</v>
      </c>
      <c r="B444" s="21"/>
      <c r="D444" s="23" t="s">
        <v>20</v>
      </c>
      <c r="E444" s="23">
        <v>143</v>
      </c>
    </row>
    <row r="445" spans="1:5" x14ac:dyDescent="0.2">
      <c r="A445" s="21">
        <v>185</v>
      </c>
      <c r="B445" s="21"/>
      <c r="D445" s="23" t="s">
        <v>74</v>
      </c>
      <c r="E445" s="23">
        <v>90</v>
      </c>
    </row>
    <row r="446" spans="1:5" x14ac:dyDescent="0.2">
      <c r="A446" s="21">
        <v>121</v>
      </c>
      <c r="B446" s="21"/>
      <c r="D446" s="23" t="s">
        <v>20</v>
      </c>
      <c r="E446" s="23">
        <v>296</v>
      </c>
    </row>
    <row r="447" spans="1:5" x14ac:dyDescent="0.2">
      <c r="A447" s="21">
        <v>106</v>
      </c>
      <c r="B447" s="21"/>
      <c r="D447" s="23" t="s">
        <v>20</v>
      </c>
      <c r="E447" s="23">
        <v>170</v>
      </c>
    </row>
    <row r="448" spans="1:5" x14ac:dyDescent="0.2">
      <c r="A448" s="21">
        <v>142</v>
      </c>
      <c r="B448" s="21"/>
      <c r="D448" s="23" t="s">
        <v>14</v>
      </c>
      <c r="E448" s="23">
        <v>186</v>
      </c>
    </row>
    <row r="449" spans="1:5" x14ac:dyDescent="0.2">
      <c r="A449" s="21">
        <v>233</v>
      </c>
      <c r="B449" s="21"/>
      <c r="D449" s="23" t="s">
        <v>74</v>
      </c>
      <c r="E449" s="23">
        <v>439</v>
      </c>
    </row>
    <row r="450" spans="1:5" x14ac:dyDescent="0.2">
      <c r="A450" s="21">
        <v>218</v>
      </c>
      <c r="B450" s="21"/>
      <c r="D450" s="23" t="s">
        <v>14</v>
      </c>
      <c r="E450" s="23">
        <v>605</v>
      </c>
    </row>
    <row r="451" spans="1:5" x14ac:dyDescent="0.2">
      <c r="A451" s="21">
        <v>76</v>
      </c>
      <c r="B451" s="21"/>
      <c r="D451" s="23" t="s">
        <v>20</v>
      </c>
      <c r="E451" s="23">
        <v>86</v>
      </c>
    </row>
    <row r="452" spans="1:5" x14ac:dyDescent="0.2">
      <c r="A452" s="21">
        <v>43</v>
      </c>
      <c r="B452" s="21"/>
      <c r="D452" s="23" t="s">
        <v>14</v>
      </c>
      <c r="E452" s="23">
        <v>1</v>
      </c>
    </row>
    <row r="453" spans="1:5" x14ac:dyDescent="0.2">
      <c r="A453" s="21">
        <v>221</v>
      </c>
      <c r="B453" s="21"/>
      <c r="D453" s="23" t="s">
        <v>20</v>
      </c>
      <c r="E453" s="23">
        <v>6286</v>
      </c>
    </row>
    <row r="454" spans="1:5" x14ac:dyDescent="0.2">
      <c r="A454" s="21">
        <v>2805</v>
      </c>
      <c r="B454" s="21"/>
      <c r="D454" s="23" t="s">
        <v>14</v>
      </c>
      <c r="E454" s="23">
        <v>31</v>
      </c>
    </row>
    <row r="455" spans="1:5" x14ac:dyDescent="0.2">
      <c r="A455" s="21">
        <v>68</v>
      </c>
      <c r="B455" s="21"/>
      <c r="D455" s="23" t="s">
        <v>14</v>
      </c>
      <c r="E455" s="23">
        <v>1181</v>
      </c>
    </row>
    <row r="456" spans="1:5" x14ac:dyDescent="0.2">
      <c r="A456" s="21">
        <v>183</v>
      </c>
      <c r="B456" s="21"/>
      <c r="D456" s="23" t="s">
        <v>14</v>
      </c>
      <c r="E456" s="23">
        <v>39</v>
      </c>
    </row>
    <row r="457" spans="1:5" x14ac:dyDescent="0.2">
      <c r="A457" s="21">
        <v>133</v>
      </c>
      <c r="B457" s="21"/>
      <c r="D457" s="23" t="s">
        <v>20</v>
      </c>
      <c r="E457" s="23">
        <v>3727</v>
      </c>
    </row>
    <row r="458" spans="1:5" x14ac:dyDescent="0.2">
      <c r="A458" s="21">
        <v>2489</v>
      </c>
      <c r="B458" s="21"/>
      <c r="D458" s="23" t="s">
        <v>20</v>
      </c>
      <c r="E458" s="23">
        <v>1605</v>
      </c>
    </row>
    <row r="459" spans="1:5" x14ac:dyDescent="0.2">
      <c r="A459" s="21">
        <v>69</v>
      </c>
      <c r="B459" s="21"/>
      <c r="D459" s="23" t="s">
        <v>14</v>
      </c>
      <c r="E459" s="23">
        <v>46</v>
      </c>
    </row>
    <row r="460" spans="1:5" x14ac:dyDescent="0.2">
      <c r="A460" s="21">
        <v>279</v>
      </c>
      <c r="B460" s="21"/>
      <c r="D460" s="23" t="s">
        <v>20</v>
      </c>
      <c r="E460" s="23">
        <v>2120</v>
      </c>
    </row>
    <row r="461" spans="1:5" x14ac:dyDescent="0.2">
      <c r="A461" s="21">
        <v>210</v>
      </c>
      <c r="B461" s="21"/>
      <c r="D461" s="23" t="s">
        <v>14</v>
      </c>
      <c r="E461" s="23">
        <v>105</v>
      </c>
    </row>
    <row r="462" spans="1:5" x14ac:dyDescent="0.2">
      <c r="A462" s="21">
        <v>2100</v>
      </c>
      <c r="B462" s="21"/>
      <c r="D462" s="23" t="s">
        <v>20</v>
      </c>
      <c r="E462" s="23">
        <v>50</v>
      </c>
    </row>
    <row r="463" spans="1:5" x14ac:dyDescent="0.2">
      <c r="A463" s="21">
        <v>252</v>
      </c>
      <c r="B463" s="21"/>
      <c r="D463" s="23" t="s">
        <v>20</v>
      </c>
      <c r="E463" s="23">
        <v>2080</v>
      </c>
    </row>
    <row r="464" spans="1:5" x14ac:dyDescent="0.2">
      <c r="A464" s="21">
        <v>1280</v>
      </c>
      <c r="B464" s="21"/>
      <c r="D464" s="23" t="s">
        <v>14</v>
      </c>
      <c r="E464" s="23">
        <v>535</v>
      </c>
    </row>
    <row r="465" spans="1:5" x14ac:dyDescent="0.2">
      <c r="A465" s="21">
        <v>157</v>
      </c>
      <c r="B465" s="21"/>
      <c r="D465" s="23" t="s">
        <v>20</v>
      </c>
      <c r="E465" s="23">
        <v>2105</v>
      </c>
    </row>
    <row r="466" spans="1:5" x14ac:dyDescent="0.2">
      <c r="A466" s="21">
        <v>194</v>
      </c>
      <c r="B466" s="21"/>
      <c r="D466" s="23" t="s">
        <v>20</v>
      </c>
      <c r="E466" s="23">
        <v>2436</v>
      </c>
    </row>
    <row r="467" spans="1:5" x14ac:dyDescent="0.2">
      <c r="A467" s="21">
        <v>82</v>
      </c>
      <c r="B467" s="21"/>
      <c r="D467" s="23" t="s">
        <v>20</v>
      </c>
      <c r="E467" s="23">
        <v>80</v>
      </c>
    </row>
    <row r="468" spans="1:5" x14ac:dyDescent="0.2">
      <c r="A468" s="21">
        <v>4233</v>
      </c>
      <c r="B468" s="21"/>
      <c r="D468" s="23" t="s">
        <v>20</v>
      </c>
      <c r="E468" s="23">
        <v>42</v>
      </c>
    </row>
    <row r="469" spans="1:5" x14ac:dyDescent="0.2">
      <c r="A469" s="21">
        <v>1297</v>
      </c>
      <c r="B469" s="21"/>
      <c r="D469" s="23" t="s">
        <v>20</v>
      </c>
      <c r="E469" s="23">
        <v>139</v>
      </c>
    </row>
    <row r="470" spans="1:5" x14ac:dyDescent="0.2">
      <c r="A470" s="21">
        <v>165</v>
      </c>
      <c r="B470" s="21"/>
      <c r="D470" s="23" t="s">
        <v>14</v>
      </c>
      <c r="E470" s="23">
        <v>16</v>
      </c>
    </row>
    <row r="471" spans="1:5" x14ac:dyDescent="0.2">
      <c r="A471" s="21">
        <v>119</v>
      </c>
      <c r="B471" s="21"/>
      <c r="D471" s="23" t="s">
        <v>20</v>
      </c>
      <c r="E471" s="23">
        <v>159</v>
      </c>
    </row>
    <row r="472" spans="1:5" x14ac:dyDescent="0.2">
      <c r="A472" s="21">
        <v>1797</v>
      </c>
      <c r="B472" s="21"/>
      <c r="D472" s="23" t="s">
        <v>20</v>
      </c>
      <c r="E472" s="23">
        <v>381</v>
      </c>
    </row>
    <row r="473" spans="1:5" x14ac:dyDescent="0.2">
      <c r="A473" s="21">
        <v>261</v>
      </c>
      <c r="B473" s="21"/>
      <c r="D473" s="23" t="s">
        <v>20</v>
      </c>
      <c r="E473" s="23">
        <v>194</v>
      </c>
    </row>
    <row r="474" spans="1:5" x14ac:dyDescent="0.2">
      <c r="A474" s="21">
        <v>157</v>
      </c>
      <c r="B474" s="21"/>
      <c r="D474" s="23" t="s">
        <v>14</v>
      </c>
      <c r="E474" s="23">
        <v>575</v>
      </c>
    </row>
    <row r="475" spans="1:5" x14ac:dyDescent="0.2">
      <c r="A475" s="21">
        <v>3533</v>
      </c>
      <c r="B475" s="21"/>
      <c r="D475" s="23" t="s">
        <v>20</v>
      </c>
      <c r="E475" s="23">
        <v>106</v>
      </c>
    </row>
    <row r="476" spans="1:5" x14ac:dyDescent="0.2">
      <c r="A476" s="21">
        <v>155</v>
      </c>
      <c r="B476" s="21"/>
      <c r="D476" s="23" t="s">
        <v>20</v>
      </c>
      <c r="E476" s="23">
        <v>142</v>
      </c>
    </row>
    <row r="477" spans="1:5" x14ac:dyDescent="0.2">
      <c r="A477" s="21">
        <v>132</v>
      </c>
      <c r="B477" s="21"/>
      <c r="D477" s="23" t="s">
        <v>20</v>
      </c>
      <c r="E477" s="23">
        <v>211</v>
      </c>
    </row>
    <row r="478" spans="1:5" x14ac:dyDescent="0.2">
      <c r="A478" s="21">
        <v>1354</v>
      </c>
      <c r="B478" s="21"/>
      <c r="D478" s="23" t="s">
        <v>14</v>
      </c>
      <c r="E478" s="23">
        <v>1120</v>
      </c>
    </row>
    <row r="479" spans="1:5" x14ac:dyDescent="0.2">
      <c r="A479" s="21">
        <v>48</v>
      </c>
      <c r="B479" s="21"/>
      <c r="D479" s="23" t="s">
        <v>14</v>
      </c>
      <c r="E479" s="23">
        <v>113</v>
      </c>
    </row>
    <row r="480" spans="1:5" x14ac:dyDescent="0.2">
      <c r="A480" s="21">
        <v>110</v>
      </c>
      <c r="B480" s="21"/>
      <c r="D480" s="23" t="s">
        <v>20</v>
      </c>
      <c r="E480" s="23">
        <v>2756</v>
      </c>
    </row>
    <row r="481" spans="1:5" x14ac:dyDescent="0.2">
      <c r="A481" s="21">
        <v>172</v>
      </c>
      <c r="B481" s="21"/>
      <c r="D481" s="23" t="s">
        <v>20</v>
      </c>
      <c r="E481" s="23">
        <v>173</v>
      </c>
    </row>
    <row r="482" spans="1:5" x14ac:dyDescent="0.2">
      <c r="A482" s="21">
        <v>307</v>
      </c>
      <c r="B482" s="21"/>
      <c r="D482" s="23" t="s">
        <v>20</v>
      </c>
      <c r="E482" s="23">
        <v>87</v>
      </c>
    </row>
    <row r="483" spans="1:5" x14ac:dyDescent="0.2">
      <c r="A483" s="21">
        <v>160</v>
      </c>
      <c r="B483" s="21"/>
      <c r="D483" s="23" t="s">
        <v>14</v>
      </c>
      <c r="E483" s="23">
        <v>1538</v>
      </c>
    </row>
    <row r="484" spans="1:5" x14ac:dyDescent="0.2">
      <c r="A484" s="21">
        <v>1467</v>
      </c>
      <c r="B484" s="21"/>
      <c r="D484" s="23" t="s">
        <v>14</v>
      </c>
      <c r="E484" s="23">
        <v>9</v>
      </c>
    </row>
    <row r="485" spans="1:5" x14ac:dyDescent="0.2">
      <c r="A485" s="21">
        <v>2662</v>
      </c>
      <c r="B485" s="21"/>
      <c r="D485" s="23" t="s">
        <v>14</v>
      </c>
      <c r="E485" s="23">
        <v>554</v>
      </c>
    </row>
    <row r="486" spans="1:5" x14ac:dyDescent="0.2">
      <c r="A486" s="21">
        <v>452</v>
      </c>
      <c r="B486" s="21"/>
      <c r="D486" s="23" t="s">
        <v>20</v>
      </c>
      <c r="E486" s="23">
        <v>1572</v>
      </c>
    </row>
    <row r="487" spans="1:5" x14ac:dyDescent="0.2">
      <c r="A487" s="21">
        <v>158</v>
      </c>
      <c r="B487" s="21"/>
      <c r="D487" s="23" t="s">
        <v>14</v>
      </c>
      <c r="E487" s="23">
        <v>648</v>
      </c>
    </row>
    <row r="488" spans="1:5" x14ac:dyDescent="0.2">
      <c r="A488" s="21">
        <v>225</v>
      </c>
      <c r="B488" s="21"/>
      <c r="D488" s="23" t="s">
        <v>14</v>
      </c>
      <c r="E488" s="23">
        <v>21</v>
      </c>
    </row>
    <row r="489" spans="1:5" x14ac:dyDescent="0.2">
      <c r="A489" s="21">
        <v>65</v>
      </c>
      <c r="B489" s="21"/>
      <c r="D489" s="23" t="s">
        <v>20</v>
      </c>
      <c r="E489" s="23">
        <v>2346</v>
      </c>
    </row>
    <row r="490" spans="1:5" x14ac:dyDescent="0.2">
      <c r="A490" s="21">
        <v>163</v>
      </c>
      <c r="B490" s="21"/>
      <c r="D490" s="23" t="s">
        <v>20</v>
      </c>
      <c r="E490" s="23">
        <v>115</v>
      </c>
    </row>
    <row r="491" spans="1:5" x14ac:dyDescent="0.2">
      <c r="A491" s="21">
        <v>85</v>
      </c>
      <c r="B491" s="21"/>
      <c r="D491" s="23" t="s">
        <v>20</v>
      </c>
      <c r="E491" s="23">
        <v>85</v>
      </c>
    </row>
    <row r="492" spans="1:5" x14ac:dyDescent="0.2">
      <c r="A492" s="21">
        <v>217</v>
      </c>
      <c r="B492" s="21"/>
      <c r="D492" s="23" t="s">
        <v>20</v>
      </c>
      <c r="E492" s="23">
        <v>144</v>
      </c>
    </row>
    <row r="493" spans="1:5" x14ac:dyDescent="0.2">
      <c r="A493" s="21">
        <v>150</v>
      </c>
      <c r="B493" s="21"/>
      <c r="D493" s="23" t="s">
        <v>20</v>
      </c>
      <c r="E493" s="23">
        <v>2443</v>
      </c>
    </row>
    <row r="494" spans="1:5" x14ac:dyDescent="0.2">
      <c r="A494" s="21">
        <v>3272</v>
      </c>
      <c r="B494" s="21"/>
      <c r="D494" s="23" t="s">
        <v>74</v>
      </c>
      <c r="E494" s="23">
        <v>595</v>
      </c>
    </row>
    <row r="495" spans="1:5" x14ac:dyDescent="0.2">
      <c r="A495" s="21">
        <v>300</v>
      </c>
      <c r="B495" s="21"/>
      <c r="D495" s="23" t="s">
        <v>20</v>
      </c>
      <c r="E495" s="23">
        <v>64</v>
      </c>
    </row>
    <row r="496" spans="1:5" x14ac:dyDescent="0.2">
      <c r="A496" s="21">
        <v>126</v>
      </c>
      <c r="B496" s="21"/>
      <c r="D496" s="23" t="s">
        <v>20</v>
      </c>
      <c r="E496" s="23">
        <v>268</v>
      </c>
    </row>
    <row r="497" spans="1:5" x14ac:dyDescent="0.2">
      <c r="A497" s="21">
        <v>2320</v>
      </c>
      <c r="B497" s="21"/>
      <c r="D497" s="23" t="s">
        <v>20</v>
      </c>
      <c r="E497" s="23">
        <v>195</v>
      </c>
    </row>
    <row r="498" spans="1:5" x14ac:dyDescent="0.2">
      <c r="A498" s="21">
        <v>81</v>
      </c>
      <c r="B498" s="21"/>
      <c r="D498" s="23" t="s">
        <v>14</v>
      </c>
      <c r="E498" s="23">
        <v>54</v>
      </c>
    </row>
    <row r="499" spans="1:5" x14ac:dyDescent="0.2">
      <c r="A499" s="21">
        <v>1887</v>
      </c>
      <c r="B499" s="21"/>
      <c r="D499" s="23" t="s">
        <v>14</v>
      </c>
      <c r="E499" s="23">
        <v>120</v>
      </c>
    </row>
    <row r="500" spans="1:5" x14ac:dyDescent="0.2">
      <c r="A500" s="21">
        <v>4358</v>
      </c>
      <c r="B500" s="21"/>
      <c r="D500" s="23" t="s">
        <v>14</v>
      </c>
      <c r="E500" s="23">
        <v>579</v>
      </c>
    </row>
    <row r="501" spans="1:5" x14ac:dyDescent="0.2">
      <c r="A501" s="21">
        <v>53</v>
      </c>
      <c r="B501" s="21"/>
      <c r="D501" s="23" t="s">
        <v>14</v>
      </c>
      <c r="E501" s="23">
        <v>2072</v>
      </c>
    </row>
    <row r="502" spans="1:5" x14ac:dyDescent="0.2">
      <c r="A502" s="21">
        <v>2414</v>
      </c>
      <c r="B502" s="21"/>
      <c r="D502" s="23" t="s">
        <v>14</v>
      </c>
      <c r="E502" s="23">
        <v>0</v>
      </c>
    </row>
    <row r="503" spans="1:5" x14ac:dyDescent="0.2">
      <c r="A503" s="21">
        <v>80</v>
      </c>
      <c r="B503" s="21"/>
      <c r="D503" s="23" t="s">
        <v>14</v>
      </c>
      <c r="E503" s="23">
        <v>1796</v>
      </c>
    </row>
    <row r="504" spans="1:5" x14ac:dyDescent="0.2">
      <c r="A504" s="21">
        <v>193</v>
      </c>
      <c r="B504" s="21"/>
      <c r="D504" s="23" t="s">
        <v>20</v>
      </c>
      <c r="E504" s="23">
        <v>186</v>
      </c>
    </row>
    <row r="505" spans="1:5" x14ac:dyDescent="0.2">
      <c r="A505" s="21">
        <v>52</v>
      </c>
      <c r="B505" s="21"/>
      <c r="D505" s="23" t="s">
        <v>20</v>
      </c>
      <c r="E505" s="23">
        <v>460</v>
      </c>
    </row>
    <row r="506" spans="1:5" x14ac:dyDescent="0.2">
      <c r="A506" s="21">
        <v>290</v>
      </c>
      <c r="B506" s="21"/>
      <c r="D506" s="23" t="s">
        <v>14</v>
      </c>
      <c r="E506" s="23">
        <v>62</v>
      </c>
    </row>
    <row r="507" spans="1:5" x14ac:dyDescent="0.2">
      <c r="A507" s="21">
        <v>122</v>
      </c>
      <c r="B507" s="21"/>
      <c r="D507" s="23" t="s">
        <v>14</v>
      </c>
      <c r="E507" s="23">
        <v>347</v>
      </c>
    </row>
    <row r="508" spans="1:5" x14ac:dyDescent="0.2">
      <c r="A508" s="21">
        <v>1470</v>
      </c>
      <c r="B508" s="21"/>
      <c r="D508" s="23" t="s">
        <v>20</v>
      </c>
      <c r="E508" s="23">
        <v>2528</v>
      </c>
    </row>
    <row r="509" spans="1:5" x14ac:dyDescent="0.2">
      <c r="A509" s="21">
        <v>165</v>
      </c>
      <c r="B509" s="21"/>
      <c r="D509" s="23" t="s">
        <v>14</v>
      </c>
      <c r="E509" s="23">
        <v>19</v>
      </c>
    </row>
    <row r="510" spans="1:5" x14ac:dyDescent="0.2">
      <c r="A510" s="21">
        <v>182</v>
      </c>
      <c r="B510" s="21"/>
      <c r="D510" s="23" t="s">
        <v>20</v>
      </c>
      <c r="E510" s="23">
        <v>3657</v>
      </c>
    </row>
    <row r="511" spans="1:5" x14ac:dyDescent="0.2">
      <c r="A511" s="21">
        <v>199</v>
      </c>
      <c r="B511" s="21"/>
      <c r="D511" s="23" t="s">
        <v>14</v>
      </c>
      <c r="E511" s="23">
        <v>1258</v>
      </c>
    </row>
    <row r="512" spans="1:5" x14ac:dyDescent="0.2">
      <c r="A512" s="21">
        <v>56</v>
      </c>
      <c r="B512" s="21"/>
      <c r="D512" s="23" t="s">
        <v>20</v>
      </c>
      <c r="E512" s="23">
        <v>131</v>
      </c>
    </row>
    <row r="513" spans="1:5" x14ac:dyDescent="0.2">
      <c r="A513" s="21">
        <v>1460</v>
      </c>
      <c r="B513" s="21"/>
      <c r="D513" s="23" t="s">
        <v>14</v>
      </c>
      <c r="E513" s="23">
        <v>362</v>
      </c>
    </row>
    <row r="514" spans="1:5" x14ac:dyDescent="0.2">
      <c r="A514" s="21">
        <v>123</v>
      </c>
      <c r="B514" s="21"/>
      <c r="D514" s="23" t="s">
        <v>20</v>
      </c>
      <c r="E514" s="23">
        <v>239</v>
      </c>
    </row>
    <row r="515" spans="1:5" x14ac:dyDescent="0.2">
      <c r="A515" s="21">
        <v>159</v>
      </c>
      <c r="B515" s="21"/>
      <c r="D515" s="23" t="s">
        <v>74</v>
      </c>
      <c r="E515" s="23">
        <v>35</v>
      </c>
    </row>
    <row r="516" spans="1:5" x14ac:dyDescent="0.2">
      <c r="A516" s="21">
        <v>110</v>
      </c>
      <c r="B516" s="21"/>
      <c r="D516" s="23" t="s">
        <v>74</v>
      </c>
      <c r="E516" s="23">
        <v>528</v>
      </c>
    </row>
    <row r="517" spans="1:5" x14ac:dyDescent="0.2">
      <c r="A517" s="21">
        <v>236</v>
      </c>
      <c r="B517" s="21"/>
      <c r="D517" s="23" t="s">
        <v>14</v>
      </c>
      <c r="E517" s="23">
        <v>133</v>
      </c>
    </row>
    <row r="518" spans="1:5" x14ac:dyDescent="0.2">
      <c r="A518" s="21">
        <v>191</v>
      </c>
      <c r="B518" s="21"/>
      <c r="D518" s="23" t="s">
        <v>14</v>
      </c>
      <c r="E518" s="23">
        <v>846</v>
      </c>
    </row>
    <row r="519" spans="1:5" x14ac:dyDescent="0.2">
      <c r="A519" s="21">
        <v>3934</v>
      </c>
      <c r="B519" s="21"/>
      <c r="D519" s="23" t="s">
        <v>20</v>
      </c>
      <c r="E519" s="23">
        <v>78</v>
      </c>
    </row>
    <row r="520" spans="1:5" x14ac:dyDescent="0.2">
      <c r="A520" s="21">
        <v>80</v>
      </c>
      <c r="B520" s="21"/>
      <c r="D520" s="23" t="s">
        <v>14</v>
      </c>
      <c r="E520" s="23">
        <v>10</v>
      </c>
    </row>
    <row r="521" spans="1:5" x14ac:dyDescent="0.2">
      <c r="A521" s="21">
        <v>462</v>
      </c>
      <c r="B521" s="21"/>
      <c r="D521" s="23" t="s">
        <v>20</v>
      </c>
      <c r="E521" s="23">
        <v>1773</v>
      </c>
    </row>
    <row r="522" spans="1:5" x14ac:dyDescent="0.2">
      <c r="A522" s="21">
        <v>179</v>
      </c>
      <c r="B522" s="21"/>
      <c r="D522" s="23" t="s">
        <v>20</v>
      </c>
      <c r="E522" s="23">
        <v>32</v>
      </c>
    </row>
    <row r="523" spans="1:5" x14ac:dyDescent="0.2">
      <c r="A523" s="21">
        <v>1866</v>
      </c>
      <c r="B523" s="21"/>
      <c r="D523" s="23" t="s">
        <v>20</v>
      </c>
      <c r="E523" s="23">
        <v>369</v>
      </c>
    </row>
    <row r="524" spans="1:5" x14ac:dyDescent="0.2">
      <c r="A524" s="21">
        <v>156</v>
      </c>
      <c r="B524" s="21"/>
      <c r="D524" s="23" t="s">
        <v>14</v>
      </c>
      <c r="E524" s="23">
        <v>191</v>
      </c>
    </row>
    <row r="525" spans="1:5" x14ac:dyDescent="0.2">
      <c r="A525" s="21">
        <v>255</v>
      </c>
      <c r="B525" s="21"/>
      <c r="D525" s="23" t="s">
        <v>20</v>
      </c>
      <c r="E525" s="23">
        <v>89</v>
      </c>
    </row>
    <row r="526" spans="1:5" x14ac:dyDescent="0.2">
      <c r="A526" s="21">
        <v>2261</v>
      </c>
      <c r="B526" s="21"/>
      <c r="D526" s="23" t="s">
        <v>14</v>
      </c>
      <c r="E526" s="23">
        <v>1979</v>
      </c>
    </row>
    <row r="527" spans="1:5" x14ac:dyDescent="0.2">
      <c r="A527" s="21">
        <v>40</v>
      </c>
      <c r="B527" s="21"/>
      <c r="D527" s="23" t="s">
        <v>14</v>
      </c>
      <c r="E527" s="23">
        <v>63</v>
      </c>
    </row>
    <row r="528" spans="1:5" x14ac:dyDescent="0.2">
      <c r="A528" s="21">
        <v>2289</v>
      </c>
      <c r="B528" s="21"/>
      <c r="D528" s="23" t="s">
        <v>20</v>
      </c>
      <c r="E528" s="23">
        <v>147</v>
      </c>
    </row>
    <row r="529" spans="1:5" x14ac:dyDescent="0.2">
      <c r="A529" s="21">
        <v>65</v>
      </c>
      <c r="B529" s="21"/>
      <c r="D529" s="23" t="s">
        <v>14</v>
      </c>
      <c r="E529" s="23">
        <v>6080</v>
      </c>
    </row>
    <row r="530" spans="1:5" x14ac:dyDescent="0.2">
      <c r="A530" s="21">
        <v>3777</v>
      </c>
      <c r="B530" s="21"/>
      <c r="D530" s="23" t="s">
        <v>14</v>
      </c>
      <c r="E530" s="23">
        <v>80</v>
      </c>
    </row>
    <row r="531" spans="1:5" x14ac:dyDescent="0.2">
      <c r="A531" s="21">
        <v>184</v>
      </c>
      <c r="B531" s="21"/>
      <c r="D531" s="23" t="s">
        <v>14</v>
      </c>
      <c r="E531" s="23">
        <v>9</v>
      </c>
    </row>
    <row r="532" spans="1:5" x14ac:dyDescent="0.2">
      <c r="A532" s="21">
        <v>85</v>
      </c>
      <c r="B532" s="21"/>
      <c r="D532" s="23" t="s">
        <v>14</v>
      </c>
      <c r="E532" s="23">
        <v>1784</v>
      </c>
    </row>
    <row r="533" spans="1:5" x14ac:dyDescent="0.2">
      <c r="A533" s="21">
        <v>144</v>
      </c>
      <c r="B533" s="21"/>
      <c r="D533" s="23" t="s">
        <v>47</v>
      </c>
      <c r="E533" s="23">
        <v>3640</v>
      </c>
    </row>
    <row r="534" spans="1:5" x14ac:dyDescent="0.2">
      <c r="A534" s="21">
        <v>1902</v>
      </c>
      <c r="B534" s="21"/>
      <c r="D534" s="23" t="s">
        <v>20</v>
      </c>
      <c r="E534" s="23">
        <v>126</v>
      </c>
    </row>
    <row r="535" spans="1:5" x14ac:dyDescent="0.2">
      <c r="A535" s="21">
        <v>105</v>
      </c>
      <c r="B535" s="21"/>
      <c r="D535" s="23" t="s">
        <v>20</v>
      </c>
      <c r="E535" s="23">
        <v>2218</v>
      </c>
    </row>
    <row r="536" spans="1:5" x14ac:dyDescent="0.2">
      <c r="A536" s="21">
        <v>132</v>
      </c>
      <c r="B536" s="21"/>
      <c r="D536" s="23" t="s">
        <v>14</v>
      </c>
      <c r="E536" s="23">
        <v>243</v>
      </c>
    </row>
    <row r="537" spans="1:5" x14ac:dyDescent="0.2">
      <c r="A537" s="21">
        <v>96</v>
      </c>
      <c r="B537" s="21"/>
      <c r="D537" s="23" t="s">
        <v>20</v>
      </c>
      <c r="E537" s="23">
        <v>202</v>
      </c>
    </row>
    <row r="538" spans="1:5" x14ac:dyDescent="0.2">
      <c r="A538" s="21">
        <v>114</v>
      </c>
      <c r="B538" s="21"/>
      <c r="D538" s="23" t="s">
        <v>20</v>
      </c>
      <c r="E538" s="23">
        <v>140</v>
      </c>
    </row>
    <row r="539" spans="1:5" x14ac:dyDescent="0.2">
      <c r="A539" s="21">
        <v>203</v>
      </c>
      <c r="B539" s="21"/>
      <c r="D539" s="23" t="s">
        <v>20</v>
      </c>
      <c r="E539" s="23">
        <v>1052</v>
      </c>
    </row>
    <row r="540" spans="1:5" x14ac:dyDescent="0.2">
      <c r="A540" s="21">
        <v>1559</v>
      </c>
      <c r="B540" s="21"/>
      <c r="D540" s="23" t="s">
        <v>14</v>
      </c>
      <c r="E540" s="23">
        <v>1296</v>
      </c>
    </row>
    <row r="541" spans="1:5" x14ac:dyDescent="0.2">
      <c r="A541" s="21">
        <v>1548</v>
      </c>
      <c r="B541" s="21"/>
      <c r="D541" s="23" t="s">
        <v>14</v>
      </c>
      <c r="E541" s="23">
        <v>77</v>
      </c>
    </row>
    <row r="542" spans="1:5" x14ac:dyDescent="0.2">
      <c r="A542" s="21">
        <v>80</v>
      </c>
      <c r="B542" s="21"/>
      <c r="D542" s="23" t="s">
        <v>20</v>
      </c>
      <c r="E542" s="23">
        <v>247</v>
      </c>
    </row>
    <row r="543" spans="1:5" x14ac:dyDescent="0.2">
      <c r="A543" s="21">
        <v>131</v>
      </c>
      <c r="B543" s="21"/>
      <c r="D543" s="23" t="s">
        <v>14</v>
      </c>
      <c r="E543" s="23">
        <v>395</v>
      </c>
    </row>
    <row r="544" spans="1:5" x14ac:dyDescent="0.2">
      <c r="A544" s="21">
        <v>112</v>
      </c>
      <c r="B544" s="21"/>
      <c r="D544" s="23" t="s">
        <v>14</v>
      </c>
      <c r="E544" s="23">
        <v>49</v>
      </c>
    </row>
    <row r="545" spans="1:5" x14ac:dyDescent="0.2">
      <c r="A545" s="21">
        <v>155</v>
      </c>
      <c r="B545" s="21"/>
      <c r="D545" s="23" t="s">
        <v>14</v>
      </c>
      <c r="E545" s="23">
        <v>180</v>
      </c>
    </row>
    <row r="546" spans="1:5" x14ac:dyDescent="0.2">
      <c r="A546" s="21">
        <v>266</v>
      </c>
      <c r="B546" s="21"/>
      <c r="D546" s="23" t="s">
        <v>20</v>
      </c>
      <c r="E546" s="23">
        <v>84</v>
      </c>
    </row>
    <row r="547" spans="1:5" x14ac:dyDescent="0.2">
      <c r="A547" s="21">
        <v>155</v>
      </c>
      <c r="B547" s="21"/>
      <c r="D547" s="23" t="s">
        <v>14</v>
      </c>
      <c r="E547" s="23">
        <v>2690</v>
      </c>
    </row>
    <row r="548" spans="1:5" x14ac:dyDescent="0.2">
      <c r="A548" s="21">
        <v>207</v>
      </c>
      <c r="B548" s="21"/>
      <c r="D548" s="23" t="s">
        <v>20</v>
      </c>
      <c r="E548" s="23">
        <v>88</v>
      </c>
    </row>
    <row r="549" spans="1:5" x14ac:dyDescent="0.2">
      <c r="A549" s="21">
        <v>245</v>
      </c>
      <c r="B549" s="21"/>
      <c r="D549" s="23" t="s">
        <v>20</v>
      </c>
      <c r="E549" s="23">
        <v>156</v>
      </c>
    </row>
    <row r="550" spans="1:5" x14ac:dyDescent="0.2">
      <c r="A550" s="21">
        <v>1573</v>
      </c>
      <c r="B550" s="21"/>
      <c r="D550" s="23" t="s">
        <v>20</v>
      </c>
      <c r="E550" s="23">
        <v>2985</v>
      </c>
    </row>
    <row r="551" spans="1:5" x14ac:dyDescent="0.2">
      <c r="A551" s="21">
        <v>114</v>
      </c>
      <c r="B551" s="21"/>
      <c r="D551" s="23" t="s">
        <v>20</v>
      </c>
      <c r="E551" s="23">
        <v>762</v>
      </c>
    </row>
    <row r="552" spans="1:5" x14ac:dyDescent="0.2">
      <c r="A552" s="21">
        <v>93</v>
      </c>
      <c r="B552" s="21"/>
      <c r="D552" s="23" t="s">
        <v>74</v>
      </c>
      <c r="E552" s="23">
        <v>1</v>
      </c>
    </row>
    <row r="553" spans="1:5" x14ac:dyDescent="0.2">
      <c r="A553" s="21">
        <v>1681</v>
      </c>
      <c r="B553" s="21"/>
      <c r="D553" s="23" t="s">
        <v>14</v>
      </c>
      <c r="E553" s="23">
        <v>2779</v>
      </c>
    </row>
    <row r="554" spans="1:5" x14ac:dyDescent="0.2">
      <c r="A554" s="21">
        <v>32</v>
      </c>
      <c r="B554" s="21"/>
      <c r="D554" s="23" t="s">
        <v>14</v>
      </c>
      <c r="E554" s="23">
        <v>92</v>
      </c>
    </row>
    <row r="555" spans="1:5" x14ac:dyDescent="0.2">
      <c r="A555" s="21">
        <v>135</v>
      </c>
      <c r="B555" s="21"/>
      <c r="D555" s="23" t="s">
        <v>14</v>
      </c>
      <c r="E555" s="23">
        <v>1028</v>
      </c>
    </row>
    <row r="556" spans="1:5" x14ac:dyDescent="0.2">
      <c r="A556" s="21">
        <v>140</v>
      </c>
      <c r="B556" s="21"/>
      <c r="D556" s="23" t="s">
        <v>20</v>
      </c>
      <c r="E556" s="23">
        <v>554</v>
      </c>
    </row>
    <row r="557" spans="1:5" x14ac:dyDescent="0.2">
      <c r="A557" s="21">
        <v>92</v>
      </c>
      <c r="B557" s="21"/>
      <c r="D557" s="23" t="s">
        <v>20</v>
      </c>
      <c r="E557" s="23">
        <v>135</v>
      </c>
    </row>
    <row r="558" spans="1:5" x14ac:dyDescent="0.2">
      <c r="A558" s="21">
        <v>1015</v>
      </c>
      <c r="B558" s="21"/>
      <c r="D558" s="23" t="s">
        <v>20</v>
      </c>
      <c r="E558" s="23">
        <v>122</v>
      </c>
    </row>
    <row r="559" spans="1:5" x14ac:dyDescent="0.2">
      <c r="A559" s="21">
        <v>323</v>
      </c>
      <c r="B559" s="21"/>
      <c r="D559" s="23" t="s">
        <v>20</v>
      </c>
      <c r="E559" s="23">
        <v>221</v>
      </c>
    </row>
    <row r="560" spans="1:5" x14ac:dyDescent="0.2">
      <c r="A560" s="21">
        <v>2326</v>
      </c>
      <c r="B560" s="21"/>
      <c r="D560" s="23" t="s">
        <v>20</v>
      </c>
      <c r="E560" s="23">
        <v>126</v>
      </c>
    </row>
    <row r="561" spans="1:5" x14ac:dyDescent="0.2">
      <c r="A561" s="21">
        <v>381</v>
      </c>
      <c r="B561" s="21"/>
      <c r="D561" s="23" t="s">
        <v>20</v>
      </c>
      <c r="E561" s="23">
        <v>1022</v>
      </c>
    </row>
    <row r="562" spans="1:5" x14ac:dyDescent="0.2">
      <c r="A562" s="21">
        <v>480</v>
      </c>
      <c r="B562" s="21"/>
      <c r="D562" s="23" t="s">
        <v>20</v>
      </c>
      <c r="E562" s="23">
        <v>3177</v>
      </c>
    </row>
    <row r="563" spans="1:5" x14ac:dyDescent="0.2">
      <c r="A563" s="21">
        <v>226</v>
      </c>
      <c r="B563" s="21"/>
      <c r="D563" s="23" t="s">
        <v>20</v>
      </c>
      <c r="E563" s="23">
        <v>198</v>
      </c>
    </row>
    <row r="564" spans="1:5" x14ac:dyDescent="0.2">
      <c r="A564" s="21">
        <v>241</v>
      </c>
      <c r="B564" s="21"/>
      <c r="D564" s="23" t="s">
        <v>14</v>
      </c>
      <c r="E564" s="23">
        <v>26</v>
      </c>
    </row>
    <row r="565" spans="1:5" x14ac:dyDescent="0.2">
      <c r="A565" s="21">
        <v>132</v>
      </c>
      <c r="B565" s="21"/>
      <c r="D565" s="23" t="s">
        <v>20</v>
      </c>
      <c r="E565" s="23">
        <v>85</v>
      </c>
    </row>
    <row r="566" spans="1:5" x14ac:dyDescent="0.2">
      <c r="A566" s="21">
        <v>2043</v>
      </c>
      <c r="B566" s="21"/>
      <c r="D566" s="23" t="s">
        <v>14</v>
      </c>
      <c r="E566" s="23">
        <v>1790</v>
      </c>
    </row>
    <row r="567" spans="1:5" x14ac:dyDescent="0.2">
      <c r="D567" s="23" t="s">
        <v>20</v>
      </c>
      <c r="E567" s="23">
        <v>3596</v>
      </c>
    </row>
    <row r="568" spans="1:5" x14ac:dyDescent="0.2">
      <c r="D568" s="23" t="s">
        <v>14</v>
      </c>
      <c r="E568" s="23">
        <v>37</v>
      </c>
    </row>
    <row r="569" spans="1:5" x14ac:dyDescent="0.2">
      <c r="D569" s="23" t="s">
        <v>20</v>
      </c>
      <c r="E569" s="23">
        <v>244</v>
      </c>
    </row>
    <row r="570" spans="1:5" x14ac:dyDescent="0.2">
      <c r="D570" s="23" t="s">
        <v>20</v>
      </c>
      <c r="E570" s="23">
        <v>5180</v>
      </c>
    </row>
    <row r="571" spans="1:5" x14ac:dyDescent="0.2">
      <c r="D571" s="23" t="s">
        <v>20</v>
      </c>
      <c r="E571" s="23">
        <v>589</v>
      </c>
    </row>
    <row r="572" spans="1:5" x14ac:dyDescent="0.2">
      <c r="D572" s="23" t="s">
        <v>20</v>
      </c>
      <c r="E572" s="23">
        <v>2725</v>
      </c>
    </row>
    <row r="573" spans="1:5" x14ac:dyDescent="0.2">
      <c r="D573" s="23" t="s">
        <v>14</v>
      </c>
      <c r="E573" s="23">
        <v>35</v>
      </c>
    </row>
    <row r="574" spans="1:5" x14ac:dyDescent="0.2">
      <c r="D574" s="23" t="s">
        <v>74</v>
      </c>
      <c r="E574" s="23">
        <v>94</v>
      </c>
    </row>
    <row r="575" spans="1:5" x14ac:dyDescent="0.2">
      <c r="D575" s="23" t="s">
        <v>20</v>
      </c>
      <c r="E575" s="23">
        <v>300</v>
      </c>
    </row>
    <row r="576" spans="1:5" x14ac:dyDescent="0.2">
      <c r="D576" s="23" t="s">
        <v>20</v>
      </c>
      <c r="E576" s="23">
        <v>144</v>
      </c>
    </row>
    <row r="577" spans="4:5" x14ac:dyDescent="0.2">
      <c r="D577" s="23" t="s">
        <v>14</v>
      </c>
      <c r="E577" s="23">
        <v>558</v>
      </c>
    </row>
    <row r="578" spans="4:5" x14ac:dyDescent="0.2">
      <c r="D578" s="23" t="s">
        <v>14</v>
      </c>
      <c r="E578" s="23">
        <v>64</v>
      </c>
    </row>
    <row r="579" spans="4:5" x14ac:dyDescent="0.2">
      <c r="D579" s="23" t="s">
        <v>74</v>
      </c>
      <c r="E579" s="23">
        <v>37</v>
      </c>
    </row>
    <row r="580" spans="4:5" x14ac:dyDescent="0.2">
      <c r="D580" s="23" t="s">
        <v>14</v>
      </c>
      <c r="E580" s="23">
        <v>245</v>
      </c>
    </row>
    <row r="581" spans="4:5" x14ac:dyDescent="0.2">
      <c r="D581" s="23" t="s">
        <v>20</v>
      </c>
      <c r="E581" s="23">
        <v>87</v>
      </c>
    </row>
    <row r="582" spans="4:5" x14ac:dyDescent="0.2">
      <c r="D582" s="23" t="s">
        <v>20</v>
      </c>
      <c r="E582" s="23">
        <v>3116</v>
      </c>
    </row>
    <row r="583" spans="4:5" x14ac:dyDescent="0.2">
      <c r="D583" s="23" t="s">
        <v>14</v>
      </c>
      <c r="E583" s="23">
        <v>71</v>
      </c>
    </row>
    <row r="584" spans="4:5" x14ac:dyDescent="0.2">
      <c r="D584" s="23" t="s">
        <v>14</v>
      </c>
      <c r="E584" s="23">
        <v>42</v>
      </c>
    </row>
    <row r="585" spans="4:5" x14ac:dyDescent="0.2">
      <c r="D585" s="23" t="s">
        <v>20</v>
      </c>
      <c r="E585" s="23">
        <v>909</v>
      </c>
    </row>
    <row r="586" spans="4:5" x14ac:dyDescent="0.2">
      <c r="D586" s="23" t="s">
        <v>20</v>
      </c>
      <c r="E586" s="23">
        <v>1613</v>
      </c>
    </row>
    <row r="587" spans="4:5" x14ac:dyDescent="0.2">
      <c r="D587" s="23" t="s">
        <v>20</v>
      </c>
      <c r="E587" s="23">
        <v>136</v>
      </c>
    </row>
    <row r="588" spans="4:5" x14ac:dyDescent="0.2">
      <c r="D588" s="23" t="s">
        <v>20</v>
      </c>
      <c r="E588" s="23">
        <v>130</v>
      </c>
    </row>
    <row r="589" spans="4:5" x14ac:dyDescent="0.2">
      <c r="D589" s="23" t="s">
        <v>14</v>
      </c>
      <c r="E589" s="23">
        <v>156</v>
      </c>
    </row>
    <row r="590" spans="4:5" x14ac:dyDescent="0.2">
      <c r="D590" s="23" t="s">
        <v>14</v>
      </c>
      <c r="E590" s="23">
        <v>1368</v>
      </c>
    </row>
    <row r="591" spans="4:5" x14ac:dyDescent="0.2">
      <c r="D591" s="23" t="s">
        <v>14</v>
      </c>
      <c r="E591" s="23">
        <v>102</v>
      </c>
    </row>
    <row r="592" spans="4:5" x14ac:dyDescent="0.2">
      <c r="D592" s="23" t="s">
        <v>14</v>
      </c>
      <c r="E592" s="23">
        <v>86</v>
      </c>
    </row>
    <row r="593" spans="4:5" x14ac:dyDescent="0.2">
      <c r="D593" s="23" t="s">
        <v>20</v>
      </c>
      <c r="E593" s="23">
        <v>102</v>
      </c>
    </row>
    <row r="594" spans="4:5" x14ac:dyDescent="0.2">
      <c r="D594" s="23" t="s">
        <v>14</v>
      </c>
      <c r="E594" s="23">
        <v>253</v>
      </c>
    </row>
    <row r="595" spans="4:5" x14ac:dyDescent="0.2">
      <c r="D595" s="23" t="s">
        <v>20</v>
      </c>
      <c r="E595" s="23">
        <v>4006</v>
      </c>
    </row>
    <row r="596" spans="4:5" x14ac:dyDescent="0.2">
      <c r="D596" s="23" t="s">
        <v>14</v>
      </c>
      <c r="E596" s="23">
        <v>157</v>
      </c>
    </row>
    <row r="597" spans="4:5" x14ac:dyDescent="0.2">
      <c r="D597" s="23" t="s">
        <v>20</v>
      </c>
      <c r="E597" s="23">
        <v>1629</v>
      </c>
    </row>
    <row r="598" spans="4:5" x14ac:dyDescent="0.2">
      <c r="D598" s="23" t="s">
        <v>14</v>
      </c>
      <c r="E598" s="23">
        <v>183</v>
      </c>
    </row>
    <row r="599" spans="4:5" x14ac:dyDescent="0.2">
      <c r="D599" s="23" t="s">
        <v>20</v>
      </c>
      <c r="E599" s="23">
        <v>2188</v>
      </c>
    </row>
    <row r="600" spans="4:5" x14ac:dyDescent="0.2">
      <c r="D600" s="23" t="s">
        <v>20</v>
      </c>
      <c r="E600" s="23">
        <v>2409</v>
      </c>
    </row>
    <row r="601" spans="4:5" x14ac:dyDescent="0.2">
      <c r="D601" s="23" t="s">
        <v>14</v>
      </c>
      <c r="E601" s="23">
        <v>82</v>
      </c>
    </row>
    <row r="602" spans="4:5" x14ac:dyDescent="0.2">
      <c r="D602" s="23" t="s">
        <v>14</v>
      </c>
      <c r="E602" s="23">
        <v>1</v>
      </c>
    </row>
    <row r="603" spans="4:5" x14ac:dyDescent="0.2">
      <c r="D603" s="23" t="s">
        <v>20</v>
      </c>
      <c r="E603" s="23">
        <v>194</v>
      </c>
    </row>
    <row r="604" spans="4:5" x14ac:dyDescent="0.2">
      <c r="D604" s="23" t="s">
        <v>20</v>
      </c>
      <c r="E604" s="23">
        <v>1140</v>
      </c>
    </row>
    <row r="605" spans="4:5" x14ac:dyDescent="0.2">
      <c r="D605" s="23" t="s">
        <v>20</v>
      </c>
      <c r="E605" s="23">
        <v>102</v>
      </c>
    </row>
    <row r="606" spans="4:5" x14ac:dyDescent="0.2">
      <c r="D606" s="23" t="s">
        <v>20</v>
      </c>
      <c r="E606" s="23">
        <v>2857</v>
      </c>
    </row>
    <row r="607" spans="4:5" x14ac:dyDescent="0.2">
      <c r="D607" s="23" t="s">
        <v>20</v>
      </c>
      <c r="E607" s="23">
        <v>107</v>
      </c>
    </row>
    <row r="608" spans="4:5" x14ac:dyDescent="0.2">
      <c r="D608" s="23" t="s">
        <v>20</v>
      </c>
      <c r="E608" s="23">
        <v>160</v>
      </c>
    </row>
    <row r="609" spans="4:5" x14ac:dyDescent="0.2">
      <c r="D609" s="23" t="s">
        <v>20</v>
      </c>
      <c r="E609" s="23">
        <v>2230</v>
      </c>
    </row>
    <row r="610" spans="4:5" x14ac:dyDescent="0.2">
      <c r="D610" s="23" t="s">
        <v>20</v>
      </c>
      <c r="E610" s="23">
        <v>316</v>
      </c>
    </row>
    <row r="611" spans="4:5" x14ac:dyDescent="0.2">
      <c r="D611" s="23" t="s">
        <v>20</v>
      </c>
      <c r="E611" s="23">
        <v>117</v>
      </c>
    </row>
    <row r="612" spans="4:5" x14ac:dyDescent="0.2">
      <c r="D612" s="23" t="s">
        <v>20</v>
      </c>
      <c r="E612" s="23">
        <v>6406</v>
      </c>
    </row>
    <row r="613" spans="4:5" x14ac:dyDescent="0.2">
      <c r="D613" s="23" t="s">
        <v>74</v>
      </c>
      <c r="E613" s="23">
        <v>15</v>
      </c>
    </row>
    <row r="614" spans="4:5" x14ac:dyDescent="0.2">
      <c r="D614" s="23" t="s">
        <v>20</v>
      </c>
      <c r="E614" s="23">
        <v>192</v>
      </c>
    </row>
    <row r="615" spans="4:5" x14ac:dyDescent="0.2">
      <c r="D615" s="23" t="s">
        <v>20</v>
      </c>
      <c r="E615" s="23">
        <v>26</v>
      </c>
    </row>
    <row r="616" spans="4:5" x14ac:dyDescent="0.2">
      <c r="D616" s="23" t="s">
        <v>20</v>
      </c>
      <c r="E616" s="23">
        <v>723</v>
      </c>
    </row>
    <row r="617" spans="4:5" x14ac:dyDescent="0.2">
      <c r="D617" s="23" t="s">
        <v>20</v>
      </c>
      <c r="E617" s="23">
        <v>170</v>
      </c>
    </row>
    <row r="618" spans="4:5" x14ac:dyDescent="0.2">
      <c r="D618" s="23" t="s">
        <v>20</v>
      </c>
      <c r="E618" s="23">
        <v>238</v>
      </c>
    </row>
    <row r="619" spans="4:5" x14ac:dyDescent="0.2">
      <c r="D619" s="23" t="s">
        <v>20</v>
      </c>
      <c r="E619" s="23">
        <v>55</v>
      </c>
    </row>
    <row r="620" spans="4:5" x14ac:dyDescent="0.2">
      <c r="D620" s="23" t="s">
        <v>14</v>
      </c>
      <c r="E620" s="23">
        <v>1198</v>
      </c>
    </row>
    <row r="621" spans="4:5" x14ac:dyDescent="0.2">
      <c r="D621" s="23" t="s">
        <v>14</v>
      </c>
      <c r="E621" s="23">
        <v>648</v>
      </c>
    </row>
    <row r="622" spans="4:5" x14ac:dyDescent="0.2">
      <c r="D622" s="23" t="s">
        <v>20</v>
      </c>
      <c r="E622" s="23">
        <v>128</v>
      </c>
    </row>
    <row r="623" spans="4:5" x14ac:dyDescent="0.2">
      <c r="D623" s="23" t="s">
        <v>20</v>
      </c>
      <c r="E623" s="23">
        <v>2144</v>
      </c>
    </row>
    <row r="624" spans="4:5" x14ac:dyDescent="0.2">
      <c r="D624" s="23" t="s">
        <v>14</v>
      </c>
      <c r="E624" s="23">
        <v>64</v>
      </c>
    </row>
    <row r="625" spans="4:5" x14ac:dyDescent="0.2">
      <c r="D625" s="23" t="s">
        <v>20</v>
      </c>
      <c r="E625" s="23">
        <v>2693</v>
      </c>
    </row>
    <row r="626" spans="4:5" x14ac:dyDescent="0.2">
      <c r="D626" s="23" t="s">
        <v>20</v>
      </c>
      <c r="E626" s="23">
        <v>432</v>
      </c>
    </row>
    <row r="627" spans="4:5" x14ac:dyDescent="0.2">
      <c r="D627" s="23" t="s">
        <v>14</v>
      </c>
      <c r="E627" s="23">
        <v>62</v>
      </c>
    </row>
    <row r="628" spans="4:5" x14ac:dyDescent="0.2">
      <c r="D628" s="23" t="s">
        <v>20</v>
      </c>
      <c r="E628" s="23">
        <v>189</v>
      </c>
    </row>
    <row r="629" spans="4:5" x14ac:dyDescent="0.2">
      <c r="D629" s="23" t="s">
        <v>20</v>
      </c>
      <c r="E629" s="23">
        <v>154</v>
      </c>
    </row>
    <row r="630" spans="4:5" x14ac:dyDescent="0.2">
      <c r="D630" s="23" t="s">
        <v>20</v>
      </c>
      <c r="E630" s="23">
        <v>96</v>
      </c>
    </row>
    <row r="631" spans="4:5" x14ac:dyDescent="0.2">
      <c r="D631" s="23" t="s">
        <v>14</v>
      </c>
      <c r="E631" s="23">
        <v>750</v>
      </c>
    </row>
    <row r="632" spans="4:5" x14ac:dyDescent="0.2">
      <c r="D632" s="23" t="s">
        <v>74</v>
      </c>
      <c r="E632" s="23">
        <v>87</v>
      </c>
    </row>
    <row r="633" spans="4:5" x14ac:dyDescent="0.2">
      <c r="D633" s="23" t="s">
        <v>20</v>
      </c>
      <c r="E633" s="23">
        <v>3063</v>
      </c>
    </row>
    <row r="634" spans="4:5" x14ac:dyDescent="0.2">
      <c r="D634" s="23" t="s">
        <v>47</v>
      </c>
      <c r="E634" s="23">
        <v>278</v>
      </c>
    </row>
    <row r="635" spans="4:5" x14ac:dyDescent="0.2">
      <c r="D635" s="23" t="s">
        <v>14</v>
      </c>
      <c r="E635" s="23">
        <v>105</v>
      </c>
    </row>
    <row r="636" spans="4:5" x14ac:dyDescent="0.2">
      <c r="D636" s="23" t="s">
        <v>74</v>
      </c>
      <c r="E636" s="23">
        <v>1658</v>
      </c>
    </row>
    <row r="637" spans="4:5" x14ac:dyDescent="0.2">
      <c r="D637" s="23" t="s">
        <v>20</v>
      </c>
      <c r="E637" s="23">
        <v>2266</v>
      </c>
    </row>
    <row r="638" spans="4:5" x14ac:dyDescent="0.2">
      <c r="D638" s="23" t="s">
        <v>14</v>
      </c>
      <c r="E638" s="23">
        <v>2604</v>
      </c>
    </row>
    <row r="639" spans="4:5" x14ac:dyDescent="0.2">
      <c r="D639" s="23" t="s">
        <v>14</v>
      </c>
      <c r="E639" s="23">
        <v>65</v>
      </c>
    </row>
    <row r="640" spans="4:5" x14ac:dyDescent="0.2">
      <c r="D640" s="23" t="s">
        <v>14</v>
      </c>
      <c r="E640" s="23">
        <v>94</v>
      </c>
    </row>
    <row r="641" spans="4:5" x14ac:dyDescent="0.2">
      <c r="D641" s="23" t="s">
        <v>47</v>
      </c>
      <c r="E641" s="23">
        <v>45</v>
      </c>
    </row>
    <row r="642" spans="4:5" x14ac:dyDescent="0.2">
      <c r="D642" s="23" t="s">
        <v>14</v>
      </c>
      <c r="E642" s="23">
        <v>257</v>
      </c>
    </row>
    <row r="643" spans="4:5" x14ac:dyDescent="0.2">
      <c r="D643" s="23" t="s">
        <v>20</v>
      </c>
      <c r="E643" s="23">
        <v>194</v>
      </c>
    </row>
    <row r="644" spans="4:5" x14ac:dyDescent="0.2">
      <c r="D644" s="23" t="s">
        <v>20</v>
      </c>
      <c r="E644" s="23">
        <v>129</v>
      </c>
    </row>
    <row r="645" spans="4:5" x14ac:dyDescent="0.2">
      <c r="D645" s="23" t="s">
        <v>20</v>
      </c>
      <c r="E645" s="23">
        <v>375</v>
      </c>
    </row>
    <row r="646" spans="4:5" x14ac:dyDescent="0.2">
      <c r="D646" s="23" t="s">
        <v>14</v>
      </c>
      <c r="E646" s="23">
        <v>2928</v>
      </c>
    </row>
    <row r="647" spans="4:5" x14ac:dyDescent="0.2">
      <c r="D647" s="23" t="s">
        <v>14</v>
      </c>
      <c r="E647" s="23">
        <v>4697</v>
      </c>
    </row>
    <row r="648" spans="4:5" x14ac:dyDescent="0.2">
      <c r="D648" s="23" t="s">
        <v>14</v>
      </c>
      <c r="E648" s="23">
        <v>2915</v>
      </c>
    </row>
    <row r="649" spans="4:5" x14ac:dyDescent="0.2">
      <c r="D649" s="23" t="s">
        <v>14</v>
      </c>
      <c r="E649" s="23">
        <v>18</v>
      </c>
    </row>
    <row r="650" spans="4:5" x14ac:dyDescent="0.2">
      <c r="D650" s="23" t="s">
        <v>74</v>
      </c>
      <c r="E650" s="23">
        <v>723</v>
      </c>
    </row>
    <row r="651" spans="4:5" x14ac:dyDescent="0.2">
      <c r="D651" s="23" t="s">
        <v>14</v>
      </c>
      <c r="E651" s="23">
        <v>602</v>
      </c>
    </row>
    <row r="652" spans="4:5" x14ac:dyDescent="0.2">
      <c r="D652" s="23" t="s">
        <v>14</v>
      </c>
      <c r="E652" s="23">
        <v>1</v>
      </c>
    </row>
    <row r="653" spans="4:5" x14ac:dyDescent="0.2">
      <c r="D653" s="23" t="s">
        <v>14</v>
      </c>
      <c r="E653" s="23">
        <v>3868</v>
      </c>
    </row>
    <row r="654" spans="4:5" x14ac:dyDescent="0.2">
      <c r="D654" s="23" t="s">
        <v>20</v>
      </c>
      <c r="E654" s="23">
        <v>409</v>
      </c>
    </row>
    <row r="655" spans="4:5" x14ac:dyDescent="0.2">
      <c r="D655" s="23" t="s">
        <v>20</v>
      </c>
      <c r="E655" s="23">
        <v>234</v>
      </c>
    </row>
    <row r="656" spans="4:5" x14ac:dyDescent="0.2">
      <c r="D656" s="23" t="s">
        <v>20</v>
      </c>
      <c r="E656" s="23">
        <v>3016</v>
      </c>
    </row>
    <row r="657" spans="4:5" x14ac:dyDescent="0.2">
      <c r="D657" s="23" t="s">
        <v>20</v>
      </c>
      <c r="E657" s="23">
        <v>264</v>
      </c>
    </row>
    <row r="658" spans="4:5" x14ac:dyDescent="0.2">
      <c r="D658" s="23" t="s">
        <v>14</v>
      </c>
      <c r="E658" s="23">
        <v>504</v>
      </c>
    </row>
    <row r="659" spans="4:5" x14ac:dyDescent="0.2">
      <c r="D659" s="23" t="s">
        <v>14</v>
      </c>
      <c r="E659" s="23">
        <v>14</v>
      </c>
    </row>
    <row r="660" spans="4:5" x14ac:dyDescent="0.2">
      <c r="D660" s="23" t="s">
        <v>74</v>
      </c>
      <c r="E660" s="23">
        <v>390</v>
      </c>
    </row>
    <row r="661" spans="4:5" x14ac:dyDescent="0.2">
      <c r="D661" s="23" t="s">
        <v>14</v>
      </c>
      <c r="E661" s="23">
        <v>750</v>
      </c>
    </row>
    <row r="662" spans="4:5" x14ac:dyDescent="0.2">
      <c r="D662" s="23" t="s">
        <v>14</v>
      </c>
      <c r="E662" s="23">
        <v>77</v>
      </c>
    </row>
    <row r="663" spans="4:5" x14ac:dyDescent="0.2">
      <c r="D663" s="23" t="s">
        <v>14</v>
      </c>
      <c r="E663" s="23">
        <v>752</v>
      </c>
    </row>
    <row r="664" spans="4:5" x14ac:dyDescent="0.2">
      <c r="D664" s="23" t="s">
        <v>14</v>
      </c>
      <c r="E664" s="23">
        <v>131</v>
      </c>
    </row>
    <row r="665" spans="4:5" x14ac:dyDescent="0.2">
      <c r="D665" s="23" t="s">
        <v>14</v>
      </c>
      <c r="E665" s="23">
        <v>87</v>
      </c>
    </row>
    <row r="666" spans="4:5" x14ac:dyDescent="0.2">
      <c r="D666" s="23" t="s">
        <v>14</v>
      </c>
      <c r="E666" s="23">
        <v>1063</v>
      </c>
    </row>
    <row r="667" spans="4:5" x14ac:dyDescent="0.2">
      <c r="D667" s="23" t="s">
        <v>20</v>
      </c>
      <c r="E667" s="23">
        <v>272</v>
      </c>
    </row>
    <row r="668" spans="4:5" x14ac:dyDescent="0.2">
      <c r="D668" s="23" t="s">
        <v>74</v>
      </c>
      <c r="E668" s="23">
        <v>25</v>
      </c>
    </row>
    <row r="669" spans="4:5" x14ac:dyDescent="0.2">
      <c r="D669" s="23" t="s">
        <v>20</v>
      </c>
      <c r="E669" s="23">
        <v>419</v>
      </c>
    </row>
    <row r="670" spans="4:5" x14ac:dyDescent="0.2">
      <c r="D670" s="23" t="s">
        <v>14</v>
      </c>
      <c r="E670" s="23">
        <v>76</v>
      </c>
    </row>
    <row r="671" spans="4:5" x14ac:dyDescent="0.2">
      <c r="D671" s="23" t="s">
        <v>20</v>
      </c>
      <c r="E671" s="23">
        <v>1621</v>
      </c>
    </row>
    <row r="672" spans="4:5" x14ac:dyDescent="0.2">
      <c r="D672" s="23" t="s">
        <v>20</v>
      </c>
      <c r="E672" s="23">
        <v>1101</v>
      </c>
    </row>
    <row r="673" spans="4:5" x14ac:dyDescent="0.2">
      <c r="D673" s="23" t="s">
        <v>20</v>
      </c>
      <c r="E673" s="23">
        <v>1073</v>
      </c>
    </row>
    <row r="674" spans="4:5" x14ac:dyDescent="0.2">
      <c r="D674" s="23" t="s">
        <v>14</v>
      </c>
      <c r="E674" s="23">
        <v>4428</v>
      </c>
    </row>
    <row r="675" spans="4:5" x14ac:dyDescent="0.2">
      <c r="D675" s="23" t="s">
        <v>14</v>
      </c>
      <c r="E675" s="23">
        <v>58</v>
      </c>
    </row>
    <row r="676" spans="4:5" x14ac:dyDescent="0.2">
      <c r="D676" s="23" t="s">
        <v>74</v>
      </c>
      <c r="E676" s="23">
        <v>1218</v>
      </c>
    </row>
    <row r="677" spans="4:5" x14ac:dyDescent="0.2">
      <c r="D677" s="23" t="s">
        <v>20</v>
      </c>
      <c r="E677" s="23">
        <v>331</v>
      </c>
    </row>
    <row r="678" spans="4:5" x14ac:dyDescent="0.2">
      <c r="D678" s="23" t="s">
        <v>20</v>
      </c>
      <c r="E678" s="23">
        <v>1170</v>
      </c>
    </row>
    <row r="679" spans="4:5" x14ac:dyDescent="0.2">
      <c r="D679" s="23" t="s">
        <v>14</v>
      </c>
      <c r="E679" s="23">
        <v>111</v>
      </c>
    </row>
    <row r="680" spans="4:5" x14ac:dyDescent="0.2">
      <c r="D680" s="23" t="s">
        <v>74</v>
      </c>
      <c r="E680" s="23">
        <v>215</v>
      </c>
    </row>
    <row r="681" spans="4:5" x14ac:dyDescent="0.2">
      <c r="D681" s="23" t="s">
        <v>20</v>
      </c>
      <c r="E681" s="23">
        <v>363</v>
      </c>
    </row>
    <row r="682" spans="4:5" x14ac:dyDescent="0.2">
      <c r="D682" s="23" t="s">
        <v>14</v>
      </c>
      <c r="E682" s="23">
        <v>2955</v>
      </c>
    </row>
    <row r="683" spans="4:5" x14ac:dyDescent="0.2">
      <c r="D683" s="23" t="s">
        <v>14</v>
      </c>
      <c r="E683" s="23">
        <v>1657</v>
      </c>
    </row>
    <row r="684" spans="4:5" x14ac:dyDescent="0.2">
      <c r="D684" s="23" t="s">
        <v>20</v>
      </c>
      <c r="E684" s="23">
        <v>103</v>
      </c>
    </row>
    <row r="685" spans="4:5" x14ac:dyDescent="0.2">
      <c r="D685" s="23" t="s">
        <v>20</v>
      </c>
      <c r="E685" s="23">
        <v>147</v>
      </c>
    </row>
    <row r="686" spans="4:5" x14ac:dyDescent="0.2">
      <c r="D686" s="23" t="s">
        <v>20</v>
      </c>
      <c r="E686" s="23">
        <v>110</v>
      </c>
    </row>
    <row r="687" spans="4:5" x14ac:dyDescent="0.2">
      <c r="D687" s="23" t="s">
        <v>14</v>
      </c>
      <c r="E687" s="23">
        <v>926</v>
      </c>
    </row>
    <row r="688" spans="4:5" x14ac:dyDescent="0.2">
      <c r="D688" s="23" t="s">
        <v>20</v>
      </c>
      <c r="E688" s="23">
        <v>134</v>
      </c>
    </row>
    <row r="689" spans="4:5" x14ac:dyDescent="0.2">
      <c r="D689" s="23" t="s">
        <v>20</v>
      </c>
      <c r="E689" s="23">
        <v>269</v>
      </c>
    </row>
    <row r="690" spans="4:5" x14ac:dyDescent="0.2">
      <c r="D690" s="23" t="s">
        <v>20</v>
      </c>
      <c r="E690" s="23">
        <v>175</v>
      </c>
    </row>
    <row r="691" spans="4:5" x14ac:dyDescent="0.2">
      <c r="D691" s="23" t="s">
        <v>20</v>
      </c>
      <c r="E691" s="23">
        <v>69</v>
      </c>
    </row>
    <row r="692" spans="4:5" x14ac:dyDescent="0.2">
      <c r="D692" s="23" t="s">
        <v>20</v>
      </c>
      <c r="E692" s="23">
        <v>190</v>
      </c>
    </row>
    <row r="693" spans="4:5" x14ac:dyDescent="0.2">
      <c r="D693" s="23" t="s">
        <v>20</v>
      </c>
      <c r="E693" s="23">
        <v>237</v>
      </c>
    </row>
    <row r="694" spans="4:5" x14ac:dyDescent="0.2">
      <c r="D694" s="23" t="s">
        <v>14</v>
      </c>
      <c r="E694" s="23">
        <v>77</v>
      </c>
    </row>
    <row r="695" spans="4:5" x14ac:dyDescent="0.2">
      <c r="D695" s="23" t="s">
        <v>14</v>
      </c>
      <c r="E695" s="23">
        <v>1748</v>
      </c>
    </row>
    <row r="696" spans="4:5" x14ac:dyDescent="0.2">
      <c r="D696" s="23" t="s">
        <v>14</v>
      </c>
      <c r="E696" s="23">
        <v>79</v>
      </c>
    </row>
    <row r="697" spans="4:5" x14ac:dyDescent="0.2">
      <c r="D697" s="23" t="s">
        <v>20</v>
      </c>
      <c r="E697" s="23">
        <v>196</v>
      </c>
    </row>
    <row r="698" spans="4:5" x14ac:dyDescent="0.2">
      <c r="D698" s="23" t="s">
        <v>14</v>
      </c>
      <c r="E698" s="23">
        <v>889</v>
      </c>
    </row>
    <row r="699" spans="4:5" x14ac:dyDescent="0.2">
      <c r="D699" s="23" t="s">
        <v>20</v>
      </c>
      <c r="E699" s="23">
        <v>7295</v>
      </c>
    </row>
    <row r="700" spans="4:5" x14ac:dyDescent="0.2">
      <c r="D700" s="23" t="s">
        <v>20</v>
      </c>
      <c r="E700" s="23">
        <v>2893</v>
      </c>
    </row>
    <row r="701" spans="4:5" x14ac:dyDescent="0.2">
      <c r="D701" s="23" t="s">
        <v>14</v>
      </c>
      <c r="E701" s="23">
        <v>56</v>
      </c>
    </row>
    <row r="702" spans="4:5" x14ac:dyDescent="0.2">
      <c r="D702" s="23" t="s">
        <v>14</v>
      </c>
      <c r="E702" s="23">
        <v>1</v>
      </c>
    </row>
    <row r="703" spans="4:5" x14ac:dyDescent="0.2">
      <c r="D703" s="23" t="s">
        <v>20</v>
      </c>
      <c r="E703" s="23">
        <v>820</v>
      </c>
    </row>
    <row r="704" spans="4:5" x14ac:dyDescent="0.2">
      <c r="D704" s="23" t="s">
        <v>14</v>
      </c>
      <c r="E704" s="23">
        <v>83</v>
      </c>
    </row>
    <row r="705" spans="4:5" x14ac:dyDescent="0.2">
      <c r="D705" s="23" t="s">
        <v>20</v>
      </c>
      <c r="E705" s="23">
        <v>2038</v>
      </c>
    </row>
    <row r="706" spans="4:5" x14ac:dyDescent="0.2">
      <c r="D706" s="23" t="s">
        <v>20</v>
      </c>
      <c r="E706" s="23">
        <v>116</v>
      </c>
    </row>
    <row r="707" spans="4:5" x14ac:dyDescent="0.2">
      <c r="D707" s="23" t="s">
        <v>14</v>
      </c>
      <c r="E707" s="23">
        <v>2025</v>
      </c>
    </row>
    <row r="708" spans="4:5" x14ac:dyDescent="0.2">
      <c r="D708" s="23" t="s">
        <v>20</v>
      </c>
      <c r="E708" s="23">
        <v>1345</v>
      </c>
    </row>
    <row r="709" spans="4:5" x14ac:dyDescent="0.2">
      <c r="D709" s="23" t="s">
        <v>20</v>
      </c>
      <c r="E709" s="23">
        <v>168</v>
      </c>
    </row>
    <row r="710" spans="4:5" x14ac:dyDescent="0.2">
      <c r="D710" s="23" t="s">
        <v>20</v>
      </c>
      <c r="E710" s="23">
        <v>137</v>
      </c>
    </row>
    <row r="711" spans="4:5" x14ac:dyDescent="0.2">
      <c r="D711" s="23" t="s">
        <v>20</v>
      </c>
      <c r="E711" s="23">
        <v>186</v>
      </c>
    </row>
    <row r="712" spans="4:5" x14ac:dyDescent="0.2">
      <c r="D712" s="23" t="s">
        <v>20</v>
      </c>
      <c r="E712" s="23">
        <v>125</v>
      </c>
    </row>
    <row r="713" spans="4:5" x14ac:dyDescent="0.2">
      <c r="D713" s="23" t="s">
        <v>14</v>
      </c>
      <c r="E713" s="23">
        <v>14</v>
      </c>
    </row>
    <row r="714" spans="4:5" x14ac:dyDescent="0.2">
      <c r="D714" s="23" t="s">
        <v>20</v>
      </c>
      <c r="E714" s="23">
        <v>202</v>
      </c>
    </row>
    <row r="715" spans="4:5" x14ac:dyDescent="0.2">
      <c r="D715" s="23" t="s">
        <v>20</v>
      </c>
      <c r="E715" s="23">
        <v>103</v>
      </c>
    </row>
    <row r="716" spans="4:5" x14ac:dyDescent="0.2">
      <c r="D716" s="23" t="s">
        <v>20</v>
      </c>
      <c r="E716" s="23">
        <v>1785</v>
      </c>
    </row>
    <row r="717" spans="4:5" x14ac:dyDescent="0.2">
      <c r="D717" s="23" t="s">
        <v>14</v>
      </c>
      <c r="E717" s="23">
        <v>656</v>
      </c>
    </row>
    <row r="718" spans="4:5" x14ac:dyDescent="0.2">
      <c r="D718" s="23" t="s">
        <v>20</v>
      </c>
      <c r="E718" s="23">
        <v>157</v>
      </c>
    </row>
    <row r="719" spans="4:5" x14ac:dyDescent="0.2">
      <c r="D719" s="23" t="s">
        <v>20</v>
      </c>
      <c r="E719" s="23">
        <v>555</v>
      </c>
    </row>
    <row r="720" spans="4:5" x14ac:dyDescent="0.2">
      <c r="D720" s="23" t="s">
        <v>20</v>
      </c>
      <c r="E720" s="23">
        <v>297</v>
      </c>
    </row>
    <row r="721" spans="4:5" x14ac:dyDescent="0.2">
      <c r="D721" s="23" t="s">
        <v>20</v>
      </c>
      <c r="E721" s="23">
        <v>123</v>
      </c>
    </row>
    <row r="722" spans="4:5" x14ac:dyDescent="0.2">
      <c r="D722" s="23" t="s">
        <v>74</v>
      </c>
      <c r="E722" s="23">
        <v>38</v>
      </c>
    </row>
    <row r="723" spans="4:5" x14ac:dyDescent="0.2">
      <c r="D723" s="23" t="s">
        <v>74</v>
      </c>
      <c r="E723" s="23">
        <v>60</v>
      </c>
    </row>
    <row r="724" spans="4:5" x14ac:dyDescent="0.2">
      <c r="D724" s="23" t="s">
        <v>20</v>
      </c>
      <c r="E724" s="23">
        <v>3036</v>
      </c>
    </row>
    <row r="725" spans="4:5" x14ac:dyDescent="0.2">
      <c r="D725" s="23" t="s">
        <v>20</v>
      </c>
      <c r="E725" s="23">
        <v>144</v>
      </c>
    </row>
    <row r="726" spans="4:5" x14ac:dyDescent="0.2">
      <c r="D726" s="23" t="s">
        <v>20</v>
      </c>
      <c r="E726" s="23">
        <v>121</v>
      </c>
    </row>
    <row r="727" spans="4:5" x14ac:dyDescent="0.2">
      <c r="D727" s="23" t="s">
        <v>14</v>
      </c>
      <c r="E727" s="23">
        <v>1596</v>
      </c>
    </row>
    <row r="728" spans="4:5" x14ac:dyDescent="0.2">
      <c r="D728" s="23" t="s">
        <v>74</v>
      </c>
      <c r="E728" s="23">
        <v>524</v>
      </c>
    </row>
    <row r="729" spans="4:5" x14ac:dyDescent="0.2">
      <c r="D729" s="23" t="s">
        <v>20</v>
      </c>
      <c r="E729" s="23">
        <v>181</v>
      </c>
    </row>
    <row r="730" spans="4:5" x14ac:dyDescent="0.2">
      <c r="D730" s="23" t="s">
        <v>14</v>
      </c>
      <c r="E730" s="23">
        <v>10</v>
      </c>
    </row>
    <row r="731" spans="4:5" x14ac:dyDescent="0.2">
      <c r="D731" s="23" t="s">
        <v>20</v>
      </c>
      <c r="E731" s="23">
        <v>122</v>
      </c>
    </row>
    <row r="732" spans="4:5" x14ac:dyDescent="0.2">
      <c r="D732" s="23" t="s">
        <v>20</v>
      </c>
      <c r="E732" s="23">
        <v>1071</v>
      </c>
    </row>
    <row r="733" spans="4:5" x14ac:dyDescent="0.2">
      <c r="D733" s="23" t="s">
        <v>74</v>
      </c>
      <c r="E733" s="23">
        <v>219</v>
      </c>
    </row>
    <row r="734" spans="4:5" x14ac:dyDescent="0.2">
      <c r="D734" s="23" t="s">
        <v>14</v>
      </c>
      <c r="E734" s="23">
        <v>1121</v>
      </c>
    </row>
    <row r="735" spans="4:5" x14ac:dyDescent="0.2">
      <c r="D735" s="23" t="s">
        <v>20</v>
      </c>
      <c r="E735" s="23">
        <v>980</v>
      </c>
    </row>
    <row r="736" spans="4:5" x14ac:dyDescent="0.2">
      <c r="D736" s="23" t="s">
        <v>20</v>
      </c>
      <c r="E736" s="23">
        <v>536</v>
      </c>
    </row>
    <row r="737" spans="4:5" x14ac:dyDescent="0.2">
      <c r="D737" s="23" t="s">
        <v>20</v>
      </c>
      <c r="E737" s="23">
        <v>1991</v>
      </c>
    </row>
    <row r="738" spans="4:5" x14ac:dyDescent="0.2">
      <c r="D738" s="23" t="s">
        <v>74</v>
      </c>
      <c r="E738" s="23">
        <v>29</v>
      </c>
    </row>
    <row r="739" spans="4:5" x14ac:dyDescent="0.2">
      <c r="D739" s="23" t="s">
        <v>20</v>
      </c>
      <c r="E739" s="23">
        <v>180</v>
      </c>
    </row>
    <row r="740" spans="4:5" x14ac:dyDescent="0.2">
      <c r="D740" s="23" t="s">
        <v>14</v>
      </c>
      <c r="E740" s="23">
        <v>15</v>
      </c>
    </row>
    <row r="741" spans="4:5" x14ac:dyDescent="0.2">
      <c r="D741" s="23" t="s">
        <v>14</v>
      </c>
      <c r="E741" s="23">
        <v>191</v>
      </c>
    </row>
    <row r="742" spans="4:5" x14ac:dyDescent="0.2">
      <c r="D742" s="23" t="s">
        <v>14</v>
      </c>
      <c r="E742" s="23">
        <v>16</v>
      </c>
    </row>
    <row r="743" spans="4:5" x14ac:dyDescent="0.2">
      <c r="D743" s="23" t="s">
        <v>20</v>
      </c>
      <c r="E743" s="23">
        <v>130</v>
      </c>
    </row>
    <row r="744" spans="4:5" x14ac:dyDescent="0.2">
      <c r="D744" s="23" t="s">
        <v>20</v>
      </c>
      <c r="E744" s="23">
        <v>122</v>
      </c>
    </row>
    <row r="745" spans="4:5" x14ac:dyDescent="0.2">
      <c r="D745" s="23" t="s">
        <v>14</v>
      </c>
      <c r="E745" s="23">
        <v>17</v>
      </c>
    </row>
    <row r="746" spans="4:5" x14ac:dyDescent="0.2">
      <c r="D746" s="23" t="s">
        <v>20</v>
      </c>
      <c r="E746" s="23">
        <v>140</v>
      </c>
    </row>
    <row r="747" spans="4:5" x14ac:dyDescent="0.2">
      <c r="D747" s="23" t="s">
        <v>14</v>
      </c>
      <c r="E747" s="23">
        <v>34</v>
      </c>
    </row>
    <row r="748" spans="4:5" x14ac:dyDescent="0.2">
      <c r="D748" s="23" t="s">
        <v>20</v>
      </c>
      <c r="E748" s="23">
        <v>3388</v>
      </c>
    </row>
    <row r="749" spans="4:5" x14ac:dyDescent="0.2">
      <c r="D749" s="23" t="s">
        <v>20</v>
      </c>
      <c r="E749" s="23">
        <v>280</v>
      </c>
    </row>
    <row r="750" spans="4:5" x14ac:dyDescent="0.2">
      <c r="D750" s="23" t="s">
        <v>74</v>
      </c>
      <c r="E750" s="23">
        <v>614</v>
      </c>
    </row>
    <row r="751" spans="4:5" x14ac:dyDescent="0.2">
      <c r="D751" s="23" t="s">
        <v>20</v>
      </c>
      <c r="E751" s="23">
        <v>366</v>
      </c>
    </row>
    <row r="752" spans="4:5" x14ac:dyDescent="0.2">
      <c r="D752" s="23" t="s">
        <v>14</v>
      </c>
      <c r="E752" s="23">
        <v>1</v>
      </c>
    </row>
    <row r="753" spans="4:5" x14ac:dyDescent="0.2">
      <c r="D753" s="23" t="s">
        <v>20</v>
      </c>
      <c r="E753" s="23">
        <v>270</v>
      </c>
    </row>
    <row r="754" spans="4:5" x14ac:dyDescent="0.2">
      <c r="D754" s="23" t="s">
        <v>74</v>
      </c>
      <c r="E754" s="23">
        <v>114</v>
      </c>
    </row>
    <row r="755" spans="4:5" x14ac:dyDescent="0.2">
      <c r="D755" s="23" t="s">
        <v>20</v>
      </c>
      <c r="E755" s="23">
        <v>137</v>
      </c>
    </row>
    <row r="756" spans="4:5" x14ac:dyDescent="0.2">
      <c r="D756" s="23" t="s">
        <v>20</v>
      </c>
      <c r="E756" s="23">
        <v>3205</v>
      </c>
    </row>
    <row r="757" spans="4:5" x14ac:dyDescent="0.2">
      <c r="D757" s="23" t="s">
        <v>20</v>
      </c>
      <c r="E757" s="23">
        <v>288</v>
      </c>
    </row>
    <row r="758" spans="4:5" x14ac:dyDescent="0.2">
      <c r="D758" s="23" t="s">
        <v>20</v>
      </c>
      <c r="E758" s="23">
        <v>148</v>
      </c>
    </row>
    <row r="759" spans="4:5" x14ac:dyDescent="0.2">
      <c r="D759" s="23" t="s">
        <v>20</v>
      </c>
      <c r="E759" s="23">
        <v>114</v>
      </c>
    </row>
    <row r="760" spans="4:5" x14ac:dyDescent="0.2">
      <c r="D760" s="23" t="s">
        <v>20</v>
      </c>
      <c r="E760" s="23">
        <v>1518</v>
      </c>
    </row>
    <row r="761" spans="4:5" x14ac:dyDescent="0.2">
      <c r="D761" s="23" t="s">
        <v>14</v>
      </c>
      <c r="E761" s="23">
        <v>1274</v>
      </c>
    </row>
    <row r="762" spans="4:5" x14ac:dyDescent="0.2">
      <c r="D762" s="23" t="s">
        <v>14</v>
      </c>
      <c r="E762" s="23">
        <v>210</v>
      </c>
    </row>
    <row r="763" spans="4:5" x14ac:dyDescent="0.2">
      <c r="D763" s="23" t="s">
        <v>20</v>
      </c>
      <c r="E763" s="23">
        <v>166</v>
      </c>
    </row>
    <row r="764" spans="4:5" x14ac:dyDescent="0.2">
      <c r="D764" s="23" t="s">
        <v>20</v>
      </c>
      <c r="E764" s="23">
        <v>100</v>
      </c>
    </row>
    <row r="765" spans="4:5" x14ac:dyDescent="0.2">
      <c r="D765" s="23" t="s">
        <v>20</v>
      </c>
      <c r="E765" s="23">
        <v>235</v>
      </c>
    </row>
    <row r="766" spans="4:5" x14ac:dyDescent="0.2">
      <c r="D766" s="23" t="s">
        <v>20</v>
      </c>
      <c r="E766" s="23">
        <v>148</v>
      </c>
    </row>
    <row r="767" spans="4:5" x14ac:dyDescent="0.2">
      <c r="D767" s="23" t="s">
        <v>20</v>
      </c>
      <c r="E767" s="23">
        <v>198</v>
      </c>
    </row>
    <row r="768" spans="4:5" x14ac:dyDescent="0.2">
      <c r="D768" s="23" t="s">
        <v>14</v>
      </c>
      <c r="E768" s="23">
        <v>248</v>
      </c>
    </row>
    <row r="769" spans="4:5" x14ac:dyDescent="0.2">
      <c r="D769" s="23" t="s">
        <v>14</v>
      </c>
      <c r="E769" s="23">
        <v>513</v>
      </c>
    </row>
    <row r="770" spans="4:5" x14ac:dyDescent="0.2">
      <c r="D770" s="23" t="s">
        <v>20</v>
      </c>
      <c r="E770" s="23">
        <v>150</v>
      </c>
    </row>
    <row r="771" spans="4:5" x14ac:dyDescent="0.2">
      <c r="D771" s="23" t="s">
        <v>14</v>
      </c>
      <c r="E771" s="23">
        <v>3410</v>
      </c>
    </row>
    <row r="772" spans="4:5" x14ac:dyDescent="0.2">
      <c r="D772" s="23" t="s">
        <v>20</v>
      </c>
      <c r="E772" s="23">
        <v>216</v>
      </c>
    </row>
    <row r="773" spans="4:5" x14ac:dyDescent="0.2">
      <c r="D773" s="23" t="s">
        <v>74</v>
      </c>
      <c r="E773" s="23">
        <v>26</v>
      </c>
    </row>
    <row r="774" spans="4:5" x14ac:dyDescent="0.2">
      <c r="D774" s="23" t="s">
        <v>20</v>
      </c>
      <c r="E774" s="23">
        <v>5139</v>
      </c>
    </row>
    <row r="775" spans="4:5" x14ac:dyDescent="0.2">
      <c r="D775" s="23" t="s">
        <v>20</v>
      </c>
      <c r="E775" s="23">
        <v>2353</v>
      </c>
    </row>
    <row r="776" spans="4:5" x14ac:dyDescent="0.2">
      <c r="D776" s="23" t="s">
        <v>20</v>
      </c>
      <c r="E776" s="23">
        <v>78</v>
      </c>
    </row>
    <row r="777" spans="4:5" x14ac:dyDescent="0.2">
      <c r="D777" s="23" t="s">
        <v>14</v>
      </c>
      <c r="E777" s="23">
        <v>10</v>
      </c>
    </row>
    <row r="778" spans="4:5" x14ac:dyDescent="0.2">
      <c r="D778" s="23" t="s">
        <v>14</v>
      </c>
      <c r="E778" s="23">
        <v>2201</v>
      </c>
    </row>
    <row r="779" spans="4:5" x14ac:dyDescent="0.2">
      <c r="D779" s="23" t="s">
        <v>14</v>
      </c>
      <c r="E779" s="23">
        <v>676</v>
      </c>
    </row>
    <row r="780" spans="4:5" x14ac:dyDescent="0.2">
      <c r="D780" s="23" t="s">
        <v>20</v>
      </c>
      <c r="E780" s="23">
        <v>174</v>
      </c>
    </row>
    <row r="781" spans="4:5" x14ac:dyDescent="0.2">
      <c r="D781" s="23" t="s">
        <v>14</v>
      </c>
      <c r="E781" s="23">
        <v>831</v>
      </c>
    </row>
    <row r="782" spans="4:5" x14ac:dyDescent="0.2">
      <c r="D782" s="23" t="s">
        <v>20</v>
      </c>
      <c r="E782" s="23">
        <v>164</v>
      </c>
    </row>
    <row r="783" spans="4:5" x14ac:dyDescent="0.2">
      <c r="D783" s="23" t="s">
        <v>74</v>
      </c>
      <c r="E783" s="23">
        <v>56</v>
      </c>
    </row>
    <row r="784" spans="4:5" x14ac:dyDescent="0.2">
      <c r="D784" s="23" t="s">
        <v>20</v>
      </c>
      <c r="E784" s="23">
        <v>161</v>
      </c>
    </row>
    <row r="785" spans="4:5" x14ac:dyDescent="0.2">
      <c r="D785" s="23" t="s">
        <v>20</v>
      </c>
      <c r="E785" s="23">
        <v>138</v>
      </c>
    </row>
    <row r="786" spans="4:5" x14ac:dyDescent="0.2">
      <c r="D786" s="23" t="s">
        <v>20</v>
      </c>
      <c r="E786" s="23">
        <v>3308</v>
      </c>
    </row>
    <row r="787" spans="4:5" x14ac:dyDescent="0.2">
      <c r="D787" s="23" t="s">
        <v>20</v>
      </c>
      <c r="E787" s="23">
        <v>127</v>
      </c>
    </row>
    <row r="788" spans="4:5" x14ac:dyDescent="0.2">
      <c r="D788" s="23" t="s">
        <v>20</v>
      </c>
      <c r="E788" s="23">
        <v>207</v>
      </c>
    </row>
    <row r="789" spans="4:5" x14ac:dyDescent="0.2">
      <c r="D789" s="23" t="s">
        <v>14</v>
      </c>
      <c r="E789" s="23">
        <v>859</v>
      </c>
    </row>
    <row r="790" spans="4:5" x14ac:dyDescent="0.2">
      <c r="D790" s="23" t="s">
        <v>47</v>
      </c>
      <c r="E790" s="23">
        <v>31</v>
      </c>
    </row>
    <row r="791" spans="4:5" x14ac:dyDescent="0.2">
      <c r="D791" s="23" t="s">
        <v>14</v>
      </c>
      <c r="E791" s="23">
        <v>45</v>
      </c>
    </row>
    <row r="792" spans="4:5" x14ac:dyDescent="0.2">
      <c r="D792" s="23" t="s">
        <v>74</v>
      </c>
      <c r="E792" s="23">
        <v>1113</v>
      </c>
    </row>
    <row r="793" spans="4:5" x14ac:dyDescent="0.2">
      <c r="D793" s="23" t="s">
        <v>14</v>
      </c>
      <c r="E793" s="23">
        <v>6</v>
      </c>
    </row>
    <row r="794" spans="4:5" x14ac:dyDescent="0.2">
      <c r="D794" s="23" t="s">
        <v>14</v>
      </c>
      <c r="E794" s="23">
        <v>7</v>
      </c>
    </row>
    <row r="795" spans="4:5" x14ac:dyDescent="0.2">
      <c r="D795" s="23" t="s">
        <v>20</v>
      </c>
      <c r="E795" s="23">
        <v>181</v>
      </c>
    </row>
    <row r="796" spans="4:5" x14ac:dyDescent="0.2">
      <c r="D796" s="23" t="s">
        <v>20</v>
      </c>
      <c r="E796" s="23">
        <v>110</v>
      </c>
    </row>
    <row r="797" spans="4:5" x14ac:dyDescent="0.2">
      <c r="D797" s="23" t="s">
        <v>14</v>
      </c>
      <c r="E797" s="23">
        <v>31</v>
      </c>
    </row>
    <row r="798" spans="4:5" x14ac:dyDescent="0.2">
      <c r="D798" s="23" t="s">
        <v>14</v>
      </c>
      <c r="E798" s="23">
        <v>78</v>
      </c>
    </row>
    <row r="799" spans="4:5" x14ac:dyDescent="0.2">
      <c r="D799" s="23" t="s">
        <v>20</v>
      </c>
      <c r="E799" s="23">
        <v>185</v>
      </c>
    </row>
    <row r="800" spans="4:5" x14ac:dyDescent="0.2">
      <c r="D800" s="23" t="s">
        <v>20</v>
      </c>
      <c r="E800" s="23">
        <v>121</v>
      </c>
    </row>
    <row r="801" spans="4:5" x14ac:dyDescent="0.2">
      <c r="D801" s="23" t="s">
        <v>14</v>
      </c>
      <c r="E801" s="23">
        <v>1225</v>
      </c>
    </row>
    <row r="802" spans="4:5" x14ac:dyDescent="0.2">
      <c r="D802" s="23" t="s">
        <v>14</v>
      </c>
      <c r="E802" s="23">
        <v>1</v>
      </c>
    </row>
    <row r="803" spans="4:5" x14ac:dyDescent="0.2">
      <c r="D803" s="23" t="s">
        <v>20</v>
      </c>
      <c r="E803" s="23">
        <v>106</v>
      </c>
    </row>
    <row r="804" spans="4:5" x14ac:dyDescent="0.2">
      <c r="D804" s="23" t="s">
        <v>20</v>
      </c>
      <c r="E804" s="23">
        <v>142</v>
      </c>
    </row>
    <row r="805" spans="4:5" x14ac:dyDescent="0.2">
      <c r="D805" s="23" t="s">
        <v>20</v>
      </c>
      <c r="E805" s="23">
        <v>233</v>
      </c>
    </row>
    <row r="806" spans="4:5" x14ac:dyDescent="0.2">
      <c r="D806" s="23" t="s">
        <v>20</v>
      </c>
      <c r="E806" s="23">
        <v>218</v>
      </c>
    </row>
    <row r="807" spans="4:5" x14ac:dyDescent="0.2">
      <c r="D807" s="23" t="s">
        <v>14</v>
      </c>
      <c r="E807" s="23">
        <v>67</v>
      </c>
    </row>
    <row r="808" spans="4:5" x14ac:dyDescent="0.2">
      <c r="D808" s="23" t="s">
        <v>20</v>
      </c>
      <c r="E808" s="23">
        <v>76</v>
      </c>
    </row>
    <row r="809" spans="4:5" x14ac:dyDescent="0.2">
      <c r="D809" s="23" t="s">
        <v>20</v>
      </c>
      <c r="E809" s="23">
        <v>43</v>
      </c>
    </row>
    <row r="810" spans="4:5" x14ac:dyDescent="0.2">
      <c r="D810" s="23" t="s">
        <v>14</v>
      </c>
      <c r="E810" s="23">
        <v>19</v>
      </c>
    </row>
    <row r="811" spans="4:5" x14ac:dyDescent="0.2">
      <c r="D811" s="23" t="s">
        <v>14</v>
      </c>
      <c r="E811" s="23">
        <v>2108</v>
      </c>
    </row>
    <row r="812" spans="4:5" x14ac:dyDescent="0.2">
      <c r="D812" s="23" t="s">
        <v>20</v>
      </c>
      <c r="E812" s="23">
        <v>221</v>
      </c>
    </row>
    <row r="813" spans="4:5" x14ac:dyDescent="0.2">
      <c r="D813" s="23" t="s">
        <v>14</v>
      </c>
      <c r="E813" s="23">
        <v>679</v>
      </c>
    </row>
    <row r="814" spans="4:5" x14ac:dyDescent="0.2">
      <c r="D814" s="23" t="s">
        <v>20</v>
      </c>
      <c r="E814" s="23">
        <v>2805</v>
      </c>
    </row>
    <row r="815" spans="4:5" x14ac:dyDescent="0.2">
      <c r="D815" s="23" t="s">
        <v>20</v>
      </c>
      <c r="E815" s="23">
        <v>68</v>
      </c>
    </row>
    <row r="816" spans="4:5" x14ac:dyDescent="0.2">
      <c r="D816" s="23" t="s">
        <v>14</v>
      </c>
      <c r="E816" s="23">
        <v>36</v>
      </c>
    </row>
    <row r="817" spans="4:5" x14ac:dyDescent="0.2">
      <c r="D817" s="23" t="s">
        <v>20</v>
      </c>
      <c r="E817" s="23">
        <v>183</v>
      </c>
    </row>
    <row r="818" spans="4:5" x14ac:dyDescent="0.2">
      <c r="D818" s="23" t="s">
        <v>20</v>
      </c>
      <c r="E818" s="23">
        <v>133</v>
      </c>
    </row>
    <row r="819" spans="4:5" x14ac:dyDescent="0.2">
      <c r="D819" s="23" t="s">
        <v>20</v>
      </c>
      <c r="E819" s="23">
        <v>2489</v>
      </c>
    </row>
    <row r="820" spans="4:5" x14ac:dyDescent="0.2">
      <c r="D820" s="23" t="s">
        <v>20</v>
      </c>
      <c r="E820" s="23">
        <v>69</v>
      </c>
    </row>
    <row r="821" spans="4:5" x14ac:dyDescent="0.2">
      <c r="D821" s="23" t="s">
        <v>14</v>
      </c>
      <c r="E821" s="23">
        <v>47</v>
      </c>
    </row>
    <row r="822" spans="4:5" x14ac:dyDescent="0.2">
      <c r="D822" s="23" t="s">
        <v>20</v>
      </c>
      <c r="E822" s="23">
        <v>279</v>
      </c>
    </row>
    <row r="823" spans="4:5" x14ac:dyDescent="0.2">
      <c r="D823" s="23" t="s">
        <v>20</v>
      </c>
      <c r="E823" s="23">
        <v>210</v>
      </c>
    </row>
    <row r="824" spans="4:5" x14ac:dyDescent="0.2">
      <c r="D824" s="23" t="s">
        <v>20</v>
      </c>
      <c r="E824" s="23">
        <v>2100</v>
      </c>
    </row>
    <row r="825" spans="4:5" x14ac:dyDescent="0.2">
      <c r="D825" s="23" t="s">
        <v>20</v>
      </c>
      <c r="E825" s="23">
        <v>252</v>
      </c>
    </row>
    <row r="826" spans="4:5" x14ac:dyDescent="0.2">
      <c r="D826" s="23" t="s">
        <v>20</v>
      </c>
      <c r="E826" s="23">
        <v>1280</v>
      </c>
    </row>
    <row r="827" spans="4:5" x14ac:dyDescent="0.2">
      <c r="D827" s="23" t="s">
        <v>20</v>
      </c>
      <c r="E827" s="23">
        <v>157</v>
      </c>
    </row>
    <row r="828" spans="4:5" x14ac:dyDescent="0.2">
      <c r="D828" s="23" t="s">
        <v>20</v>
      </c>
      <c r="E828" s="23">
        <v>194</v>
      </c>
    </row>
    <row r="829" spans="4:5" x14ac:dyDescent="0.2">
      <c r="D829" s="23" t="s">
        <v>20</v>
      </c>
      <c r="E829" s="23">
        <v>82</v>
      </c>
    </row>
    <row r="830" spans="4:5" x14ac:dyDescent="0.2">
      <c r="D830" s="23" t="s">
        <v>14</v>
      </c>
      <c r="E830" s="23">
        <v>70</v>
      </c>
    </row>
    <row r="831" spans="4:5" x14ac:dyDescent="0.2">
      <c r="D831" s="23" t="s">
        <v>14</v>
      </c>
      <c r="E831" s="23">
        <v>154</v>
      </c>
    </row>
    <row r="832" spans="4:5" x14ac:dyDescent="0.2">
      <c r="D832" s="23" t="s">
        <v>14</v>
      </c>
      <c r="E832" s="23">
        <v>22</v>
      </c>
    </row>
    <row r="833" spans="4:5" x14ac:dyDescent="0.2">
      <c r="D833" s="23" t="s">
        <v>20</v>
      </c>
      <c r="E833" s="23">
        <v>4233</v>
      </c>
    </row>
    <row r="834" spans="4:5" x14ac:dyDescent="0.2">
      <c r="D834" s="23" t="s">
        <v>20</v>
      </c>
      <c r="E834" s="23">
        <v>1297</v>
      </c>
    </row>
    <row r="835" spans="4:5" x14ac:dyDescent="0.2">
      <c r="D835" s="23" t="s">
        <v>20</v>
      </c>
      <c r="E835" s="23">
        <v>165</v>
      </c>
    </row>
    <row r="836" spans="4:5" x14ac:dyDescent="0.2">
      <c r="D836" s="23" t="s">
        <v>20</v>
      </c>
      <c r="E836" s="23">
        <v>119</v>
      </c>
    </row>
    <row r="837" spans="4:5" x14ac:dyDescent="0.2">
      <c r="D837" s="23" t="s">
        <v>14</v>
      </c>
      <c r="E837" s="23">
        <v>1758</v>
      </c>
    </row>
    <row r="838" spans="4:5" x14ac:dyDescent="0.2">
      <c r="D838" s="23" t="s">
        <v>14</v>
      </c>
      <c r="E838" s="23">
        <v>94</v>
      </c>
    </row>
    <row r="839" spans="4:5" x14ac:dyDescent="0.2">
      <c r="D839" s="23" t="s">
        <v>20</v>
      </c>
      <c r="E839" s="23">
        <v>1797</v>
      </c>
    </row>
    <row r="840" spans="4:5" x14ac:dyDescent="0.2">
      <c r="D840" s="23" t="s">
        <v>20</v>
      </c>
      <c r="E840" s="23">
        <v>261</v>
      </c>
    </row>
    <row r="841" spans="4:5" x14ac:dyDescent="0.2">
      <c r="D841" s="23" t="s">
        <v>20</v>
      </c>
      <c r="E841" s="23">
        <v>157</v>
      </c>
    </row>
    <row r="842" spans="4:5" x14ac:dyDescent="0.2">
      <c r="D842" s="23" t="s">
        <v>20</v>
      </c>
      <c r="E842" s="23">
        <v>3533</v>
      </c>
    </row>
    <row r="843" spans="4:5" x14ac:dyDescent="0.2">
      <c r="D843" s="23" t="s">
        <v>20</v>
      </c>
      <c r="E843" s="23">
        <v>155</v>
      </c>
    </row>
    <row r="844" spans="4:5" x14ac:dyDescent="0.2">
      <c r="D844" s="23" t="s">
        <v>20</v>
      </c>
      <c r="E844" s="23">
        <v>132</v>
      </c>
    </row>
    <row r="845" spans="4:5" x14ac:dyDescent="0.2">
      <c r="D845" s="23" t="s">
        <v>14</v>
      </c>
      <c r="E845" s="23">
        <v>33</v>
      </c>
    </row>
    <row r="846" spans="4:5" x14ac:dyDescent="0.2">
      <c r="D846" s="23" t="s">
        <v>74</v>
      </c>
      <c r="E846" s="23">
        <v>94</v>
      </c>
    </row>
    <row r="847" spans="4:5" x14ac:dyDescent="0.2">
      <c r="D847" s="23" t="s">
        <v>20</v>
      </c>
      <c r="E847" s="23">
        <v>1354</v>
      </c>
    </row>
    <row r="848" spans="4:5" x14ac:dyDescent="0.2">
      <c r="D848" s="23" t="s">
        <v>20</v>
      </c>
      <c r="E848" s="23">
        <v>48</v>
      </c>
    </row>
    <row r="849" spans="4:5" x14ac:dyDescent="0.2">
      <c r="D849" s="23" t="s">
        <v>20</v>
      </c>
      <c r="E849" s="23">
        <v>110</v>
      </c>
    </row>
    <row r="850" spans="4:5" x14ac:dyDescent="0.2">
      <c r="D850" s="23" t="s">
        <v>20</v>
      </c>
      <c r="E850" s="23">
        <v>172</v>
      </c>
    </row>
    <row r="851" spans="4:5" x14ac:dyDescent="0.2">
      <c r="D851" s="23" t="s">
        <v>20</v>
      </c>
      <c r="E851" s="23">
        <v>307</v>
      </c>
    </row>
    <row r="852" spans="4:5" x14ac:dyDescent="0.2">
      <c r="D852" s="23" t="s">
        <v>14</v>
      </c>
      <c r="E852" s="23">
        <v>1</v>
      </c>
    </row>
    <row r="853" spans="4:5" x14ac:dyDescent="0.2">
      <c r="D853" s="23" t="s">
        <v>20</v>
      </c>
      <c r="E853" s="23">
        <v>160</v>
      </c>
    </row>
    <row r="854" spans="4:5" x14ac:dyDescent="0.2">
      <c r="D854" s="23" t="s">
        <v>14</v>
      </c>
      <c r="E854" s="23">
        <v>31</v>
      </c>
    </row>
    <row r="855" spans="4:5" x14ac:dyDescent="0.2">
      <c r="D855" s="23" t="s">
        <v>20</v>
      </c>
      <c r="E855" s="23">
        <v>1467</v>
      </c>
    </row>
    <row r="856" spans="4:5" x14ac:dyDescent="0.2">
      <c r="D856" s="23" t="s">
        <v>20</v>
      </c>
      <c r="E856" s="23">
        <v>2662</v>
      </c>
    </row>
    <row r="857" spans="4:5" x14ac:dyDescent="0.2">
      <c r="D857" s="23" t="s">
        <v>20</v>
      </c>
      <c r="E857" s="23">
        <v>452</v>
      </c>
    </row>
    <row r="858" spans="4:5" x14ac:dyDescent="0.2">
      <c r="D858" s="23" t="s">
        <v>20</v>
      </c>
      <c r="E858" s="23">
        <v>158</v>
      </c>
    </row>
    <row r="859" spans="4:5" x14ac:dyDescent="0.2">
      <c r="D859" s="23" t="s">
        <v>20</v>
      </c>
      <c r="E859" s="23">
        <v>225</v>
      </c>
    </row>
    <row r="860" spans="4:5" x14ac:dyDescent="0.2">
      <c r="D860" s="23" t="s">
        <v>14</v>
      </c>
      <c r="E860" s="23">
        <v>35</v>
      </c>
    </row>
    <row r="861" spans="4:5" x14ac:dyDescent="0.2">
      <c r="D861" s="23" t="s">
        <v>14</v>
      </c>
      <c r="E861" s="23">
        <v>63</v>
      </c>
    </row>
    <row r="862" spans="4:5" x14ac:dyDescent="0.2">
      <c r="D862" s="23" t="s">
        <v>20</v>
      </c>
      <c r="E862" s="23">
        <v>65</v>
      </c>
    </row>
    <row r="863" spans="4:5" x14ac:dyDescent="0.2">
      <c r="D863" s="23" t="s">
        <v>20</v>
      </c>
      <c r="E863" s="23">
        <v>163</v>
      </c>
    </row>
    <row r="864" spans="4:5" x14ac:dyDescent="0.2">
      <c r="D864" s="23" t="s">
        <v>20</v>
      </c>
      <c r="E864" s="23">
        <v>85</v>
      </c>
    </row>
    <row r="865" spans="4:5" x14ac:dyDescent="0.2">
      <c r="D865" s="23" t="s">
        <v>20</v>
      </c>
      <c r="E865" s="23">
        <v>217</v>
      </c>
    </row>
    <row r="866" spans="4:5" x14ac:dyDescent="0.2">
      <c r="D866" s="23" t="s">
        <v>20</v>
      </c>
      <c r="E866" s="23">
        <v>150</v>
      </c>
    </row>
    <row r="867" spans="4:5" x14ac:dyDescent="0.2">
      <c r="D867" s="23" t="s">
        <v>20</v>
      </c>
      <c r="E867" s="23">
        <v>3272</v>
      </c>
    </row>
    <row r="868" spans="4:5" x14ac:dyDescent="0.2">
      <c r="D868" s="23" t="s">
        <v>74</v>
      </c>
      <c r="E868" s="23">
        <v>898</v>
      </c>
    </row>
    <row r="869" spans="4:5" x14ac:dyDescent="0.2">
      <c r="D869" s="23" t="s">
        <v>20</v>
      </c>
      <c r="E869" s="23">
        <v>300</v>
      </c>
    </row>
    <row r="870" spans="4:5" x14ac:dyDescent="0.2">
      <c r="D870" s="23" t="s">
        <v>20</v>
      </c>
      <c r="E870" s="23">
        <v>126</v>
      </c>
    </row>
    <row r="871" spans="4:5" x14ac:dyDescent="0.2">
      <c r="D871" s="23" t="s">
        <v>14</v>
      </c>
      <c r="E871" s="23">
        <v>526</v>
      </c>
    </row>
    <row r="872" spans="4:5" x14ac:dyDescent="0.2">
      <c r="D872" s="23" t="s">
        <v>14</v>
      </c>
      <c r="E872" s="23">
        <v>121</v>
      </c>
    </row>
    <row r="873" spans="4:5" x14ac:dyDescent="0.2">
      <c r="D873" s="23" t="s">
        <v>20</v>
      </c>
      <c r="E873" s="23">
        <v>2320</v>
      </c>
    </row>
    <row r="874" spans="4:5" x14ac:dyDescent="0.2">
      <c r="D874" s="23" t="s">
        <v>20</v>
      </c>
      <c r="E874" s="23">
        <v>81</v>
      </c>
    </row>
    <row r="875" spans="4:5" x14ac:dyDescent="0.2">
      <c r="D875" s="23" t="s">
        <v>20</v>
      </c>
      <c r="E875" s="23">
        <v>1887</v>
      </c>
    </row>
    <row r="876" spans="4:5" x14ac:dyDescent="0.2">
      <c r="D876" s="23" t="s">
        <v>20</v>
      </c>
      <c r="E876" s="23">
        <v>4358</v>
      </c>
    </row>
    <row r="877" spans="4:5" x14ac:dyDescent="0.2">
      <c r="D877" s="23" t="s">
        <v>14</v>
      </c>
      <c r="E877" s="23">
        <v>67</v>
      </c>
    </row>
    <row r="878" spans="4:5" x14ac:dyDescent="0.2">
      <c r="D878" s="23" t="s">
        <v>14</v>
      </c>
      <c r="E878" s="23">
        <v>57</v>
      </c>
    </row>
    <row r="879" spans="4:5" x14ac:dyDescent="0.2">
      <c r="D879" s="23" t="s">
        <v>14</v>
      </c>
      <c r="E879" s="23">
        <v>1229</v>
      </c>
    </row>
    <row r="880" spans="4:5" x14ac:dyDescent="0.2">
      <c r="D880" s="23" t="s">
        <v>14</v>
      </c>
      <c r="E880" s="23">
        <v>12</v>
      </c>
    </row>
    <row r="881" spans="4:5" x14ac:dyDescent="0.2">
      <c r="D881" s="23" t="s">
        <v>20</v>
      </c>
      <c r="E881" s="23">
        <v>53</v>
      </c>
    </row>
    <row r="882" spans="4:5" x14ac:dyDescent="0.2">
      <c r="D882" s="23" t="s">
        <v>20</v>
      </c>
      <c r="E882" s="23">
        <v>2414</v>
      </c>
    </row>
    <row r="883" spans="4:5" x14ac:dyDescent="0.2">
      <c r="D883" s="23" t="s">
        <v>14</v>
      </c>
      <c r="E883" s="23">
        <v>452</v>
      </c>
    </row>
    <row r="884" spans="4:5" x14ac:dyDescent="0.2">
      <c r="D884" s="23" t="s">
        <v>20</v>
      </c>
      <c r="E884" s="23">
        <v>80</v>
      </c>
    </row>
    <row r="885" spans="4:5" x14ac:dyDescent="0.2">
      <c r="D885" s="23" t="s">
        <v>20</v>
      </c>
      <c r="E885" s="23">
        <v>193</v>
      </c>
    </row>
    <row r="886" spans="4:5" x14ac:dyDescent="0.2">
      <c r="D886" s="23" t="s">
        <v>14</v>
      </c>
      <c r="E886" s="23">
        <v>1886</v>
      </c>
    </row>
    <row r="887" spans="4:5" x14ac:dyDescent="0.2">
      <c r="D887" s="23" t="s">
        <v>20</v>
      </c>
      <c r="E887" s="23">
        <v>52</v>
      </c>
    </row>
    <row r="888" spans="4:5" x14ac:dyDescent="0.2">
      <c r="D888" s="23" t="s">
        <v>14</v>
      </c>
      <c r="E888" s="23">
        <v>1825</v>
      </c>
    </row>
    <row r="889" spans="4:5" x14ac:dyDescent="0.2">
      <c r="D889" s="23" t="s">
        <v>14</v>
      </c>
      <c r="E889" s="23">
        <v>31</v>
      </c>
    </row>
    <row r="890" spans="4:5" x14ac:dyDescent="0.2">
      <c r="D890" s="23" t="s">
        <v>20</v>
      </c>
      <c r="E890" s="23">
        <v>290</v>
      </c>
    </row>
    <row r="891" spans="4:5" x14ac:dyDescent="0.2">
      <c r="D891" s="23" t="s">
        <v>20</v>
      </c>
      <c r="E891" s="23">
        <v>122</v>
      </c>
    </row>
    <row r="892" spans="4:5" x14ac:dyDescent="0.2">
      <c r="D892" s="23" t="s">
        <v>20</v>
      </c>
      <c r="E892" s="23">
        <v>1470</v>
      </c>
    </row>
    <row r="893" spans="4:5" x14ac:dyDescent="0.2">
      <c r="D893" s="23" t="s">
        <v>20</v>
      </c>
      <c r="E893" s="23">
        <v>165</v>
      </c>
    </row>
    <row r="894" spans="4:5" x14ac:dyDescent="0.2">
      <c r="D894" s="23" t="s">
        <v>20</v>
      </c>
      <c r="E894" s="23">
        <v>182</v>
      </c>
    </row>
    <row r="895" spans="4:5" x14ac:dyDescent="0.2">
      <c r="D895" s="23" t="s">
        <v>20</v>
      </c>
      <c r="E895" s="23">
        <v>199</v>
      </c>
    </row>
    <row r="896" spans="4:5" x14ac:dyDescent="0.2">
      <c r="D896" s="23" t="s">
        <v>20</v>
      </c>
      <c r="E896" s="23">
        <v>56</v>
      </c>
    </row>
    <row r="897" spans="4:5" x14ac:dyDescent="0.2">
      <c r="D897" s="23" t="s">
        <v>14</v>
      </c>
      <c r="E897" s="23">
        <v>107</v>
      </c>
    </row>
    <row r="898" spans="4:5" x14ac:dyDescent="0.2">
      <c r="D898" s="23" t="s">
        <v>20</v>
      </c>
      <c r="E898" s="23">
        <v>1460</v>
      </c>
    </row>
    <row r="899" spans="4:5" x14ac:dyDescent="0.2">
      <c r="D899" s="23" t="s">
        <v>14</v>
      </c>
      <c r="E899" s="23">
        <v>27</v>
      </c>
    </row>
    <row r="900" spans="4:5" x14ac:dyDescent="0.2">
      <c r="D900" s="23" t="s">
        <v>14</v>
      </c>
      <c r="E900" s="23">
        <v>1221</v>
      </c>
    </row>
    <row r="901" spans="4:5" x14ac:dyDescent="0.2">
      <c r="D901" s="23" t="s">
        <v>20</v>
      </c>
      <c r="E901" s="23">
        <v>123</v>
      </c>
    </row>
    <row r="902" spans="4:5" x14ac:dyDescent="0.2">
      <c r="D902" s="23" t="s">
        <v>14</v>
      </c>
      <c r="E902" s="23">
        <v>1</v>
      </c>
    </row>
    <row r="903" spans="4:5" x14ac:dyDescent="0.2">
      <c r="D903" s="23" t="s">
        <v>20</v>
      </c>
      <c r="E903" s="23">
        <v>159</v>
      </c>
    </row>
    <row r="904" spans="4:5" x14ac:dyDescent="0.2">
      <c r="D904" s="23" t="s">
        <v>20</v>
      </c>
      <c r="E904" s="23">
        <v>110</v>
      </c>
    </row>
    <row r="905" spans="4:5" x14ac:dyDescent="0.2">
      <c r="D905" s="23" t="s">
        <v>47</v>
      </c>
      <c r="E905" s="23">
        <v>14</v>
      </c>
    </row>
    <row r="906" spans="4:5" x14ac:dyDescent="0.2">
      <c r="D906" s="23" t="s">
        <v>14</v>
      </c>
      <c r="E906" s="23">
        <v>16</v>
      </c>
    </row>
    <row r="907" spans="4:5" x14ac:dyDescent="0.2">
      <c r="D907" s="23" t="s">
        <v>20</v>
      </c>
      <c r="E907" s="23">
        <v>236</v>
      </c>
    </row>
    <row r="908" spans="4:5" x14ac:dyDescent="0.2">
      <c r="D908" s="23" t="s">
        <v>20</v>
      </c>
      <c r="E908" s="23">
        <v>191</v>
      </c>
    </row>
    <row r="909" spans="4:5" x14ac:dyDescent="0.2">
      <c r="D909" s="23" t="s">
        <v>14</v>
      </c>
      <c r="E909" s="23">
        <v>41</v>
      </c>
    </row>
    <row r="910" spans="4:5" x14ac:dyDescent="0.2">
      <c r="D910" s="23" t="s">
        <v>20</v>
      </c>
      <c r="E910" s="23">
        <v>3934</v>
      </c>
    </row>
    <row r="911" spans="4:5" x14ac:dyDescent="0.2">
      <c r="D911" s="23" t="s">
        <v>20</v>
      </c>
      <c r="E911" s="23">
        <v>80</v>
      </c>
    </row>
    <row r="912" spans="4:5" x14ac:dyDescent="0.2">
      <c r="D912" s="23" t="s">
        <v>74</v>
      </c>
      <c r="E912" s="23">
        <v>296</v>
      </c>
    </row>
    <row r="913" spans="4:5" x14ac:dyDescent="0.2">
      <c r="D913" s="23" t="s">
        <v>20</v>
      </c>
      <c r="E913" s="23">
        <v>462</v>
      </c>
    </row>
    <row r="914" spans="4:5" x14ac:dyDescent="0.2">
      <c r="D914" s="23" t="s">
        <v>20</v>
      </c>
      <c r="E914" s="23">
        <v>179</v>
      </c>
    </row>
    <row r="915" spans="4:5" x14ac:dyDescent="0.2">
      <c r="D915" s="23" t="s">
        <v>14</v>
      </c>
      <c r="E915" s="23">
        <v>523</v>
      </c>
    </row>
    <row r="916" spans="4:5" x14ac:dyDescent="0.2">
      <c r="D916" s="23" t="s">
        <v>14</v>
      </c>
      <c r="E916" s="23">
        <v>141</v>
      </c>
    </row>
    <row r="917" spans="4:5" x14ac:dyDescent="0.2">
      <c r="D917" s="23" t="s">
        <v>20</v>
      </c>
      <c r="E917" s="23">
        <v>1866</v>
      </c>
    </row>
    <row r="918" spans="4:5" x14ac:dyDescent="0.2">
      <c r="D918" s="23" t="s">
        <v>14</v>
      </c>
      <c r="E918" s="23">
        <v>52</v>
      </c>
    </row>
    <row r="919" spans="4:5" x14ac:dyDescent="0.2">
      <c r="D919" s="23" t="s">
        <v>47</v>
      </c>
      <c r="E919" s="23">
        <v>27</v>
      </c>
    </row>
    <row r="920" spans="4:5" x14ac:dyDescent="0.2">
      <c r="D920" s="23" t="s">
        <v>20</v>
      </c>
      <c r="E920" s="23">
        <v>156</v>
      </c>
    </row>
    <row r="921" spans="4:5" x14ac:dyDescent="0.2">
      <c r="D921" s="23" t="s">
        <v>14</v>
      </c>
      <c r="E921" s="23">
        <v>225</v>
      </c>
    </row>
    <row r="922" spans="4:5" x14ac:dyDescent="0.2">
      <c r="D922" s="23" t="s">
        <v>20</v>
      </c>
      <c r="E922" s="23">
        <v>255</v>
      </c>
    </row>
    <row r="923" spans="4:5" x14ac:dyDescent="0.2">
      <c r="D923" s="23" t="s">
        <v>14</v>
      </c>
      <c r="E923" s="23">
        <v>38</v>
      </c>
    </row>
    <row r="924" spans="4:5" x14ac:dyDescent="0.2">
      <c r="D924" s="23" t="s">
        <v>20</v>
      </c>
      <c r="E924" s="23">
        <v>2261</v>
      </c>
    </row>
    <row r="925" spans="4:5" x14ac:dyDescent="0.2">
      <c r="D925" s="23" t="s">
        <v>20</v>
      </c>
      <c r="E925" s="23">
        <v>40</v>
      </c>
    </row>
    <row r="926" spans="4:5" x14ac:dyDescent="0.2">
      <c r="D926" s="23" t="s">
        <v>20</v>
      </c>
      <c r="E926" s="23">
        <v>2289</v>
      </c>
    </row>
    <row r="927" spans="4:5" x14ac:dyDescent="0.2">
      <c r="D927" s="23" t="s">
        <v>20</v>
      </c>
      <c r="E927" s="23">
        <v>65</v>
      </c>
    </row>
    <row r="928" spans="4:5" x14ac:dyDescent="0.2">
      <c r="D928" s="23" t="s">
        <v>14</v>
      </c>
      <c r="E928" s="23">
        <v>15</v>
      </c>
    </row>
    <row r="929" spans="4:5" x14ac:dyDescent="0.2">
      <c r="D929" s="23" t="s">
        <v>14</v>
      </c>
      <c r="E929" s="23">
        <v>37</v>
      </c>
    </row>
    <row r="930" spans="4:5" x14ac:dyDescent="0.2">
      <c r="D930" s="23" t="s">
        <v>20</v>
      </c>
      <c r="E930" s="23">
        <v>3777</v>
      </c>
    </row>
    <row r="931" spans="4:5" x14ac:dyDescent="0.2">
      <c r="D931" s="23" t="s">
        <v>20</v>
      </c>
      <c r="E931" s="23">
        <v>184</v>
      </c>
    </row>
    <row r="932" spans="4:5" x14ac:dyDescent="0.2">
      <c r="D932" s="23" t="s">
        <v>20</v>
      </c>
      <c r="E932" s="23">
        <v>85</v>
      </c>
    </row>
    <row r="933" spans="4:5" x14ac:dyDescent="0.2">
      <c r="D933" s="23" t="s">
        <v>14</v>
      </c>
      <c r="E933" s="23">
        <v>112</v>
      </c>
    </row>
    <row r="934" spans="4:5" x14ac:dyDescent="0.2">
      <c r="D934" s="23" t="s">
        <v>20</v>
      </c>
      <c r="E934" s="23">
        <v>144</v>
      </c>
    </row>
    <row r="935" spans="4:5" x14ac:dyDescent="0.2">
      <c r="D935" s="23" t="s">
        <v>20</v>
      </c>
      <c r="E935" s="23">
        <v>1902</v>
      </c>
    </row>
    <row r="936" spans="4:5" x14ac:dyDescent="0.2">
      <c r="D936" s="23" t="s">
        <v>20</v>
      </c>
      <c r="E936" s="23">
        <v>105</v>
      </c>
    </row>
    <row r="937" spans="4:5" x14ac:dyDescent="0.2">
      <c r="D937" s="23" t="s">
        <v>20</v>
      </c>
      <c r="E937" s="23">
        <v>132</v>
      </c>
    </row>
    <row r="938" spans="4:5" x14ac:dyDescent="0.2">
      <c r="D938" s="23" t="s">
        <v>14</v>
      </c>
      <c r="E938" s="23">
        <v>21</v>
      </c>
    </row>
    <row r="939" spans="4:5" x14ac:dyDescent="0.2">
      <c r="D939" s="23" t="s">
        <v>74</v>
      </c>
      <c r="E939" s="23">
        <v>976</v>
      </c>
    </row>
    <row r="940" spans="4:5" x14ac:dyDescent="0.2">
      <c r="D940" s="23" t="s">
        <v>20</v>
      </c>
      <c r="E940" s="23">
        <v>96</v>
      </c>
    </row>
    <row r="941" spans="4:5" x14ac:dyDescent="0.2">
      <c r="D941" s="23" t="s">
        <v>14</v>
      </c>
      <c r="E941" s="23">
        <v>67</v>
      </c>
    </row>
    <row r="942" spans="4:5" x14ac:dyDescent="0.2">
      <c r="D942" s="23" t="s">
        <v>47</v>
      </c>
      <c r="E942" s="23">
        <v>66</v>
      </c>
    </row>
    <row r="943" spans="4:5" x14ac:dyDescent="0.2">
      <c r="D943" s="23" t="s">
        <v>14</v>
      </c>
      <c r="E943" s="23">
        <v>78</v>
      </c>
    </row>
    <row r="944" spans="4:5" x14ac:dyDescent="0.2">
      <c r="D944" s="23" t="s">
        <v>14</v>
      </c>
      <c r="E944" s="23">
        <v>67</v>
      </c>
    </row>
    <row r="945" spans="4:5" x14ac:dyDescent="0.2">
      <c r="D945" s="23" t="s">
        <v>20</v>
      </c>
      <c r="E945" s="23">
        <v>114</v>
      </c>
    </row>
    <row r="946" spans="4:5" x14ac:dyDescent="0.2">
      <c r="D946" s="23" t="s">
        <v>14</v>
      </c>
      <c r="E946" s="23">
        <v>263</v>
      </c>
    </row>
    <row r="947" spans="4:5" x14ac:dyDescent="0.2">
      <c r="D947" s="23" t="s">
        <v>14</v>
      </c>
      <c r="E947" s="23">
        <v>1691</v>
      </c>
    </row>
    <row r="948" spans="4:5" x14ac:dyDescent="0.2">
      <c r="D948" s="23" t="s">
        <v>14</v>
      </c>
      <c r="E948" s="23">
        <v>181</v>
      </c>
    </row>
    <row r="949" spans="4:5" x14ac:dyDescent="0.2">
      <c r="D949" s="23" t="s">
        <v>14</v>
      </c>
      <c r="E949" s="23">
        <v>13</v>
      </c>
    </row>
    <row r="950" spans="4:5" x14ac:dyDescent="0.2">
      <c r="D950" s="23" t="s">
        <v>74</v>
      </c>
      <c r="E950" s="23">
        <v>160</v>
      </c>
    </row>
    <row r="951" spans="4:5" x14ac:dyDescent="0.2">
      <c r="D951" s="23" t="s">
        <v>20</v>
      </c>
      <c r="E951" s="23">
        <v>203</v>
      </c>
    </row>
    <row r="952" spans="4:5" x14ac:dyDescent="0.2">
      <c r="D952" s="23" t="s">
        <v>14</v>
      </c>
      <c r="E952" s="23">
        <v>1</v>
      </c>
    </row>
    <row r="953" spans="4:5" x14ac:dyDescent="0.2">
      <c r="D953" s="23" t="s">
        <v>20</v>
      </c>
      <c r="E953" s="23">
        <v>1559</v>
      </c>
    </row>
    <row r="954" spans="4:5" x14ac:dyDescent="0.2">
      <c r="D954" s="23" t="s">
        <v>74</v>
      </c>
      <c r="E954" s="23">
        <v>2266</v>
      </c>
    </row>
    <row r="955" spans="4:5" x14ac:dyDescent="0.2">
      <c r="D955" s="23" t="s">
        <v>14</v>
      </c>
      <c r="E955" s="23">
        <v>21</v>
      </c>
    </row>
    <row r="956" spans="4:5" x14ac:dyDescent="0.2">
      <c r="D956" s="23" t="s">
        <v>20</v>
      </c>
      <c r="E956" s="23">
        <v>1548</v>
      </c>
    </row>
    <row r="957" spans="4:5" x14ac:dyDescent="0.2">
      <c r="D957" s="23" t="s">
        <v>20</v>
      </c>
      <c r="E957" s="23">
        <v>80</v>
      </c>
    </row>
    <row r="958" spans="4:5" x14ac:dyDescent="0.2">
      <c r="D958" s="23" t="s">
        <v>14</v>
      </c>
      <c r="E958" s="23">
        <v>830</v>
      </c>
    </row>
    <row r="959" spans="4:5" x14ac:dyDescent="0.2">
      <c r="D959" s="23" t="s">
        <v>20</v>
      </c>
      <c r="E959" s="23">
        <v>131</v>
      </c>
    </row>
    <row r="960" spans="4:5" x14ac:dyDescent="0.2">
      <c r="D960" s="23" t="s">
        <v>20</v>
      </c>
      <c r="E960" s="23">
        <v>112</v>
      </c>
    </row>
    <row r="961" spans="4:5" x14ac:dyDescent="0.2">
      <c r="D961" s="23" t="s">
        <v>14</v>
      </c>
      <c r="E961" s="23">
        <v>130</v>
      </c>
    </row>
    <row r="962" spans="4:5" x14ac:dyDescent="0.2">
      <c r="D962" s="23" t="s">
        <v>14</v>
      </c>
      <c r="E962" s="23">
        <v>55</v>
      </c>
    </row>
    <row r="963" spans="4:5" x14ac:dyDescent="0.2">
      <c r="D963" s="23" t="s">
        <v>20</v>
      </c>
      <c r="E963" s="23">
        <v>155</v>
      </c>
    </row>
    <row r="964" spans="4:5" x14ac:dyDescent="0.2">
      <c r="D964" s="23" t="s">
        <v>20</v>
      </c>
      <c r="E964" s="23">
        <v>266</v>
      </c>
    </row>
    <row r="965" spans="4:5" x14ac:dyDescent="0.2">
      <c r="D965" s="23" t="s">
        <v>14</v>
      </c>
      <c r="E965" s="23">
        <v>114</v>
      </c>
    </row>
    <row r="966" spans="4:5" x14ac:dyDescent="0.2">
      <c r="D966" s="23" t="s">
        <v>20</v>
      </c>
      <c r="E966" s="23">
        <v>155</v>
      </c>
    </row>
    <row r="967" spans="4:5" x14ac:dyDescent="0.2">
      <c r="D967" s="23" t="s">
        <v>20</v>
      </c>
      <c r="E967" s="23">
        <v>207</v>
      </c>
    </row>
    <row r="968" spans="4:5" x14ac:dyDescent="0.2">
      <c r="D968" s="23" t="s">
        <v>20</v>
      </c>
      <c r="E968" s="23">
        <v>245</v>
      </c>
    </row>
    <row r="969" spans="4:5" x14ac:dyDescent="0.2">
      <c r="D969" s="23" t="s">
        <v>20</v>
      </c>
      <c r="E969" s="23">
        <v>1573</v>
      </c>
    </row>
    <row r="970" spans="4:5" x14ac:dyDescent="0.2">
      <c r="D970" s="23" t="s">
        <v>20</v>
      </c>
      <c r="E970" s="23">
        <v>114</v>
      </c>
    </row>
    <row r="971" spans="4:5" x14ac:dyDescent="0.2">
      <c r="D971" s="23" t="s">
        <v>20</v>
      </c>
      <c r="E971" s="23">
        <v>93</v>
      </c>
    </row>
    <row r="972" spans="4:5" x14ac:dyDescent="0.2">
      <c r="D972" s="23" t="s">
        <v>14</v>
      </c>
      <c r="E972" s="23">
        <v>594</v>
      </c>
    </row>
    <row r="973" spans="4:5" x14ac:dyDescent="0.2">
      <c r="D973" s="23" t="s">
        <v>14</v>
      </c>
      <c r="E973" s="23">
        <v>24</v>
      </c>
    </row>
    <row r="974" spans="4:5" x14ac:dyDescent="0.2">
      <c r="D974" s="23" t="s">
        <v>20</v>
      </c>
      <c r="E974" s="23">
        <v>1681</v>
      </c>
    </row>
    <row r="975" spans="4:5" x14ac:dyDescent="0.2">
      <c r="D975" s="23" t="s">
        <v>14</v>
      </c>
      <c r="E975" s="23">
        <v>252</v>
      </c>
    </row>
    <row r="976" spans="4:5" x14ac:dyDescent="0.2">
      <c r="D976" s="23" t="s">
        <v>20</v>
      </c>
      <c r="E976" s="23">
        <v>32</v>
      </c>
    </row>
    <row r="977" spans="4:5" x14ac:dyDescent="0.2">
      <c r="D977" s="23" t="s">
        <v>20</v>
      </c>
      <c r="E977" s="23">
        <v>135</v>
      </c>
    </row>
    <row r="978" spans="4:5" x14ac:dyDescent="0.2">
      <c r="D978" s="23" t="s">
        <v>20</v>
      </c>
      <c r="E978" s="23">
        <v>140</v>
      </c>
    </row>
    <row r="979" spans="4:5" x14ac:dyDescent="0.2">
      <c r="D979" s="23" t="s">
        <v>14</v>
      </c>
      <c r="E979" s="23">
        <v>67</v>
      </c>
    </row>
    <row r="980" spans="4:5" x14ac:dyDescent="0.2">
      <c r="D980" s="23" t="s">
        <v>20</v>
      </c>
      <c r="E980" s="23">
        <v>92</v>
      </c>
    </row>
    <row r="981" spans="4:5" x14ac:dyDescent="0.2">
      <c r="D981" s="23" t="s">
        <v>20</v>
      </c>
      <c r="E981" s="23">
        <v>1015</v>
      </c>
    </row>
    <row r="982" spans="4:5" x14ac:dyDescent="0.2">
      <c r="D982" s="23" t="s">
        <v>14</v>
      </c>
      <c r="E982" s="23">
        <v>742</v>
      </c>
    </row>
    <row r="983" spans="4:5" x14ac:dyDescent="0.2">
      <c r="D983" s="23" t="s">
        <v>20</v>
      </c>
      <c r="E983" s="23">
        <v>323</v>
      </c>
    </row>
    <row r="984" spans="4:5" x14ac:dyDescent="0.2">
      <c r="D984" s="23" t="s">
        <v>14</v>
      </c>
      <c r="E984" s="23">
        <v>75</v>
      </c>
    </row>
    <row r="985" spans="4:5" x14ac:dyDescent="0.2">
      <c r="D985" s="23" t="s">
        <v>20</v>
      </c>
      <c r="E985" s="23">
        <v>2326</v>
      </c>
    </row>
    <row r="986" spans="4:5" x14ac:dyDescent="0.2">
      <c r="D986" s="23" t="s">
        <v>20</v>
      </c>
      <c r="E986" s="23">
        <v>381</v>
      </c>
    </row>
    <row r="987" spans="4:5" x14ac:dyDescent="0.2">
      <c r="D987" s="23" t="s">
        <v>14</v>
      </c>
      <c r="E987" s="23">
        <v>4405</v>
      </c>
    </row>
    <row r="988" spans="4:5" x14ac:dyDescent="0.2">
      <c r="D988" s="23" t="s">
        <v>14</v>
      </c>
      <c r="E988" s="23">
        <v>92</v>
      </c>
    </row>
    <row r="989" spans="4:5" x14ac:dyDescent="0.2">
      <c r="D989" s="23" t="s">
        <v>20</v>
      </c>
      <c r="E989" s="23">
        <v>480</v>
      </c>
    </row>
    <row r="990" spans="4:5" x14ac:dyDescent="0.2">
      <c r="D990" s="23" t="s">
        <v>14</v>
      </c>
      <c r="E990" s="23">
        <v>64</v>
      </c>
    </row>
    <row r="991" spans="4:5" x14ac:dyDescent="0.2">
      <c r="D991" s="23" t="s">
        <v>20</v>
      </c>
      <c r="E991" s="23">
        <v>226</v>
      </c>
    </row>
    <row r="992" spans="4:5" x14ac:dyDescent="0.2">
      <c r="D992" s="23" t="s">
        <v>14</v>
      </c>
      <c r="E992" s="23">
        <v>64</v>
      </c>
    </row>
    <row r="993" spans="4:5" x14ac:dyDescent="0.2">
      <c r="D993" s="23" t="s">
        <v>20</v>
      </c>
      <c r="E993" s="23">
        <v>241</v>
      </c>
    </row>
    <row r="994" spans="4:5" x14ac:dyDescent="0.2">
      <c r="D994" s="23" t="s">
        <v>20</v>
      </c>
      <c r="E994" s="23">
        <v>132</v>
      </c>
    </row>
    <row r="995" spans="4:5" x14ac:dyDescent="0.2">
      <c r="D995" s="23" t="s">
        <v>74</v>
      </c>
      <c r="E995" s="23">
        <v>75</v>
      </c>
    </row>
    <row r="996" spans="4:5" x14ac:dyDescent="0.2">
      <c r="D996" s="23" t="s">
        <v>14</v>
      </c>
      <c r="E996" s="23">
        <v>842</v>
      </c>
    </row>
    <row r="997" spans="4:5" x14ac:dyDescent="0.2">
      <c r="D997" s="23" t="s">
        <v>20</v>
      </c>
      <c r="E997" s="23">
        <v>2043</v>
      </c>
    </row>
    <row r="998" spans="4:5" x14ac:dyDescent="0.2">
      <c r="D998" s="23" t="s">
        <v>14</v>
      </c>
      <c r="E998" s="23">
        <v>112</v>
      </c>
    </row>
    <row r="999" spans="4:5" x14ac:dyDescent="0.2">
      <c r="D999" s="23" t="s">
        <v>74</v>
      </c>
      <c r="E999" s="23">
        <v>139</v>
      </c>
    </row>
    <row r="1000" spans="4:5" x14ac:dyDescent="0.2">
      <c r="D1000" s="23" t="s">
        <v>14</v>
      </c>
      <c r="E1000" s="23">
        <v>374</v>
      </c>
    </row>
    <row r="1001" spans="4:5" x14ac:dyDescent="0.2">
      <c r="D1001" s="23" t="s">
        <v>74</v>
      </c>
      <c r="E1001" s="23">
        <v>1122</v>
      </c>
    </row>
  </sheetData>
  <autoFilter ref="D1:D1001" xr:uid="{81BC943A-301C-4A66-8008-58F361F7F00A}"/>
  <conditionalFormatting sqref="D1:D1001">
    <cfRule type="containsText" dxfId="4" priority="1" operator="containsText" text="live">
      <formula>NOT(ISERROR(SEARCH("live",D1)))</formula>
    </cfRule>
    <cfRule type="containsText" dxfId="3" priority="2" operator="containsText" text="failed">
      <formula>NOT(ISERROR(SEARCH("failed",D1)))</formula>
    </cfRule>
    <cfRule type="containsText" dxfId="2" priority="3" operator="containsText" text="failed">
      <formula>NOT(ISERROR(SEARCH("failed",D1)))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Canceled">
      <formula>NOT(ISERROR(SEARCH("Canceled",D1)))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OUTCOME</vt:lpstr>
      <vt:lpstr>BONUS</vt:lpstr>
      <vt:lpstr>BONUS 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2022-03-27T03:49:21Z</dcterms:modified>
</cp:coreProperties>
</file>