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c\Desktop\"/>
    </mc:Choice>
  </mc:AlternateContent>
  <xr:revisionPtr revIDLastSave="0" documentId="8_{EFB4F77A-C029-43F6-8B28-0F2F44B0F498}" xr6:coauthVersionLast="47" xr6:coauthVersionMax="47" xr10:uidLastSave="{00000000-0000-0000-0000-000000000000}"/>
  <bookViews>
    <workbookView xWindow="-108" yWindow="-108" windowWidth="18648" windowHeight="11904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L18" i="1"/>
  <c r="L17" i="1"/>
  <c r="J2" i="1"/>
  <c r="J17" i="1" s="1"/>
  <c r="H17" i="1"/>
  <c r="D17" i="1"/>
  <c r="C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J3" i="1"/>
  <c r="K3" i="1" s="1"/>
  <c r="J4" i="1"/>
  <c r="J5" i="1"/>
  <c r="K5" i="1" s="1"/>
  <c r="J6" i="1"/>
  <c r="K6" i="1" s="1"/>
  <c r="J7" i="1"/>
  <c r="K7" i="1" s="1"/>
  <c r="J8" i="1"/>
  <c r="K8" i="1" s="1"/>
  <c r="J9" i="1"/>
  <c r="J10" i="1"/>
  <c r="K10" i="1" s="1"/>
  <c r="J11" i="1"/>
  <c r="J12" i="1"/>
  <c r="J13" i="1"/>
  <c r="K13" i="1" s="1"/>
  <c r="J14" i="1"/>
  <c r="K14" i="1" s="1"/>
  <c r="J15" i="1"/>
  <c r="K15" i="1" s="1"/>
  <c r="K2" i="1"/>
  <c r="K4" i="1"/>
  <c r="K9" i="1"/>
  <c r="K11" i="1"/>
  <c r="K12" i="1"/>
  <c r="H10" i="1"/>
  <c r="H11" i="1"/>
  <c r="H12" i="1"/>
  <c r="H13" i="1"/>
  <c r="H14" i="1"/>
  <c r="H15" i="1"/>
  <c r="H9" i="1"/>
  <c r="H8" i="1"/>
  <c r="H7" i="1"/>
  <c r="H6" i="1"/>
  <c r="H5" i="1"/>
  <c r="H4" i="1"/>
  <c r="H3" i="1"/>
  <c r="L2" i="1" l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<sst xmlns="http://schemas.openxmlformats.org/spreadsheetml/2006/main" count="34" uniqueCount="34">
  <si>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</si>
  <si>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</si>
  <si>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</si>
  <si>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</si>
  <si>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</si>
  <si>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</si>
  <si>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</si>
  <si>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</si>
  <si>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</si>
  <si>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</si>
  <si>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</si>
  <si>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</si>
  <si>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</si>
  <si>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</si>
  <si>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</si>
  <si>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</si>
  <si>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</si>
  <si>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</si>
  <si>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</si>
  <si>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</si>
  <si>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</si>
  <si>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</si>
  <si>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</si>
  <si>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</si>
  <si>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</si>
  <si>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</si>
  <si>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</si>
  <si>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</si>
  <si>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</si>
  <si>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</si>
  <si>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</si>
  <si>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</si>
  <si>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通過</t>
    <phoneticPr fontId="2" type="noConversion"/>
  </si>
  <si>
    <t>未通過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</si>
</sst>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3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/>
              <a:t>學生總成績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3-4E20-BD5E-A0597B39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64511"/>
        <c:axId val="86365759"/>
      </c:barChart>
      <c:catAx>
        <c:axId val="863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365759"/>
        <c:crosses val="autoZero"/>
        <c:auto val="1"/>
        <c:lblAlgn val="ctr"/>
        <c:lblOffset val="100"/>
        <c:noMultiLvlLbl val="0"/>
      </c:catAx>
      <c:valAx>
        <c:axId val="863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36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/>
              <a:t>通過與未通過的比例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工作表1!$K$17:$K$19</c:f>
              <c:strCache>
                <c:ptCount val="2"/>
                <c:pt idx="0">
                  <c:v>通過</c:v>
                </c:pt>
                <c:pt idx="1">
                  <c:v>未通過</c:v>
                </c:pt>
              </c:strCache>
            </c:strRef>
          </c:cat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0-4ECA-AE57-E9B5A67F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25</xdr:row>
      <xdr:rowOff>53340</xdr:rowOff>
    </xdr:from>
    <xdr:to>
      <xdr:col>10</xdr:col>
      <xdr:colOff>361950</xdr:colOff>
      <xdr:row>38</xdr:row>
      <xdr:rowOff>121920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0F9A28D-DFF2-44E5-A720-133C5FAE0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499110</xdr:colOff>
      <xdr:row>18</xdr:row>
      <xdr:rowOff>99060</xdr:rowOff>
    </xdr:from>
    <xdr:to>
      <xdr:col>15</xdr:col>
      <xdr:colOff>3810</xdr:colOff>
      <xdr:row>31</xdr:row>
      <xdr:rowOff>167640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18D0E08-74D8-4266-BC93-90E3BE73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24"/>
  <sheetViews>
    <sheetView tabSelected="1" workbookViewId="0">
      <selection activeCell="C17" sqref="C17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(AVERAGE(C2:G2)*0.5) + (I2*0.5)</f>
        <v>91.7</v>
      </c>
      <c r="K2" t="str">
        <f>IF(J2&gt;=90,"A",IF(J2&gt;=80,"B",IF(J2&gt;=70,"C",IF(J2&gt;=60,"D","F"))))</f>
        <v>A</v>
      </c>
      <c r="L2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 t="shared" ref="J3:J15" si="0">(AVERAGE(C3:G3)*0.5) + (I3*0.5)</f>
        <v>90</v>
      </c>
      <c r="K3" t="str">
        <f t="shared" ref="K3:K15" si="1">IF(J3&gt;=90,"A",IF(J3&gt;=80,"B",IF(J3&gt;=70,"C",IF(J3&gt;=60,"D","F"))))</f>
        <v>A</v>
      </c>
      <c r="L3" t="str">
        <f t="shared" ref="L3:L15" si="2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>
        <f t="shared" si="0"/>
        <v>81.2</v>
      </c>
      <c r="K4" t="str">
        <f t="shared" si="1"/>
        <v>B</v>
      </c>
      <c r="L4" t="str">
        <f t="shared" si="2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81.599999999999994</v>
      </c>
      <c r="I5" s="1">
        <v>80</v>
      </c>
      <c r="J5">
        <f t="shared" si="0"/>
        <v>80.8</v>
      </c>
      <c r="K5" t="str">
        <f t="shared" si="1"/>
        <v>B</v>
      </c>
      <c r="L5" t="str">
        <f t="shared" si="2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81.400000000000006</v>
      </c>
      <c r="I6" s="1">
        <v>88</v>
      </c>
      <c r="J6">
        <f t="shared" si="0"/>
        <v>84.7</v>
      </c>
      <c r="K6" t="str">
        <f t="shared" si="1"/>
        <v>B</v>
      </c>
      <c r="L6" t="str">
        <f t="shared" si="2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80.599999999999994</v>
      </c>
      <c r="I7" s="1">
        <v>81</v>
      </c>
      <c r="J7">
        <f t="shared" si="0"/>
        <v>80.8</v>
      </c>
      <c r="K7" t="str">
        <f t="shared" si="1"/>
        <v>B</v>
      </c>
      <c r="L7" t="str">
        <f t="shared" si="2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>
        <f t="shared" si="0"/>
        <v>77.900000000000006</v>
      </c>
      <c r="K8" t="str">
        <f t="shared" si="1"/>
        <v>C</v>
      </c>
      <c r="L8" t="str">
        <f t="shared" si="2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75.400000000000006</v>
      </c>
      <c r="I9" s="1">
        <v>73</v>
      </c>
      <c r="J9">
        <f t="shared" si="0"/>
        <v>74.2</v>
      </c>
      <c r="K9" t="str">
        <f t="shared" si="1"/>
        <v>C</v>
      </c>
      <c r="L9" t="str">
        <f t="shared" si="2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ref="H10:H15" si="3">AVERAGE(C10:G10)</f>
        <v>73.400000000000006</v>
      </c>
      <c r="I10" s="1">
        <v>77</v>
      </c>
      <c r="J10">
        <f t="shared" si="0"/>
        <v>75.2</v>
      </c>
      <c r="K10" t="str">
        <f t="shared" si="1"/>
        <v>C</v>
      </c>
      <c r="L10" t="str">
        <f t="shared" si="2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3"/>
        <v>73.2</v>
      </c>
      <c r="I11" s="1">
        <v>82</v>
      </c>
      <c r="J11">
        <f t="shared" si="0"/>
        <v>77.599999999999994</v>
      </c>
      <c r="K11" t="str">
        <f t="shared" si="1"/>
        <v>C</v>
      </c>
      <c r="L11" t="str">
        <f t="shared" si="2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3"/>
        <v>73.2</v>
      </c>
      <c r="I12" s="1">
        <v>88</v>
      </c>
      <c r="J12">
        <f t="shared" si="0"/>
        <v>80.599999999999994</v>
      </c>
      <c r="K12" t="str">
        <f t="shared" si="1"/>
        <v>B</v>
      </c>
      <c r="L12" t="str">
        <f t="shared" si="2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3"/>
        <v>66</v>
      </c>
      <c r="I13" s="1">
        <v>52</v>
      </c>
      <c r="J13">
        <f t="shared" si="0"/>
        <v>59</v>
      </c>
      <c r="K13" t="str">
        <f t="shared" si="1"/>
        <v>F</v>
      </c>
      <c r="L13" t="str">
        <f t="shared" si="2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3"/>
        <v>64.8</v>
      </c>
      <c r="I14" s="1">
        <v>69</v>
      </c>
      <c r="J14">
        <f t="shared" si="0"/>
        <v>66.900000000000006</v>
      </c>
      <c r="K14" t="str">
        <f t="shared" si="1"/>
        <v>D</v>
      </c>
      <c r="L14" t="str">
        <f t="shared" si="2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3"/>
        <v>57.2</v>
      </c>
      <c r="I15" s="1">
        <v>54</v>
      </c>
      <c r="J15">
        <f t="shared" si="0"/>
        <v>55.6</v>
      </c>
      <c r="K15" t="str">
        <f t="shared" si="1"/>
        <v>F</v>
      </c>
      <c r="L15" t="str">
        <f t="shared" si="2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2">
      <c r="C17">
        <f>MAX(C2:C15)</f>
        <v>98</v>
      </c>
      <c r="D17">
        <f>LARGE(D2:D15, 2)</f>
        <v>92</v>
      </c>
      <c r="H17" s="1">
        <f>COUNTIF(H2:H15, "&lt;80")</f>
        <v>8</v>
      </c>
      <c r="J17">
        <f>AVERAGE(J2:J15)</f>
        <v>76.871428571428581</v>
      </c>
      <c r="K17" t="s">
        <v>32</v>
      </c>
      <c r="L17">
        <f>COUNTIF(L2:L15, "pass")</f>
        <v>12</v>
      </c>
    </row>
    <row r="18" spans="3:12">
      <c r="K18" t="s">
        <v>33</v>
      </c>
      <c r="L18">
        <f>COUNTIF(L2:L15, "fail")</f>
        <v>2</v>
      </c>
    </row>
    <row r="24" spans="3:12">
      <c r="J24" s="4" t="s">
        <v>30</v>
      </c>
    </row>
  </sheetData>
  <phoneticPr fontId="2" type="noConversion"/>
  <conditionalFormatting sqref="L2:L15">
    <cfRule type="containsText" dxfId="0" priority="2" operator="containsText" text="pass">
      <formula>NOT(ISERROR(SEARCH("pass",L2)))</formula>
    </cfRule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陳致安</cp:lastModifiedBy>
  <dcterms:created xsi:type="dcterms:W3CDTF">2023-10-19T05:27:10Z</dcterms:created>
  <dcterms:modified xsi:type="dcterms:W3CDTF">2024-10-18T05:48:38Z</dcterms:modified>
</cp:coreProperties>
</file>