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4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cdmr/Dropbox/Sketches/"/>
    </mc:Choice>
  </mc:AlternateContent>
  <bookViews>
    <workbookView xWindow="0" yWindow="460" windowWidth="28800" windowHeight="16540" tabRatio="500"/>
  </bookViews>
  <sheets>
    <sheet name="Stuklijst" sheetId="1" r:id="rId1"/>
    <sheet name="Volumieke massa" sheetId="2" r:id="rId2"/>
  </sheets>
  <definedNames>
    <definedName name="_xlnm._FilterDatabase" localSheetId="1" hidden="1">'Volumieke massa'!$A$2:$G$44</definedName>
    <definedName name="hout">'Volumieke massa'!$B$3:$B$44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4" i="1" l="1"/>
  <c r="N14" i="1"/>
  <c r="L13" i="1"/>
  <c r="N13" i="1"/>
  <c r="L12" i="1"/>
  <c r="N12" i="1"/>
  <c r="L15" i="1"/>
  <c r="L11" i="1"/>
  <c r="N11" i="1"/>
  <c r="L10" i="1"/>
  <c r="N10" i="1"/>
  <c r="L16" i="1"/>
  <c r="H11" i="1"/>
  <c r="I11" i="1"/>
  <c r="H12" i="1"/>
  <c r="I12" i="1"/>
  <c r="H13" i="1"/>
  <c r="I13" i="1"/>
  <c r="H14" i="1"/>
  <c r="I14" i="1"/>
  <c r="H15" i="1"/>
  <c r="I15" i="1"/>
  <c r="H10" i="1"/>
  <c r="I10" i="1"/>
  <c r="C32" i="2"/>
  <c r="J11" i="1"/>
  <c r="J12" i="1"/>
  <c r="J13" i="1"/>
  <c r="J14" i="1"/>
  <c r="J15" i="1"/>
  <c r="C27" i="2"/>
  <c r="J10" i="1"/>
  <c r="K10" i="1"/>
  <c r="K11" i="1"/>
  <c r="K12" i="1"/>
  <c r="K13" i="1"/>
  <c r="K14" i="1"/>
  <c r="K15" i="1"/>
  <c r="K16" i="1"/>
  <c r="C43" i="2"/>
  <c r="C42" i="2"/>
  <c r="C41" i="2"/>
  <c r="C40" i="2"/>
  <c r="C39" i="2"/>
  <c r="C38" i="2"/>
  <c r="C37" i="2"/>
  <c r="C36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8" i="2"/>
  <c r="C29" i="2"/>
  <c r="C30" i="2"/>
  <c r="C31" i="2"/>
  <c r="C33" i="2"/>
  <c r="C34" i="2"/>
  <c r="C35" i="2"/>
  <c r="C3" i="2"/>
  <c r="I16" i="1"/>
  <c r="H16" i="1"/>
</calcChain>
</file>

<file path=xl/comments1.xml><?xml version="1.0" encoding="utf-8"?>
<comments xmlns="http://schemas.openxmlformats.org/spreadsheetml/2006/main">
  <authors>
    <author>Nic De Muyer</author>
  </authors>
  <commentList>
    <comment ref="J9" authorId="0">
      <text>
        <r>
          <rPr>
            <b/>
            <sz val="9"/>
            <color indexed="81"/>
            <rFont val="Calibri"/>
            <family val="2"/>
          </rPr>
          <t xml:space="preserve">
Note:
 gemiddelde volumieke massa!</t>
        </r>
      </text>
    </comment>
  </commentList>
</comments>
</file>

<file path=xl/sharedStrings.xml><?xml version="1.0" encoding="utf-8"?>
<sst xmlns="http://schemas.openxmlformats.org/spreadsheetml/2006/main" count="197" uniqueCount="147">
  <si>
    <t>Project</t>
  </si>
  <si>
    <t>Beschrijving</t>
  </si>
  <si>
    <t>Aantal</t>
  </si>
  <si>
    <t>Project aantal</t>
  </si>
  <si>
    <t>Onderdeel</t>
  </si>
  <si>
    <t>Materiaal</t>
  </si>
  <si>
    <t>Lengte</t>
  </si>
  <si>
    <t>Breedte</t>
  </si>
  <si>
    <t>Diepte</t>
  </si>
  <si>
    <t>Netto</t>
  </si>
  <si>
    <t>Bruto</t>
  </si>
  <si>
    <t>Opmerking</t>
  </si>
  <si>
    <t>Totaal</t>
  </si>
  <si>
    <t>Boom</t>
  </si>
  <si>
    <t>Wetenschappelijke naam</t>
  </si>
  <si>
    <t>acacia</t>
  </si>
  <si>
    <t>afzelia</t>
  </si>
  <si>
    <t>Amerikaans hard esdoorn</t>
  </si>
  <si>
    <t>Suikeresdoorn</t>
  </si>
  <si>
    <t>Acer saccharum</t>
  </si>
  <si>
    <t>appelhout</t>
  </si>
  <si>
    <t>Appelboom</t>
  </si>
  <si>
    <t>Malus sylvestris</t>
  </si>
  <si>
    <t>azobé</t>
  </si>
  <si>
    <t>Lophira alata</t>
  </si>
  <si>
    <t>azijnhout</t>
  </si>
  <si>
    <t>Steeneik</t>
  </si>
  <si>
    <t>Quercus ilex</t>
  </si>
  <si>
    <t>beuken</t>
  </si>
  <si>
    <t>Beuk</t>
  </si>
  <si>
    <t>Fagus sylvatica</t>
  </si>
  <si>
    <t>berken</t>
  </si>
  <si>
    <t>Berk</t>
  </si>
  <si>
    <t>bilinga</t>
  </si>
  <si>
    <t>Bilinga</t>
  </si>
  <si>
    <t>Nauclea trillesii</t>
  </si>
  <si>
    <t>ebben</t>
  </si>
  <si>
    <t>eiken</t>
  </si>
  <si>
    <t>Eik</t>
  </si>
  <si>
    <t>esdoorn</t>
  </si>
  <si>
    <t>Europese esdoorn</t>
  </si>
  <si>
    <t>essen</t>
  </si>
  <si>
    <t>Es</t>
  </si>
  <si>
    <t>Fraxinus excelsior</t>
  </si>
  <si>
    <t>kastanje</t>
  </si>
  <si>
    <t>Tamme kastanje</t>
  </si>
  <si>
    <t>Castanea sativa</t>
  </si>
  <si>
    <t>kersen</t>
  </si>
  <si>
    <t>Amerikaanse vogelkers</t>
  </si>
  <si>
    <t>Prunus serotina</t>
  </si>
  <si>
    <t>linden</t>
  </si>
  <si>
    <t>Linde</t>
  </si>
  <si>
    <t>mahonie</t>
  </si>
  <si>
    <t>massaranduba</t>
  </si>
  <si>
    <t>meranti</t>
  </si>
  <si>
    <t>merbau</t>
  </si>
  <si>
    <t>Iroko</t>
  </si>
  <si>
    <t>noten</t>
  </si>
  <si>
    <t>Walnoot</t>
  </si>
  <si>
    <t>paardenkastanjehout</t>
  </si>
  <si>
    <t>Paardenkastanje</t>
  </si>
  <si>
    <t>Aesculus hippocastanum</t>
  </si>
  <si>
    <t>palmhout</t>
  </si>
  <si>
    <t>Buxus</t>
  </si>
  <si>
    <t>Buxus sempervirens</t>
  </si>
  <si>
    <t>perenhout</t>
  </si>
  <si>
    <t>Gewone peer</t>
  </si>
  <si>
    <t>Pyrus communis</t>
  </si>
  <si>
    <t>pokhout</t>
  </si>
  <si>
    <t>populieren</t>
  </si>
  <si>
    <t>Populier</t>
  </si>
  <si>
    <t>robinia</t>
  </si>
  <si>
    <t>Robinia</t>
  </si>
  <si>
    <t>Robinia pseudoacacia</t>
  </si>
  <si>
    <t>Sapupira</t>
  </si>
  <si>
    <t>sapupira</t>
  </si>
  <si>
    <t>Angelim da Mara</t>
  </si>
  <si>
    <t>teak</t>
  </si>
  <si>
    <t>Teakboom</t>
  </si>
  <si>
    <t>Tectona grandis</t>
  </si>
  <si>
    <t>wilgen</t>
  </si>
  <si>
    <t>Wilg</t>
  </si>
  <si>
    <t>wengé</t>
  </si>
  <si>
    <t>Millettia laurentii</t>
  </si>
  <si>
    <t>Zoete kers</t>
  </si>
  <si>
    <t>Prunus avium</t>
  </si>
  <si>
    <t>volumieke massa (kg/m3)</t>
  </si>
  <si>
    <t>Min</t>
  </si>
  <si>
    <t>Max</t>
  </si>
  <si>
    <t>Gem.</t>
  </si>
  <si>
    <t>grenen</t>
  </si>
  <si>
    <t>Grove den</t>
  </si>
  <si>
    <t>Pinus silvestris</t>
  </si>
  <si>
    <t>lariks of lorken</t>
  </si>
  <si>
    <t>europese lork</t>
  </si>
  <si>
    <t>oregon pine</t>
  </si>
  <si>
    <t>douglasspar</t>
  </si>
  <si>
    <t>Pseudotsuga menziesii</t>
  </si>
  <si>
    <t>vuren</t>
  </si>
  <si>
    <t>fijnspar</t>
  </si>
  <si>
    <t>Picea</t>
  </si>
  <si>
    <t>hemlock</t>
  </si>
  <si>
    <t>hemlockspar</t>
  </si>
  <si>
    <t>parana pine</t>
  </si>
  <si>
    <t>Araucaria angustifolia</t>
  </si>
  <si>
    <t>pin des landes</t>
  </si>
  <si>
    <t>Zeeden</t>
  </si>
  <si>
    <t>Pinus pinaster</t>
  </si>
  <si>
    <t>pitch pine</t>
  </si>
  <si>
    <t>den</t>
  </si>
  <si>
    <t>southern yellow pine</t>
  </si>
  <si>
    <t>Loof</t>
  </si>
  <si>
    <t>naald</t>
  </si>
  <si>
    <t>Familie</t>
  </si>
  <si>
    <t>Hout</t>
  </si>
  <si>
    <t>Soort</t>
  </si>
  <si>
    <t>Prijs</t>
  </si>
  <si>
    <t>kg/m3</t>
  </si>
  <si>
    <r>
      <t>Acacia</t>
    </r>
    <r>
      <rPr>
        <sz val="10"/>
        <color rgb="FF000000"/>
        <rFont val="Calibri"/>
        <scheme val="minor"/>
      </rPr>
      <t> spp.</t>
    </r>
  </si>
  <si>
    <r>
      <t>Afzelia</t>
    </r>
    <r>
      <rPr>
        <sz val="10"/>
        <color rgb="FF000000"/>
        <rFont val="Calibri"/>
        <scheme val="minor"/>
      </rPr>
      <t> spp.</t>
    </r>
  </si>
  <si>
    <r>
      <t>Betula</t>
    </r>
    <r>
      <rPr>
        <sz val="10"/>
        <color rgb="FF000000"/>
        <rFont val="Calibri"/>
        <scheme val="minor"/>
      </rPr>
      <t> spp.</t>
    </r>
  </si>
  <si>
    <r>
      <t>Diospyros</t>
    </r>
    <r>
      <rPr>
        <sz val="10"/>
        <color rgb="FF000000"/>
        <rFont val="Calibri"/>
        <scheme val="minor"/>
      </rPr>
      <t> spp.</t>
    </r>
  </si>
  <si>
    <r>
      <t>Quercus</t>
    </r>
    <r>
      <rPr>
        <sz val="10"/>
        <color rgb="FF000000"/>
        <rFont val="Calibri"/>
        <scheme val="minor"/>
      </rPr>
      <t> spp.</t>
    </r>
  </si>
  <si>
    <r>
      <t>Acer</t>
    </r>
    <r>
      <rPr>
        <sz val="10"/>
        <color rgb="FF000000"/>
        <rFont val="Calibri"/>
        <scheme val="minor"/>
      </rPr>
      <t> spp.</t>
    </r>
  </si>
  <si>
    <r>
      <t>Tillia</t>
    </r>
    <r>
      <rPr>
        <sz val="10"/>
        <color rgb="FF000000"/>
        <rFont val="Calibri"/>
        <scheme val="minor"/>
      </rPr>
      <t> spp.</t>
    </r>
  </si>
  <si>
    <r>
      <t>Swietenia</t>
    </r>
    <r>
      <rPr>
        <sz val="10"/>
        <color rgb="FF000000"/>
        <rFont val="Calibri"/>
        <scheme val="minor"/>
      </rPr>
      <t> spp.</t>
    </r>
  </si>
  <si>
    <r>
      <t>Manilkara</t>
    </r>
    <r>
      <rPr>
        <sz val="10"/>
        <color rgb="FF000000"/>
        <rFont val="Calibri"/>
        <scheme val="minor"/>
      </rPr>
      <t> spp.</t>
    </r>
  </si>
  <si>
    <r>
      <t>Shorea</t>
    </r>
    <r>
      <rPr>
        <sz val="10"/>
        <color rgb="FF000000"/>
        <rFont val="Calibri"/>
        <scheme val="minor"/>
      </rPr>
      <t> spp.</t>
    </r>
  </si>
  <si>
    <r>
      <t>Intsia</t>
    </r>
    <r>
      <rPr>
        <sz val="10"/>
        <color rgb="FF000000"/>
        <rFont val="Calibri"/>
        <scheme val="minor"/>
      </rPr>
      <t> spp.</t>
    </r>
  </si>
  <si>
    <r>
      <t>Milicia regia</t>
    </r>
    <r>
      <rPr>
        <sz val="10"/>
        <color rgb="FF000000"/>
        <rFont val="Calibri"/>
        <scheme val="minor"/>
      </rPr>
      <t> spp.</t>
    </r>
  </si>
  <si>
    <r>
      <t>Juglans</t>
    </r>
    <r>
      <rPr>
        <sz val="10"/>
        <color rgb="FF000000"/>
        <rFont val="Calibri"/>
        <scheme val="minor"/>
      </rPr>
      <t> spp.</t>
    </r>
  </si>
  <si>
    <r>
      <t>Guaiacum</t>
    </r>
    <r>
      <rPr>
        <sz val="10"/>
        <color rgb="FF000000"/>
        <rFont val="Calibri"/>
        <scheme val="minor"/>
      </rPr>
      <t> spp.</t>
    </r>
  </si>
  <si>
    <r>
      <t>Populus</t>
    </r>
    <r>
      <rPr>
        <sz val="10"/>
        <color rgb="FF000000"/>
        <rFont val="Calibri"/>
        <scheme val="minor"/>
      </rPr>
      <t> spp</t>
    </r>
  </si>
  <si>
    <r>
      <t>Salix</t>
    </r>
    <r>
      <rPr>
        <sz val="10"/>
        <color rgb="FF000000"/>
        <rFont val="Calibri"/>
        <scheme val="minor"/>
      </rPr>
      <t> spp.</t>
    </r>
  </si>
  <si>
    <r>
      <t>Larix decidua</t>
    </r>
    <r>
      <rPr>
        <sz val="10"/>
        <color rgb="FF000000"/>
        <rFont val="Calibri"/>
        <scheme val="minor"/>
      </rPr>
      <t> en spp.</t>
    </r>
  </si>
  <si>
    <r>
      <t>Tsuga</t>
    </r>
    <r>
      <rPr>
        <sz val="10"/>
        <color rgb="FF000000"/>
        <rFont val="Calibri"/>
        <scheme val="minor"/>
      </rPr>
      <t> spp.</t>
    </r>
  </si>
  <si>
    <r>
      <t>Pinus</t>
    </r>
    <r>
      <rPr>
        <sz val="10"/>
        <color rgb="FF000000"/>
        <rFont val="Calibri"/>
        <scheme val="minor"/>
      </rPr>
      <t> spp.</t>
    </r>
  </si>
  <si>
    <t>Info</t>
  </si>
  <si>
    <t>Geschaafd?</t>
  </si>
  <si>
    <t>Y</t>
  </si>
  <si>
    <t>N</t>
  </si>
  <si>
    <t>Total L</t>
  </si>
  <si>
    <t># 2.4m plank</t>
  </si>
  <si>
    <t>bodem</t>
  </si>
  <si>
    <t>achter</t>
  </si>
  <si>
    <t>y</t>
  </si>
  <si>
    <t>voor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</si>
</sst>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\ &quot;mm&quot;"/>
  </numFmts>
  <fonts count="11" x14ac:knownFonts="1">
    <font>
      <sz val="12"/>
      <color theme="1"/>
      <name val="Calibri"/>
      <family val="2"/>
      <scheme val="minor"/>
    </font>
    <font>
      <u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9"/>
      <color indexed="81"/>
      <name val="Calibri"/>
      <family val="2"/>
    </font>
    <font>
      <sz val="10"/>
      <color theme="1"/>
      <name val="Calibri"/>
      <scheme val="minor"/>
    </font>
    <font>
      <b/>
      <sz val="10"/>
      <color rgb="FF000000"/>
      <name val="Calibri"/>
      <scheme val="minor"/>
    </font>
    <font>
      <sz val="10"/>
      <color rgb="FF000000"/>
      <name val="Calibri"/>
      <scheme val="minor"/>
    </font>
    <font>
      <i/>
      <sz val="10"/>
      <color rgb="FF000000"/>
      <name val="Calibri"/>
      <scheme val="minor"/>
    </font>
    <font>
      <b/>
      <sz val="12"/>
      <color rgb="FFFA7D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6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2" borderId="12" applyNumberForma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/>
    <xf numFmtId="0" fontId="0" fillId="0" borderId="11" xfId="0" applyBorder="1" applyAlignment="1"/>
    <xf numFmtId="0" fontId="1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/>
    <xf numFmtId="0" fontId="9" fillId="2" borderId="12" xfId="4"/>
    <xf numFmtId="0" fontId="0" fillId="0" borderId="0" xfId="0" applyBorder="1" applyAlignment="1"/>
    <xf numFmtId="0" fontId="9" fillId="2" borderId="13" xfId="4" applyBorder="1" applyAlignment="1">
      <alignment horizontal="right"/>
    </xf>
    <xf numFmtId="0" fontId="9" fillId="2" borderId="14" xfId="4" applyBorder="1" applyAlignment="1">
      <alignment horizontal="right"/>
    </xf>
    <xf numFmtId="0" fontId="9" fillId="2" borderId="15" xfId="4" applyBorder="1" applyAlignment="1">
      <alignment horizontal="right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0" xfId="0" applyFont="1" applyAlignment="1">
      <alignment horizontal="center"/>
    </xf>
  </cellXfs>
  <cellStyles count="23">
    <cellStyle name="Calculation" xfId="4" builtinId="22"/>
    <cellStyle name="Followed Hyperlink" xfId="2" builtinId="9" hidden="1"/>
    <cellStyle name="Followed Hyperlink" xfId="3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16"/>
  <sheetViews>
    <sheetView tabSelected="1" zoomScale="164" zoomScaleNormal="89" zoomScalePageLayoutView="89" workbookViewId="0">
      <selection activeCell="C12" sqref="C12"/>
    </sheetView>
  </sheetViews>
  <sheetFormatPr baseColWidth="10" defaultRowHeight="16" x14ac:dyDescent="0.2"/>
  <cols>
    <col min="1" max="1" width="13.33203125" customWidth="1"/>
    <col min="2" max="2" width="39.33203125" customWidth="1"/>
    <col min="3" max="4" width="9.1640625" bestFit="1" customWidth="1"/>
    <col min="5" max="5" width="8" bestFit="1" customWidth="1"/>
    <col min="6" max="6" width="7.1640625" bestFit="1" customWidth="1"/>
    <col min="7" max="7" width="10.6640625" bestFit="1" customWidth="1"/>
    <col min="9" max="9" width="12.5" bestFit="1" customWidth="1"/>
    <col min="10" max="12" width="12.5" customWidth="1"/>
    <col min="13" max="13" width="29.6640625" customWidth="1"/>
  </cols>
  <sheetData>
    <row r="1" spans="1:14" ht="18" thickTop="1" thickBot="1" x14ac:dyDescent="0.25">
      <c r="A1" t="s">
        <v>0</v>
      </c>
      <c r="B1" s="22"/>
      <c r="C1" s="23"/>
      <c r="D1" s="23"/>
      <c r="E1" s="24"/>
      <c r="I1" t="s">
        <v>3</v>
      </c>
      <c r="J1" s="3"/>
      <c r="K1" s="4"/>
      <c r="L1" s="18"/>
    </row>
    <row r="2" spans="1:14" ht="18" thickTop="1" thickBot="1" x14ac:dyDescent="0.25"/>
    <row r="3" spans="1:14" ht="17" thickTop="1" x14ac:dyDescent="0.2">
      <c r="A3" t="s">
        <v>1</v>
      </c>
      <c r="B3" s="25"/>
      <c r="C3" s="26"/>
      <c r="D3" s="26"/>
      <c r="E3" s="26"/>
      <c r="F3" s="27"/>
      <c r="G3" s="2"/>
    </row>
    <row r="4" spans="1:14" x14ac:dyDescent="0.2">
      <c r="B4" s="28"/>
      <c r="C4" s="29"/>
      <c r="D4" s="29"/>
      <c r="E4" s="29"/>
      <c r="F4" s="30"/>
      <c r="G4" s="2"/>
    </row>
    <row r="5" spans="1:14" x14ac:dyDescent="0.2">
      <c r="B5" s="28"/>
      <c r="C5" s="29"/>
      <c r="D5" s="29"/>
      <c r="E5" s="29"/>
      <c r="F5" s="30"/>
      <c r="G5" s="2"/>
    </row>
    <row r="6" spans="1:14" ht="17" thickBot="1" x14ac:dyDescent="0.25">
      <c r="B6" s="31"/>
      <c r="C6" s="32"/>
      <c r="D6" s="32"/>
      <c r="E6" s="32"/>
      <c r="F6" s="33"/>
      <c r="G6" s="2"/>
    </row>
    <row r="7" spans="1:14" ht="17" thickTop="1" x14ac:dyDescent="0.2"/>
    <row r="9" spans="1:14" x14ac:dyDescent="0.2">
      <c r="A9" s="5" t="s">
        <v>2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8</v>
      </c>
      <c r="G9" s="5" t="s">
        <v>138</v>
      </c>
      <c r="H9" s="5" t="s">
        <v>9</v>
      </c>
      <c r="I9" s="5" t="s">
        <v>10</v>
      </c>
      <c r="J9" s="5" t="s">
        <v>117</v>
      </c>
      <c r="K9" s="5" t="s">
        <v>116</v>
      </c>
      <c r="L9" s="5" t="s">
        <v>141</v>
      </c>
      <c r="M9" s="5" t="s">
        <v>11</v>
      </c>
      <c r="N9" s="5" t="s">
        <v>142</v>
      </c>
    </row>
    <row r="10" spans="1:14" x14ac:dyDescent="0.2">
      <c r="A10">
        <v>2</v>
      </c>
      <c r="B10" t="s">
        <v>143</v>
      </c>
      <c r="C10" t="s">
        <v>28</v>
      </c>
      <c r="D10" s="16">
        <v>800</v>
      </c>
      <c r="E10" s="16">
        <v>22</v>
      </c>
      <c r="F10" s="16">
        <v>95</v>
      </c>
      <c r="G10" s="16" t="s">
        <v>145</v>
      </c>
      <c r="H10">
        <f>(A10*D10*E10*F10)/1000000000</f>
        <v>3.3440000000000002E-3</v>
      </c>
      <c r="I10">
        <f>IF(G10="Y",H10,H10*1.3)</f>
        <v>3.3440000000000002E-3</v>
      </c>
      <c r="J10">
        <f>IF(ISBLANK(C10),,VLOOKUP(C10,'Volumieke massa'!$B$3:$C$44,2))</f>
        <v>700</v>
      </c>
      <c r="K10">
        <f>I10*J10</f>
        <v>2.3408000000000002</v>
      </c>
      <c r="L10">
        <f>A10*D10</f>
        <v>1600</v>
      </c>
      <c r="N10">
        <f>L10/2400</f>
        <v>0.66666666666666663</v>
      </c>
    </row>
    <row r="11" spans="1:14" x14ac:dyDescent="0.2">
      <c r="A11">
        <v>2</v>
      </c>
      <c r="B11" t="s">
        <v>144</v>
      </c>
      <c r="C11" t="s">
        <v>28</v>
      </c>
      <c r="D11" s="16">
        <v>800</v>
      </c>
      <c r="E11" s="16">
        <v>22</v>
      </c>
      <c r="F11" s="16">
        <v>60</v>
      </c>
      <c r="G11" s="16" t="s">
        <v>145</v>
      </c>
      <c r="H11">
        <f t="shared" ref="H11:H15" si="0">(A11*D11*E11*F11)/1000000000</f>
        <v>2.1120000000000002E-3</v>
      </c>
      <c r="I11">
        <f t="shared" ref="I11:I15" si="1">IF(G11="Y",H11,H11*1.3)</f>
        <v>2.1120000000000002E-3</v>
      </c>
      <c r="J11">
        <f>IF(ISBLANK(C11),,VLOOKUP(C11,'Volumieke massa'!$B$3:$C$44,2))</f>
        <v>700</v>
      </c>
      <c r="K11">
        <f t="shared" ref="K11:K15" si="2">I11*J11</f>
        <v>1.4784000000000002</v>
      </c>
      <c r="L11">
        <f>A11*D11</f>
        <v>1600</v>
      </c>
      <c r="N11">
        <f>L11/2400</f>
        <v>0.66666666666666663</v>
      </c>
    </row>
    <row r="12" spans="1:14" x14ac:dyDescent="0.2">
      <c r="A12">
        <v>2</v>
      </c>
      <c r="B12" t="s">
        <v>146</v>
      </c>
      <c r="C12" t="s">
        <v>28</v>
      </c>
      <c r="D12" s="16">
        <v>800</v>
      </c>
      <c r="E12" s="16">
        <v>22</v>
      </c>
      <c r="F12" s="16">
        <v>40</v>
      </c>
      <c r="G12" s="16" t="s">
        <v>139</v>
      </c>
      <c r="H12">
        <f t="shared" si="0"/>
        <v>1.408E-3</v>
      </c>
      <c r="I12">
        <f t="shared" si="1"/>
        <v>1.408E-3</v>
      </c>
      <c r="J12">
        <f>IF(ISBLANK(C12),,VLOOKUP(C12,'Volumieke massa'!$B$3:$C$44,2))</f>
        <v>700</v>
      </c>
      <c r="K12">
        <f t="shared" si="2"/>
        <v>0.98559999999999992</v>
      </c>
      <c r="L12">
        <f t="shared" ref="L12:L15" si="3">A12*D12</f>
        <v>1600</v>
      </c>
      <c r="N12">
        <f t="shared" ref="N12:N14" si="4">L12/2400</f>
        <v>0.66666666666666663</v>
      </c>
    </row>
    <row r="13" spans="1:14" x14ac:dyDescent="0.2">
      <c r="C13" t="s">
        <v>98</v>
      </c>
      <c r="D13" s="16"/>
      <c r="E13" s="16"/>
      <c r="F13" s="16"/>
      <c r="G13" s="16"/>
      <c r="H13">
        <f t="shared" si="0"/>
        <v>0</v>
      </c>
      <c r="I13">
        <f t="shared" si="1"/>
        <v>0</v>
      </c>
      <c r="J13">
        <f>IF(ISBLANK(C13),,VLOOKUP(C13,'Volumieke massa'!$B$3:$C$44,2))</f>
        <v>655</v>
      </c>
      <c r="K13">
        <f t="shared" si="2"/>
        <v>0</v>
      </c>
      <c r="L13">
        <f t="shared" si="3"/>
        <v>0</v>
      </c>
      <c r="N13">
        <f t="shared" si="4"/>
        <v>0</v>
      </c>
    </row>
    <row r="14" spans="1:14" x14ac:dyDescent="0.2">
      <c r="C14" t="s">
        <v>98</v>
      </c>
      <c r="D14" s="16"/>
      <c r="E14" s="16"/>
      <c r="F14" s="16"/>
      <c r="G14" s="16"/>
      <c r="H14">
        <f t="shared" si="0"/>
        <v>0</v>
      </c>
      <c r="I14">
        <f t="shared" si="1"/>
        <v>0</v>
      </c>
      <c r="J14">
        <f>IF(ISBLANK(C14),,VLOOKUP(C14,'Volumieke massa'!$B$3:$C$44,2))</f>
        <v>655</v>
      </c>
      <c r="K14">
        <f t="shared" si="2"/>
        <v>0</v>
      </c>
      <c r="L14">
        <f t="shared" si="3"/>
        <v>0</v>
      </c>
      <c r="N14">
        <f t="shared" si="4"/>
        <v>0</v>
      </c>
    </row>
    <row r="15" spans="1:14" x14ac:dyDescent="0.2">
      <c r="D15" s="16"/>
      <c r="E15" s="16"/>
      <c r="F15" s="16"/>
      <c r="G15" s="16"/>
      <c r="H15">
        <f t="shared" si="0"/>
        <v>0</v>
      </c>
      <c r="I15">
        <f t="shared" si="1"/>
        <v>0</v>
      </c>
      <c r="J15">
        <f>IF(ISBLANK(C15),,VLOOKUP(C15,'Volumieke massa'!$B$3:$C$44,2))</f>
        <v>0</v>
      </c>
      <c r="K15">
        <f t="shared" si="2"/>
        <v>0</v>
      </c>
      <c r="L15">
        <f t="shared" si="3"/>
        <v>0</v>
      </c>
    </row>
    <row r="16" spans="1:14" x14ac:dyDescent="0.2">
      <c r="A16" s="19" t="s">
        <v>12</v>
      </c>
      <c r="B16" s="20"/>
      <c r="C16" s="20"/>
      <c r="D16" s="20"/>
      <c r="E16" s="20"/>
      <c r="F16" s="20"/>
      <c r="G16" s="21"/>
      <c r="H16" s="17">
        <f>SUM(H10:H15)</f>
        <v>6.8640000000000003E-3</v>
      </c>
      <c r="I16" s="17">
        <f>SUM(I10:I15)</f>
        <v>6.8640000000000003E-3</v>
      </c>
      <c r="K16" s="17">
        <f>SUM(K10:K15)</f>
        <v>4.8048000000000002</v>
      </c>
      <c r="L16" s="17">
        <f>SUM(L10:L15)</f>
        <v>4800</v>
      </c>
    </row>
  </sheetData>
  <mergeCells count="6">
    <mergeCell ref="A16:G16"/>
    <mergeCell ref="B1:E1"/>
    <mergeCell ref="B3:F3"/>
    <mergeCell ref="B4:F4"/>
    <mergeCell ref="B5:F5"/>
    <mergeCell ref="B6:F6"/>
  </mergeCells>
  <phoneticPr fontId="10" type="noConversion"/>
  <pageMargins left="0.25" right="0.25" top="0.75" bottom="0.75" header="0.3" footer="0.3"/>
  <pageSetup paperSize="9" scale="44" orientation="landscape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'Volumieke massa'!$B$3:$B$44</xm:f>
          </x14:formula1>
          <xm:sqref>C10:C15</xm:sqref>
        </x14:dataValidation>
        <x14:dataValidation type="list" allowBlank="1" showInputMessage="1" showErrorMessage="1">
          <x14:formula1>
            <xm:f>'Volumieke massa'!$I$2:$I$3</xm:f>
          </x14:formula1>
          <xm:sqref>G10:G15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zoomScale="150" workbookViewId="0">
      <selection activeCell="A24" activeCellId="2" sqref="A9:XFD9 A13:XFD13 A24:XFD24"/>
    </sheetView>
  </sheetViews>
  <sheetFormatPr baseColWidth="10" defaultRowHeight="16" x14ac:dyDescent="0.2"/>
  <cols>
    <col min="1" max="1" width="9.1640625" bestFit="1" customWidth="1"/>
    <col min="2" max="2" width="22.1640625" bestFit="1" customWidth="1"/>
    <col min="3" max="3" width="13.1640625" style="1" bestFit="1" customWidth="1"/>
    <col min="4" max="5" width="6.5" style="1" bestFit="1" customWidth="1"/>
    <col min="6" max="6" width="20" style="15" bestFit="1" customWidth="1"/>
    <col min="7" max="7" width="31.5" bestFit="1" customWidth="1"/>
  </cols>
  <sheetData>
    <row r="1" spans="1:9" x14ac:dyDescent="0.2">
      <c r="A1" s="34" t="s">
        <v>114</v>
      </c>
      <c r="B1" s="34"/>
      <c r="C1" s="34" t="s">
        <v>86</v>
      </c>
      <c r="D1" s="34"/>
      <c r="E1" s="34"/>
      <c r="F1" s="34" t="s">
        <v>137</v>
      </c>
      <c r="G1" s="34"/>
    </row>
    <row r="2" spans="1:9" x14ac:dyDescent="0.2">
      <c r="A2" s="7" t="s">
        <v>113</v>
      </c>
      <c r="B2" s="7" t="s">
        <v>115</v>
      </c>
      <c r="C2" s="10" t="s">
        <v>89</v>
      </c>
      <c r="D2" s="10" t="s">
        <v>87</v>
      </c>
      <c r="E2" s="10" t="s">
        <v>88</v>
      </c>
      <c r="F2" s="13" t="s">
        <v>13</v>
      </c>
      <c r="G2" s="7" t="s">
        <v>14</v>
      </c>
      <c r="I2" t="s">
        <v>139</v>
      </c>
    </row>
    <row r="3" spans="1:9" x14ac:dyDescent="0.2">
      <c r="A3" s="6" t="s">
        <v>111</v>
      </c>
      <c r="B3" s="6" t="s">
        <v>15</v>
      </c>
      <c r="C3" s="8">
        <f>IF((E3&gt;0),(D3+E3)/2,D3)</f>
        <v>815</v>
      </c>
      <c r="D3" s="8">
        <v>730</v>
      </c>
      <c r="E3" s="8">
        <v>900</v>
      </c>
      <c r="F3" s="14"/>
      <c r="G3" s="9" t="s">
        <v>118</v>
      </c>
      <c r="I3" t="s">
        <v>140</v>
      </c>
    </row>
    <row r="4" spans="1:9" x14ac:dyDescent="0.2">
      <c r="A4" s="6" t="s">
        <v>111</v>
      </c>
      <c r="B4" s="6" t="s">
        <v>16</v>
      </c>
      <c r="C4" s="8">
        <f t="shared" ref="C4:C35" si="0">IF((E4&gt;0),(D4+E4)/2,D4)</f>
        <v>815</v>
      </c>
      <c r="D4" s="8">
        <v>730</v>
      </c>
      <c r="E4" s="8">
        <v>900</v>
      </c>
      <c r="F4" s="14"/>
      <c r="G4" s="9" t="s">
        <v>119</v>
      </c>
    </row>
    <row r="5" spans="1:9" x14ac:dyDescent="0.2">
      <c r="A5" s="6" t="s">
        <v>111</v>
      </c>
      <c r="B5" s="6" t="s">
        <v>17</v>
      </c>
      <c r="C5" s="8">
        <f t="shared" si="0"/>
        <v>625</v>
      </c>
      <c r="D5" s="8">
        <v>530</v>
      </c>
      <c r="E5" s="8">
        <v>720</v>
      </c>
      <c r="F5" s="12" t="s">
        <v>18</v>
      </c>
      <c r="G5" s="9" t="s">
        <v>19</v>
      </c>
    </row>
    <row r="6" spans="1:9" x14ac:dyDescent="0.2">
      <c r="A6" s="6" t="s">
        <v>111</v>
      </c>
      <c r="B6" s="6" t="s">
        <v>20</v>
      </c>
      <c r="C6" s="8">
        <f t="shared" si="0"/>
        <v>675</v>
      </c>
      <c r="D6" s="8">
        <v>540</v>
      </c>
      <c r="E6" s="8">
        <v>810</v>
      </c>
      <c r="F6" s="12" t="s">
        <v>21</v>
      </c>
      <c r="G6" s="9" t="s">
        <v>22</v>
      </c>
    </row>
    <row r="7" spans="1:9" x14ac:dyDescent="0.2">
      <c r="A7" s="6" t="s">
        <v>111</v>
      </c>
      <c r="B7" s="6" t="s">
        <v>23</v>
      </c>
      <c r="C7" s="8">
        <f t="shared" si="0"/>
        <v>1020</v>
      </c>
      <c r="D7" s="8">
        <v>940</v>
      </c>
      <c r="E7" s="8">
        <v>1100</v>
      </c>
      <c r="F7" s="14"/>
      <c r="G7" s="9" t="s">
        <v>24</v>
      </c>
    </row>
    <row r="8" spans="1:9" x14ac:dyDescent="0.2">
      <c r="A8" s="6" t="s">
        <v>111</v>
      </c>
      <c r="B8" s="6" t="s">
        <v>25</v>
      </c>
      <c r="C8" s="8">
        <f t="shared" si="0"/>
        <v>950</v>
      </c>
      <c r="D8" s="8">
        <v>800</v>
      </c>
      <c r="E8" s="8">
        <v>1100</v>
      </c>
      <c r="F8" s="12" t="s">
        <v>26</v>
      </c>
      <c r="G8" s="9" t="s">
        <v>27</v>
      </c>
    </row>
    <row r="9" spans="1:9" x14ac:dyDescent="0.2">
      <c r="A9" s="6" t="s">
        <v>111</v>
      </c>
      <c r="B9" s="6" t="s">
        <v>28</v>
      </c>
      <c r="C9" s="8">
        <f t="shared" si="0"/>
        <v>700</v>
      </c>
      <c r="D9" s="8">
        <v>700</v>
      </c>
      <c r="E9" s="8"/>
      <c r="F9" s="12" t="s">
        <v>29</v>
      </c>
      <c r="G9" s="9" t="s">
        <v>30</v>
      </c>
    </row>
    <row r="10" spans="1:9" x14ac:dyDescent="0.2">
      <c r="A10" s="6" t="s">
        <v>111</v>
      </c>
      <c r="B10" s="6" t="s">
        <v>31</v>
      </c>
      <c r="C10" s="8">
        <f t="shared" si="0"/>
        <v>650</v>
      </c>
      <c r="D10" s="8">
        <v>650</v>
      </c>
      <c r="E10" s="8"/>
      <c r="F10" s="12" t="s">
        <v>32</v>
      </c>
      <c r="G10" s="9" t="s">
        <v>120</v>
      </c>
    </row>
    <row r="11" spans="1:9" x14ac:dyDescent="0.2">
      <c r="A11" s="6" t="s">
        <v>111</v>
      </c>
      <c r="B11" s="6" t="s">
        <v>33</v>
      </c>
      <c r="C11" s="8">
        <f t="shared" si="0"/>
        <v>800</v>
      </c>
      <c r="D11" s="8">
        <v>750</v>
      </c>
      <c r="E11" s="8">
        <v>850</v>
      </c>
      <c r="F11" s="12" t="s">
        <v>34</v>
      </c>
      <c r="G11" s="9" t="s">
        <v>35</v>
      </c>
    </row>
    <row r="12" spans="1:9" x14ac:dyDescent="0.2">
      <c r="A12" s="6" t="s">
        <v>111</v>
      </c>
      <c r="B12" s="6" t="s">
        <v>36</v>
      </c>
      <c r="C12" s="8">
        <f t="shared" si="0"/>
        <v>1200</v>
      </c>
      <c r="D12" s="8">
        <v>1200</v>
      </c>
      <c r="E12" s="8"/>
      <c r="F12" s="14"/>
      <c r="G12" s="9" t="s">
        <v>121</v>
      </c>
    </row>
    <row r="13" spans="1:9" x14ac:dyDescent="0.2">
      <c r="A13" s="6" t="s">
        <v>111</v>
      </c>
      <c r="B13" s="6" t="s">
        <v>37</v>
      </c>
      <c r="C13" s="8">
        <f t="shared" si="0"/>
        <v>700</v>
      </c>
      <c r="D13" s="8">
        <v>700</v>
      </c>
      <c r="E13" s="8"/>
      <c r="F13" s="12" t="s">
        <v>38</v>
      </c>
      <c r="G13" s="9" t="s">
        <v>122</v>
      </c>
    </row>
    <row r="14" spans="1:9" x14ac:dyDescent="0.2">
      <c r="A14" s="6" t="s">
        <v>111</v>
      </c>
      <c r="B14" s="6" t="s">
        <v>39</v>
      </c>
      <c r="C14" s="8">
        <f t="shared" si="0"/>
        <v>610</v>
      </c>
      <c r="D14" s="8">
        <v>610</v>
      </c>
      <c r="E14" s="8"/>
      <c r="F14" s="12" t="s">
        <v>40</v>
      </c>
      <c r="G14" s="9" t="s">
        <v>123</v>
      </c>
    </row>
    <row r="15" spans="1:9" x14ac:dyDescent="0.2">
      <c r="A15" s="6" t="s">
        <v>111</v>
      </c>
      <c r="B15" s="6" t="s">
        <v>41</v>
      </c>
      <c r="C15" s="8">
        <f t="shared" si="0"/>
        <v>680</v>
      </c>
      <c r="D15" s="8">
        <v>530</v>
      </c>
      <c r="E15" s="8">
        <v>830</v>
      </c>
      <c r="F15" s="12" t="s">
        <v>42</v>
      </c>
      <c r="G15" s="9" t="s">
        <v>43</v>
      </c>
    </row>
    <row r="16" spans="1:9" x14ac:dyDescent="0.2">
      <c r="A16" s="6" t="s">
        <v>111</v>
      </c>
      <c r="B16" s="6" t="s">
        <v>44</v>
      </c>
      <c r="C16" s="8">
        <f t="shared" si="0"/>
        <v>550</v>
      </c>
      <c r="D16" s="8">
        <v>550</v>
      </c>
      <c r="E16" s="8"/>
      <c r="F16" s="12" t="s">
        <v>45</v>
      </c>
      <c r="G16" s="9" t="s">
        <v>46</v>
      </c>
    </row>
    <row r="17" spans="1:7" x14ac:dyDescent="0.2">
      <c r="A17" s="6" t="s">
        <v>111</v>
      </c>
      <c r="B17" s="6" t="s">
        <v>47</v>
      </c>
      <c r="C17" s="8">
        <f t="shared" si="0"/>
        <v>550</v>
      </c>
      <c r="D17" s="8">
        <v>500</v>
      </c>
      <c r="E17" s="8">
        <v>600</v>
      </c>
      <c r="F17" s="12" t="s">
        <v>48</v>
      </c>
      <c r="G17" s="9" t="s">
        <v>49</v>
      </c>
    </row>
    <row r="18" spans="1:7" x14ac:dyDescent="0.2">
      <c r="A18" s="6" t="s">
        <v>111</v>
      </c>
      <c r="B18" s="6" t="s">
        <v>50</v>
      </c>
      <c r="C18" s="8">
        <f t="shared" si="0"/>
        <v>540</v>
      </c>
      <c r="D18" s="8">
        <v>540</v>
      </c>
      <c r="E18" s="8"/>
      <c r="F18" s="12" t="s">
        <v>51</v>
      </c>
      <c r="G18" s="9" t="s">
        <v>124</v>
      </c>
    </row>
    <row r="19" spans="1:7" x14ac:dyDescent="0.2">
      <c r="A19" s="6" t="s">
        <v>111</v>
      </c>
      <c r="B19" s="6" t="s">
        <v>52</v>
      </c>
      <c r="C19" s="8">
        <f t="shared" si="0"/>
        <v>650</v>
      </c>
      <c r="D19" s="8">
        <v>550</v>
      </c>
      <c r="E19" s="8">
        <v>750</v>
      </c>
      <c r="F19" s="14"/>
      <c r="G19" s="9" t="s">
        <v>125</v>
      </c>
    </row>
    <row r="20" spans="1:7" x14ac:dyDescent="0.2">
      <c r="A20" s="6" t="s">
        <v>111</v>
      </c>
      <c r="B20" s="6" t="s">
        <v>53</v>
      </c>
      <c r="C20" s="8">
        <f t="shared" si="0"/>
        <v>0</v>
      </c>
      <c r="D20" s="8"/>
      <c r="E20" s="8"/>
      <c r="F20" s="14"/>
      <c r="G20" s="9" t="s">
        <v>126</v>
      </c>
    </row>
    <row r="21" spans="1:7" x14ac:dyDescent="0.2">
      <c r="A21" s="6" t="s">
        <v>111</v>
      </c>
      <c r="B21" s="6" t="s">
        <v>54</v>
      </c>
      <c r="C21" s="8">
        <f t="shared" si="0"/>
        <v>750</v>
      </c>
      <c r="D21" s="8">
        <v>640</v>
      </c>
      <c r="E21" s="8">
        <v>860</v>
      </c>
      <c r="F21" s="14"/>
      <c r="G21" s="9" t="s">
        <v>127</v>
      </c>
    </row>
    <row r="22" spans="1:7" x14ac:dyDescent="0.2">
      <c r="A22" s="6" t="s">
        <v>111</v>
      </c>
      <c r="B22" s="6" t="s">
        <v>55</v>
      </c>
      <c r="C22" s="8">
        <f t="shared" si="0"/>
        <v>850</v>
      </c>
      <c r="D22" s="8">
        <v>800</v>
      </c>
      <c r="E22" s="8">
        <v>900</v>
      </c>
      <c r="F22" s="14"/>
      <c r="G22" s="9" t="s">
        <v>128</v>
      </c>
    </row>
    <row r="23" spans="1:7" x14ac:dyDescent="0.2">
      <c r="A23" s="6" t="s">
        <v>111</v>
      </c>
      <c r="B23" s="6" t="s">
        <v>56</v>
      </c>
      <c r="C23" s="8">
        <f t="shared" si="0"/>
        <v>760</v>
      </c>
      <c r="D23" s="8">
        <v>650</v>
      </c>
      <c r="E23" s="8">
        <v>870</v>
      </c>
      <c r="F23" s="14"/>
      <c r="G23" s="9" t="s">
        <v>129</v>
      </c>
    </row>
    <row r="24" spans="1:7" x14ac:dyDescent="0.2">
      <c r="A24" s="6" t="s">
        <v>111</v>
      </c>
      <c r="B24" s="6" t="s">
        <v>57</v>
      </c>
      <c r="C24" s="8">
        <f t="shared" si="0"/>
        <v>690</v>
      </c>
      <c r="D24" s="8">
        <v>610</v>
      </c>
      <c r="E24" s="8">
        <v>770</v>
      </c>
      <c r="F24" s="12" t="s">
        <v>58</v>
      </c>
      <c r="G24" s="9" t="s">
        <v>130</v>
      </c>
    </row>
    <row r="25" spans="1:7" x14ac:dyDescent="0.2">
      <c r="A25" s="6" t="s">
        <v>111</v>
      </c>
      <c r="B25" s="6" t="s">
        <v>59</v>
      </c>
      <c r="C25" s="8">
        <f t="shared" si="0"/>
        <v>540</v>
      </c>
      <c r="D25" s="8">
        <v>540</v>
      </c>
      <c r="E25" s="8"/>
      <c r="F25" s="12" t="s">
        <v>60</v>
      </c>
      <c r="G25" s="9" t="s">
        <v>61</v>
      </c>
    </row>
    <row r="26" spans="1:7" x14ac:dyDescent="0.2">
      <c r="A26" s="6" t="s">
        <v>111</v>
      </c>
      <c r="B26" s="6" t="s">
        <v>62</v>
      </c>
      <c r="C26" s="8">
        <f t="shared" si="0"/>
        <v>995</v>
      </c>
      <c r="D26" s="8">
        <v>940</v>
      </c>
      <c r="E26" s="8">
        <v>1050</v>
      </c>
      <c r="F26" s="12" t="s">
        <v>63</v>
      </c>
      <c r="G26" s="9" t="s">
        <v>64</v>
      </c>
    </row>
    <row r="27" spans="1:7" x14ac:dyDescent="0.2">
      <c r="A27" s="6" t="s">
        <v>111</v>
      </c>
      <c r="B27" s="6" t="s">
        <v>65</v>
      </c>
      <c r="C27" s="8">
        <f t="shared" si="0"/>
        <v>700</v>
      </c>
      <c r="D27" s="8">
        <v>700</v>
      </c>
      <c r="E27" s="8"/>
      <c r="F27" s="12" t="s">
        <v>66</v>
      </c>
      <c r="G27" s="9" t="s">
        <v>67</v>
      </c>
    </row>
    <row r="28" spans="1:7" x14ac:dyDescent="0.2">
      <c r="A28" s="6" t="s">
        <v>111</v>
      </c>
      <c r="B28" s="6" t="s">
        <v>68</v>
      </c>
      <c r="C28" s="8">
        <f t="shared" si="0"/>
        <v>1350</v>
      </c>
      <c r="D28" s="8">
        <v>1200</v>
      </c>
      <c r="E28" s="8">
        <v>1500</v>
      </c>
      <c r="F28" s="14"/>
      <c r="G28" s="9" t="s">
        <v>131</v>
      </c>
    </row>
    <row r="29" spans="1:7" x14ac:dyDescent="0.2">
      <c r="A29" s="6" t="s">
        <v>111</v>
      </c>
      <c r="B29" s="6" t="s">
        <v>69</v>
      </c>
      <c r="C29" s="8">
        <f t="shared" si="0"/>
        <v>450</v>
      </c>
      <c r="D29" s="8">
        <v>450</v>
      </c>
      <c r="E29" s="8"/>
      <c r="F29" s="12" t="s">
        <v>70</v>
      </c>
      <c r="G29" s="9" t="s">
        <v>132</v>
      </c>
    </row>
    <row r="30" spans="1:7" x14ac:dyDescent="0.2">
      <c r="A30" s="6" t="s">
        <v>111</v>
      </c>
      <c r="B30" s="6" t="s">
        <v>71</v>
      </c>
      <c r="C30" s="8">
        <f t="shared" si="0"/>
        <v>700</v>
      </c>
      <c r="D30" s="8">
        <v>540</v>
      </c>
      <c r="E30" s="8">
        <v>860</v>
      </c>
      <c r="F30" s="12" t="s">
        <v>72</v>
      </c>
      <c r="G30" s="9" t="s">
        <v>73</v>
      </c>
    </row>
    <row r="31" spans="1:7" x14ac:dyDescent="0.2">
      <c r="A31" s="6" t="s">
        <v>111</v>
      </c>
      <c r="B31" s="6" t="s">
        <v>74</v>
      </c>
      <c r="C31" s="8">
        <f t="shared" si="0"/>
        <v>840</v>
      </c>
      <c r="D31" s="8">
        <v>680</v>
      </c>
      <c r="E31" s="8">
        <v>1000</v>
      </c>
      <c r="F31" s="12" t="s">
        <v>75</v>
      </c>
      <c r="G31" s="9" t="s">
        <v>76</v>
      </c>
    </row>
    <row r="32" spans="1:7" x14ac:dyDescent="0.2">
      <c r="A32" s="6" t="s">
        <v>111</v>
      </c>
      <c r="B32" s="6" t="s">
        <v>77</v>
      </c>
      <c r="C32" s="8">
        <f t="shared" si="0"/>
        <v>655</v>
      </c>
      <c r="D32" s="8">
        <v>630</v>
      </c>
      <c r="E32" s="8">
        <v>680</v>
      </c>
      <c r="F32" s="12" t="s">
        <v>78</v>
      </c>
      <c r="G32" s="9" t="s">
        <v>79</v>
      </c>
    </row>
    <row r="33" spans="1:7" x14ac:dyDescent="0.2">
      <c r="A33" s="6" t="s">
        <v>111</v>
      </c>
      <c r="B33" s="6" t="s">
        <v>80</v>
      </c>
      <c r="C33" s="8">
        <f t="shared" si="0"/>
        <v>450</v>
      </c>
      <c r="D33" s="8">
        <v>450</v>
      </c>
      <c r="E33" s="8"/>
      <c r="F33" s="12" t="s">
        <v>81</v>
      </c>
      <c r="G33" s="9" t="s">
        <v>133</v>
      </c>
    </row>
    <row r="34" spans="1:7" x14ac:dyDescent="0.2">
      <c r="A34" s="6" t="s">
        <v>111</v>
      </c>
      <c r="B34" s="6" t="s">
        <v>82</v>
      </c>
      <c r="C34" s="8">
        <f t="shared" si="0"/>
        <v>875</v>
      </c>
      <c r="D34" s="8">
        <v>750</v>
      </c>
      <c r="E34" s="8">
        <v>1000</v>
      </c>
      <c r="F34" s="14"/>
      <c r="G34" s="9" t="s">
        <v>83</v>
      </c>
    </row>
    <row r="35" spans="1:7" x14ac:dyDescent="0.2">
      <c r="A35" s="6" t="s">
        <v>111</v>
      </c>
      <c r="B35" s="6" t="s">
        <v>47</v>
      </c>
      <c r="C35" s="8">
        <f t="shared" si="0"/>
        <v>600</v>
      </c>
      <c r="D35" s="8">
        <v>600</v>
      </c>
      <c r="E35" s="8"/>
      <c r="F35" s="12" t="s">
        <v>84</v>
      </c>
      <c r="G35" s="9" t="s">
        <v>85</v>
      </c>
    </row>
    <row r="36" spans="1:7" x14ac:dyDescent="0.2">
      <c r="A36" s="6" t="s">
        <v>112</v>
      </c>
      <c r="B36" s="6" t="s">
        <v>90</v>
      </c>
      <c r="C36" s="8">
        <f t="shared" ref="C36:C43" si="1">IF((E36&gt;0),(D36+E36)/2,D36)</f>
        <v>510</v>
      </c>
      <c r="D36" s="8">
        <v>510</v>
      </c>
      <c r="E36" s="11"/>
      <c r="F36" s="12" t="s">
        <v>91</v>
      </c>
      <c r="G36" s="9" t="s">
        <v>92</v>
      </c>
    </row>
    <row r="37" spans="1:7" x14ac:dyDescent="0.2">
      <c r="A37" s="6" t="s">
        <v>112</v>
      </c>
      <c r="B37" s="6" t="s">
        <v>93</v>
      </c>
      <c r="C37" s="8">
        <f t="shared" si="1"/>
        <v>555</v>
      </c>
      <c r="D37" s="8">
        <v>530</v>
      </c>
      <c r="E37" s="11">
        <v>580</v>
      </c>
      <c r="F37" s="12" t="s">
        <v>94</v>
      </c>
      <c r="G37" s="9" t="s">
        <v>134</v>
      </c>
    </row>
    <row r="38" spans="1:7" x14ac:dyDescent="0.2">
      <c r="A38" s="6" t="s">
        <v>112</v>
      </c>
      <c r="B38" s="6" t="s">
        <v>95</v>
      </c>
      <c r="C38" s="8">
        <f t="shared" si="1"/>
        <v>530</v>
      </c>
      <c r="D38" s="8">
        <v>530</v>
      </c>
      <c r="E38" s="11"/>
      <c r="F38" s="12" t="s">
        <v>96</v>
      </c>
      <c r="G38" s="9" t="s">
        <v>97</v>
      </c>
    </row>
    <row r="39" spans="1:7" x14ac:dyDescent="0.2">
      <c r="A39" s="6" t="s">
        <v>112</v>
      </c>
      <c r="B39" s="6" t="s">
        <v>98</v>
      </c>
      <c r="C39" s="8">
        <f t="shared" si="1"/>
        <v>450</v>
      </c>
      <c r="D39" s="8">
        <v>450</v>
      </c>
      <c r="E39" s="11"/>
      <c r="F39" s="12" t="s">
        <v>99</v>
      </c>
      <c r="G39" s="9" t="s">
        <v>100</v>
      </c>
    </row>
    <row r="40" spans="1:7" x14ac:dyDescent="0.2">
      <c r="A40" s="6" t="s">
        <v>112</v>
      </c>
      <c r="B40" s="6" t="s">
        <v>101</v>
      </c>
      <c r="C40" s="8">
        <f t="shared" si="1"/>
        <v>450</v>
      </c>
      <c r="D40" s="8">
        <v>450</v>
      </c>
      <c r="E40" s="11"/>
      <c r="F40" s="12" t="s">
        <v>102</v>
      </c>
      <c r="G40" s="9" t="s">
        <v>135</v>
      </c>
    </row>
    <row r="41" spans="1:7" x14ac:dyDescent="0.2">
      <c r="A41" s="6" t="s">
        <v>112</v>
      </c>
      <c r="B41" s="6" t="s">
        <v>103</v>
      </c>
      <c r="C41" s="8">
        <f t="shared" si="1"/>
        <v>560</v>
      </c>
      <c r="D41" s="8">
        <v>480</v>
      </c>
      <c r="E41" s="11">
        <v>640</v>
      </c>
      <c r="F41" s="14"/>
      <c r="G41" s="9" t="s">
        <v>104</v>
      </c>
    </row>
    <row r="42" spans="1:7" x14ac:dyDescent="0.2">
      <c r="A42" s="6" t="s">
        <v>112</v>
      </c>
      <c r="B42" s="6" t="s">
        <v>105</v>
      </c>
      <c r="C42" s="8">
        <f t="shared" si="1"/>
        <v>0</v>
      </c>
      <c r="D42" s="8"/>
      <c r="E42" s="11"/>
      <c r="F42" s="12" t="s">
        <v>106</v>
      </c>
      <c r="G42" s="9" t="s">
        <v>107</v>
      </c>
    </row>
    <row r="43" spans="1:7" x14ac:dyDescent="0.2">
      <c r="A43" s="6" t="s">
        <v>112</v>
      </c>
      <c r="B43" s="6" t="s">
        <v>108</v>
      </c>
      <c r="C43" s="8">
        <f t="shared" si="1"/>
        <v>630</v>
      </c>
      <c r="D43" s="8">
        <v>630</v>
      </c>
      <c r="E43" s="11"/>
      <c r="F43" s="12" t="s">
        <v>109</v>
      </c>
      <c r="G43" s="9" t="s">
        <v>136</v>
      </c>
    </row>
    <row r="44" spans="1:7" x14ac:dyDescent="0.2">
      <c r="A44" s="6" t="s">
        <v>112</v>
      </c>
      <c r="B44" s="6" t="s">
        <v>110</v>
      </c>
      <c r="C44" s="8"/>
      <c r="D44" s="8"/>
      <c r="E44" s="11"/>
      <c r="F44" s="12" t="s">
        <v>109</v>
      </c>
      <c r="G44" s="9" t="s">
        <v>136</v>
      </c>
    </row>
  </sheetData>
  <autoFilter ref="A2:G44"/>
  <mergeCells count="3">
    <mergeCell ref="C1:E1"/>
    <mergeCell ref="A1:B1"/>
    <mergeCell ref="F1:G1"/>
  </mergeCell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Stuklijst</vt:lpstr>
      <vt:lpstr>Volumieke massa</vt:lpstr>
    </vt:vector>
  </TitlesOfParts>
  <Company>Telenet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 De Muyer</dc:creator>
  <cp:lastModifiedBy>Microsoft Office User</cp:lastModifiedBy>
  <cp:lastPrinted>2015-08-16T10:00:58Z</cp:lastPrinted>
  <dcterms:created xsi:type="dcterms:W3CDTF">2015-02-15T10:39:55Z</dcterms:created>
  <dcterms:modified xsi:type="dcterms:W3CDTF">2015-11-06T12:05:29Z</dcterms:modified>
</cp:coreProperties>
</file>