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in/Dropbox/NHANES_risk_score/500cities_data/Updated_July_06_2020/data_created/"/>
    </mc:Choice>
  </mc:AlternateContent>
  <xr:revisionPtr revIDLastSave="0" documentId="13_ncr:1_{B0E911F1-D4A5-AC4C-AB51-6D0E83694DA2}" xr6:coauthVersionLast="45" xr6:coauthVersionMax="45" xr10:uidLastSave="{00000000-0000-0000-0000-000000000000}"/>
  <bookViews>
    <workbookView xWindow="1080" yWindow="880" windowWidth="33400" windowHeight="20300" activeTab="1" xr2:uid="{EAA84A17-22F1-3E4E-8DB3-894445B95A9F}"/>
  </bookViews>
  <sheets>
    <sheet name="coefficients" sheetId="1" r:id="rId1"/>
    <sheet name="coefficients_individual_lev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6" i="1"/>
  <c r="B5" i="1"/>
  <c r="B4" i="1"/>
  <c r="B3" i="1"/>
  <c r="B2" i="1"/>
  <c r="B16" i="3"/>
  <c r="B15" i="3"/>
  <c r="B13" i="3"/>
  <c r="B14" i="3"/>
  <c r="B6" i="3"/>
  <c r="B5" i="3"/>
  <c r="B4" i="3"/>
  <c r="B3" i="3"/>
  <c r="B2" i="3"/>
  <c r="B10" i="3" l="1"/>
  <c r="B9" i="3"/>
  <c r="B8" i="3"/>
  <c r="B10" i="1"/>
  <c r="B9" i="1"/>
  <c r="B8" i="1"/>
  <c r="B31" i="3" l="1"/>
  <c r="B30" i="3"/>
  <c r="B29" i="3"/>
  <c r="B28" i="3"/>
  <c r="B27" i="3"/>
  <c r="B26" i="3"/>
  <c r="B12" i="1"/>
  <c r="B11" i="1"/>
  <c r="B12" i="3"/>
  <c r="B11" i="3"/>
  <c r="B32" i="1" l="1"/>
  <c r="B31" i="1"/>
  <c r="B30" i="1"/>
  <c r="B29" i="1"/>
  <c r="B28" i="1"/>
  <c r="B27" i="1"/>
  <c r="B26" i="1" l="1"/>
  <c r="B25" i="1"/>
  <c r="B21" i="1"/>
  <c r="B35" i="1" l="1"/>
  <c r="B34" i="1" l="1"/>
  <c r="B33" i="1"/>
  <c r="B24" i="1"/>
  <c r="B22" i="1"/>
  <c r="B20" i="1"/>
  <c r="B19" i="1"/>
  <c r="B18" i="1"/>
  <c r="B17" i="1"/>
</calcChain>
</file>

<file path=xl/sharedStrings.xml><?xml version="1.0" encoding="utf-8"?>
<sst xmlns="http://schemas.openxmlformats.org/spreadsheetml/2006/main" count="146" uniqueCount="44">
  <si>
    <t>estimate</t>
  </si>
  <si>
    <t>Sex_M</t>
  </si>
  <si>
    <t>Black</t>
  </si>
  <si>
    <t>IMD2</t>
  </si>
  <si>
    <t>IMD3</t>
  </si>
  <si>
    <t>IMD4</t>
  </si>
  <si>
    <t>IMD5</t>
  </si>
  <si>
    <t>note</t>
  </si>
  <si>
    <t>most_deprived</t>
  </si>
  <si>
    <t>BP_high</t>
  </si>
  <si>
    <t>type</t>
  </si>
  <si>
    <t>co-morbidity</t>
  </si>
  <si>
    <t>Respiratory_disease</t>
  </si>
  <si>
    <t>CHD</t>
  </si>
  <si>
    <t>Stroke</t>
  </si>
  <si>
    <t>Kidney</t>
  </si>
  <si>
    <t>others</t>
  </si>
  <si>
    <t>Asthma</t>
  </si>
  <si>
    <t>Diabetes</t>
  </si>
  <si>
    <t>Arthritis</t>
  </si>
  <si>
    <t>Hispanic</t>
  </si>
  <si>
    <t>Diabetes_controlled</t>
  </si>
  <si>
    <t>Diabetes_uncontrolled</t>
  </si>
  <si>
    <t>Cancer_nonhaematological1</t>
  </si>
  <si>
    <t>Cancer_nonhaematological2</t>
  </si>
  <si>
    <t>Cancer_nonhaematological3</t>
  </si>
  <si>
    <t>Cancer_haematological1</t>
  </si>
  <si>
    <t>Cancer_haematological2</t>
  </si>
  <si>
    <t>Cancer_haematological3</t>
  </si>
  <si>
    <t>Smoking_ex</t>
  </si>
  <si>
    <t>Smoking_current</t>
  </si>
  <si>
    <t>BMI_obsese1</t>
  </si>
  <si>
    <t>BMI_obsese2</t>
  </si>
  <si>
    <t>BMI_obsese3</t>
  </si>
  <si>
    <t>Age_45_54</t>
  </si>
  <si>
    <t>Age_65_74</t>
  </si>
  <si>
    <t>Age_75_84</t>
  </si>
  <si>
    <t>Age_85</t>
  </si>
  <si>
    <t>Age_15_44</t>
  </si>
  <si>
    <t>Asian</t>
  </si>
  <si>
    <t>Native_American</t>
  </si>
  <si>
    <t>Note</t>
  </si>
  <si>
    <t>American Indian or Alaska native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</si>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</sst>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5D91-D86A-544C-B969-3E2F424F2D03}">
  <dimension ref="A1:D35"/>
  <sheetViews>
    <sheetView topLeftCell="A3" zoomScale="133" workbookViewId="0">
      <selection activeCell="A25" sqref="A25:A26"/>
    </sheetView>
  </sheetViews>
  <sheetFormatPr baseColWidth="10" defaultRowHeight="16" x14ac:dyDescent="0.2"/>
  <cols>
    <col min="1" max="1" width="27.6640625" customWidth="1"/>
    <col min="3" max="3" width="17.6640625" customWidth="1"/>
  </cols>
  <sheetData>
    <row r="1" spans="1:4" x14ac:dyDescent="0.2">
      <c r="A1" t="s">
        <v>43</v>
      </c>
      <c r="B1" t="s">
        <v>0</v>
      </c>
      <c r="C1" t="s">
        <v>10</v>
      </c>
      <c r="D1" t="s">
        <v>7</v>
      </c>
    </row>
    <row r="2" spans="1:4" x14ac:dyDescent="0.2">
      <c r="A2" s="1" t="s">
        <v>38</v>
      </c>
      <c r="B2" s="3">
        <f>LN(0.048)</f>
        <v>-3.0365542680742461</v>
      </c>
      <c r="C2" s="1" t="s">
        <v>16</v>
      </c>
    </row>
    <row r="3" spans="1:4" x14ac:dyDescent="0.2">
      <c r="A3" s="1" t="s">
        <v>34</v>
      </c>
      <c r="B3" s="3">
        <f>LN(0.37)</f>
        <v>-0.9942522733438669</v>
      </c>
      <c r="C3" s="1" t="s">
        <v>16</v>
      </c>
    </row>
    <row r="4" spans="1:4" x14ac:dyDescent="0.2">
      <c r="A4" s="1" t="s">
        <v>35</v>
      </c>
      <c r="B4" s="3">
        <f>LN(2.12)</f>
        <v>0.75141608868392118</v>
      </c>
      <c r="C4" s="1" t="s">
        <v>16</v>
      </c>
    </row>
    <row r="5" spans="1:4" x14ac:dyDescent="0.2">
      <c r="A5" s="1" t="s">
        <v>36</v>
      </c>
      <c r="B5" s="3">
        <f>LN(5.02)</f>
        <v>1.6134299337036377</v>
      </c>
      <c r="C5" s="1" t="s">
        <v>16</v>
      </c>
    </row>
    <row r="6" spans="1:4" x14ac:dyDescent="0.2">
      <c r="A6" s="1" t="s">
        <v>37</v>
      </c>
      <c r="B6" s="3">
        <f>LN(15.39)</f>
        <v>2.733717947850788</v>
      </c>
      <c r="C6" s="1" t="s">
        <v>16</v>
      </c>
    </row>
    <row r="7" spans="1:4" x14ac:dyDescent="0.2">
      <c r="A7" s="1" t="s">
        <v>1</v>
      </c>
      <c r="B7" s="2">
        <v>0.65800000000000003</v>
      </c>
      <c r="C7" t="s">
        <v>16</v>
      </c>
    </row>
    <row r="8" spans="1:4" x14ac:dyDescent="0.2">
      <c r="A8" s="1" t="s">
        <v>31</v>
      </c>
      <c r="B8" s="2">
        <f>LN(1.28)</f>
        <v>0.24686007793152581</v>
      </c>
      <c r="C8" t="s">
        <v>16</v>
      </c>
    </row>
    <row r="9" spans="1:4" x14ac:dyDescent="0.2">
      <c r="A9" s="1" t="s">
        <v>32</v>
      </c>
      <c r="B9" s="2">
        <f>LN(1.6)</f>
        <v>0.47000362924573563</v>
      </c>
      <c r="C9" t="s">
        <v>16</v>
      </c>
    </row>
    <row r="10" spans="1:4" x14ac:dyDescent="0.2">
      <c r="A10" s="1" t="s">
        <v>33</v>
      </c>
      <c r="B10" s="2">
        <f>LN(2.28)</f>
        <v>0.82417544296634937</v>
      </c>
      <c r="C10" t="s">
        <v>16</v>
      </c>
    </row>
    <row r="11" spans="1:4" x14ac:dyDescent="0.2">
      <c r="A11" s="1" t="s">
        <v>29</v>
      </c>
      <c r="B11" s="3">
        <f>LN(1.32)</f>
        <v>0.27763173659827955</v>
      </c>
      <c r="C11" s="1" t="s">
        <v>16</v>
      </c>
      <c r="D11" s="1"/>
    </row>
    <row r="12" spans="1:4" x14ac:dyDescent="0.2">
      <c r="A12" s="1" t="s">
        <v>30</v>
      </c>
      <c r="B12" s="3">
        <f>LN(0.94)</f>
        <v>-6.1875403718087529E-2</v>
      </c>
      <c r="C12" s="1" t="s">
        <v>16</v>
      </c>
      <c r="D12" s="1"/>
    </row>
    <row r="13" spans="1:4" x14ac:dyDescent="0.2">
      <c r="A13" s="1" t="s">
        <v>20</v>
      </c>
      <c r="B13" s="3">
        <f>LN(2.3)</f>
        <v>0.83290912293510388</v>
      </c>
      <c r="C13" s="1" t="s">
        <v>16</v>
      </c>
    </row>
    <row r="14" spans="1:4" x14ac:dyDescent="0.2">
      <c r="A14" s="1" t="s">
        <v>2</v>
      </c>
      <c r="B14" s="3">
        <f>LN(2.58)</f>
        <v>0.94778939893352609</v>
      </c>
      <c r="C14" s="1" t="s">
        <v>16</v>
      </c>
    </row>
    <row r="15" spans="1:4" x14ac:dyDescent="0.2">
      <c r="A15" s="1" t="s">
        <v>39</v>
      </c>
      <c r="B15" s="3">
        <f>LN(1.35)</f>
        <v>0.30010459245033816</v>
      </c>
      <c r="C15" s="1" t="s">
        <v>16</v>
      </c>
    </row>
    <row r="16" spans="1:4" x14ac:dyDescent="0.2">
      <c r="A16" s="1" t="s">
        <v>40</v>
      </c>
      <c r="B16" s="3">
        <f>LN(1.71)</f>
        <v>0.53649337051456847</v>
      </c>
      <c r="C16" s="1" t="s">
        <v>16</v>
      </c>
      <c r="D16" t="s">
        <v>42</v>
      </c>
    </row>
    <row r="17" spans="1:4" x14ac:dyDescent="0.2">
      <c r="A17" s="1" t="s">
        <v>3</v>
      </c>
      <c r="B17" s="2">
        <f>LN(1.19)</f>
        <v>0.17395330712343798</v>
      </c>
      <c r="C17" t="s">
        <v>16</v>
      </c>
    </row>
    <row r="18" spans="1:4" x14ac:dyDescent="0.2">
      <c r="A18" s="1" t="s">
        <v>4</v>
      </c>
      <c r="B18" s="2">
        <f>LN(1.26)</f>
        <v>0.23111172096338664</v>
      </c>
      <c r="C18" t="s">
        <v>16</v>
      </c>
    </row>
    <row r="19" spans="1:4" x14ac:dyDescent="0.2">
      <c r="A19" s="1" t="s">
        <v>5</v>
      </c>
      <c r="B19" s="2">
        <f>LN(1.53)</f>
        <v>0.42526773540434409</v>
      </c>
      <c r="C19" t="s">
        <v>16</v>
      </c>
    </row>
    <row r="20" spans="1:4" x14ac:dyDescent="0.2">
      <c r="A20" s="1" t="s">
        <v>6</v>
      </c>
      <c r="B20" s="2">
        <f>LN(1.7)</f>
        <v>0.53062825106217038</v>
      </c>
      <c r="C20" t="s">
        <v>16</v>
      </c>
      <c r="D20" t="s">
        <v>8</v>
      </c>
    </row>
    <row r="21" spans="1:4" x14ac:dyDescent="0.2">
      <c r="A21" s="1" t="s">
        <v>9</v>
      </c>
      <c r="B21" s="2">
        <f>LN(0.97)</f>
        <v>-3.0459207484708574E-2</v>
      </c>
      <c r="C21" t="s">
        <v>16</v>
      </c>
    </row>
    <row r="22" spans="1:4" x14ac:dyDescent="0.2">
      <c r="A22" t="s">
        <v>12</v>
      </c>
      <c r="B22" s="2">
        <f>LN(1.79)</f>
        <v>0.58221561985266368</v>
      </c>
      <c r="C22" t="s">
        <v>11</v>
      </c>
    </row>
    <row r="23" spans="1:4" x14ac:dyDescent="0.2">
      <c r="A23" s="1" t="s">
        <v>17</v>
      </c>
      <c r="B23" s="2">
        <v>4.9000000000000002E-2</v>
      </c>
      <c r="C23" t="s">
        <v>11</v>
      </c>
    </row>
    <row r="24" spans="1:4" x14ac:dyDescent="0.2">
      <c r="A24" s="1" t="s">
        <v>13</v>
      </c>
      <c r="B24" s="2">
        <f>LN(1.27)</f>
        <v>0.23901690047049992</v>
      </c>
      <c r="C24" t="s">
        <v>11</v>
      </c>
    </row>
    <row r="25" spans="1:4" x14ac:dyDescent="0.2">
      <c r="A25" s="1" t="s">
        <v>21</v>
      </c>
      <c r="B25" s="2">
        <f>LN(1.47)</f>
        <v>0.38526240079064489</v>
      </c>
      <c r="C25" t="s">
        <v>11</v>
      </c>
    </row>
    <row r="26" spans="1:4" x14ac:dyDescent="0.2">
      <c r="A26" s="1" t="s">
        <v>22</v>
      </c>
      <c r="B26" s="2">
        <f>LN(2.23)</f>
        <v>0.80200158547202738</v>
      </c>
      <c r="C26" t="s">
        <v>11</v>
      </c>
    </row>
    <row r="27" spans="1:4" x14ac:dyDescent="0.2">
      <c r="A27" s="1" t="s">
        <v>23</v>
      </c>
      <c r="B27" s="2">
        <f>LN(1.68)</f>
        <v>0.51879379341516751</v>
      </c>
      <c r="C27" t="s">
        <v>11</v>
      </c>
    </row>
    <row r="28" spans="1:4" x14ac:dyDescent="0.2">
      <c r="A28" s="1" t="s">
        <v>24</v>
      </c>
      <c r="B28" s="2">
        <f>LN(1.21)</f>
        <v>0.1906203596086497</v>
      </c>
      <c r="C28" t="s">
        <v>11</v>
      </c>
    </row>
    <row r="29" spans="1:4" x14ac:dyDescent="0.2">
      <c r="A29" s="1" t="s">
        <v>25</v>
      </c>
      <c r="B29" s="2">
        <f>LN(1.02)</f>
        <v>1.980262729617973E-2</v>
      </c>
      <c r="C29" t="s">
        <v>11</v>
      </c>
    </row>
    <row r="30" spans="1:4" x14ac:dyDescent="0.2">
      <c r="A30" s="1" t="s">
        <v>26</v>
      </c>
      <c r="B30" s="2">
        <f>LN(3.3)</f>
        <v>1.1939224684724346</v>
      </c>
      <c r="C30" t="s">
        <v>11</v>
      </c>
    </row>
    <row r="31" spans="1:4" x14ac:dyDescent="0.2">
      <c r="A31" s="1" t="s">
        <v>27</v>
      </c>
      <c r="B31" s="2">
        <f>LN(3.42)</f>
        <v>1.2296405510745139</v>
      </c>
      <c r="C31" t="s">
        <v>11</v>
      </c>
    </row>
    <row r="32" spans="1:4" x14ac:dyDescent="0.2">
      <c r="A32" s="1" t="s">
        <v>28</v>
      </c>
      <c r="B32" s="2">
        <f>LN(1.84)</f>
        <v>0.60976557162089429</v>
      </c>
      <c r="C32" t="s">
        <v>11</v>
      </c>
    </row>
    <row r="33" spans="1:3" x14ac:dyDescent="0.2">
      <c r="A33" s="1" t="s">
        <v>14</v>
      </c>
      <c r="B33" s="2">
        <f>LN(1.75)</f>
        <v>0.55961578793542266</v>
      </c>
      <c r="C33" t="s">
        <v>11</v>
      </c>
    </row>
    <row r="34" spans="1:3" x14ac:dyDescent="0.2">
      <c r="A34" s="1" t="s">
        <v>15</v>
      </c>
      <c r="B34" s="2">
        <f>LN(1.76)</f>
        <v>0.56531380905006046</v>
      </c>
      <c r="C34" t="s">
        <v>11</v>
      </c>
    </row>
    <row r="35" spans="1:3" x14ac:dyDescent="0.2">
      <c r="A35" t="s">
        <v>19</v>
      </c>
      <c r="B35" s="2">
        <f>LN(1.17)</f>
        <v>0.15700374880966469</v>
      </c>
      <c r="C3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4BC7-DF5D-5549-8B90-2823145ACA0A}">
  <dimension ref="A1:D34"/>
  <sheetViews>
    <sheetView tabSelected="1" zoomScale="125" workbookViewId="0">
      <selection activeCell="A2" sqref="A2"/>
    </sheetView>
  </sheetViews>
  <sheetFormatPr baseColWidth="10" defaultRowHeight="16" x14ac:dyDescent="0.2"/>
  <cols>
    <col min="1" max="1" width="29.1640625" customWidth="1"/>
    <col min="2" max="2" width="14.33203125" customWidth="1"/>
    <col min="3" max="3" width="13.1640625" customWidth="1"/>
  </cols>
  <sheetData>
    <row r="1" spans="1:4" x14ac:dyDescent="0.2">
      <c r="A1" s="1" t="s">
        <v>43</v>
      </c>
      <c r="B1" s="1" t="s">
        <v>0</v>
      </c>
      <c r="C1" s="1" t="s">
        <v>10</v>
      </c>
      <c r="D1" s="1" t="s">
        <v>41</v>
      </c>
    </row>
    <row r="2" spans="1:4" x14ac:dyDescent="0.2">
      <c r="A2" s="1" t="s">
        <v>38</v>
      </c>
      <c r="B2" s="3">
        <f>LN(0.048)</f>
        <v>-3.0365542680742461</v>
      </c>
      <c r="C2" s="1" t="s">
        <v>16</v>
      </c>
    </row>
    <row r="3" spans="1:4" x14ac:dyDescent="0.2">
      <c r="A3" s="1" t="s">
        <v>34</v>
      </c>
      <c r="B3" s="3">
        <f>LN(0.37)</f>
        <v>-0.9942522733438669</v>
      </c>
      <c r="C3" s="1" t="s">
        <v>16</v>
      </c>
    </row>
    <row r="4" spans="1:4" x14ac:dyDescent="0.2">
      <c r="A4" s="1" t="s">
        <v>35</v>
      </c>
      <c r="B4" s="3">
        <f>LN(2.12)</f>
        <v>0.75141608868392118</v>
      </c>
      <c r="C4" s="1" t="s">
        <v>16</v>
      </c>
    </row>
    <row r="5" spans="1:4" x14ac:dyDescent="0.2">
      <c r="A5" s="1" t="s">
        <v>36</v>
      </c>
      <c r="B5" s="3">
        <f>LN(5.02)</f>
        <v>1.6134299337036377</v>
      </c>
      <c r="C5" s="1" t="s">
        <v>16</v>
      </c>
    </row>
    <row r="6" spans="1:4" x14ac:dyDescent="0.2">
      <c r="A6" s="1" t="s">
        <v>37</v>
      </c>
      <c r="B6" s="3">
        <f>LN(15.39)</f>
        <v>2.733717947850788</v>
      </c>
      <c r="C6" s="1" t="s">
        <v>16</v>
      </c>
    </row>
    <row r="7" spans="1:4" x14ac:dyDescent="0.2">
      <c r="A7" s="1" t="s">
        <v>1</v>
      </c>
      <c r="B7" s="3">
        <v>0.65800000000000003</v>
      </c>
      <c r="C7" s="1" t="s">
        <v>16</v>
      </c>
    </row>
    <row r="8" spans="1:4" x14ac:dyDescent="0.2">
      <c r="A8" s="1" t="s">
        <v>31</v>
      </c>
      <c r="B8" s="2">
        <f>LN(1.28)</f>
        <v>0.24686007793152581</v>
      </c>
      <c r="C8" t="s">
        <v>16</v>
      </c>
    </row>
    <row r="9" spans="1:4" x14ac:dyDescent="0.2">
      <c r="A9" s="1" t="s">
        <v>32</v>
      </c>
      <c r="B9" s="2">
        <f>LN(1.6)</f>
        <v>0.47000362924573563</v>
      </c>
      <c r="C9" t="s">
        <v>16</v>
      </c>
    </row>
    <row r="10" spans="1:4" x14ac:dyDescent="0.2">
      <c r="A10" s="1" t="s">
        <v>33</v>
      </c>
      <c r="B10" s="2">
        <f>LN(2.28)</f>
        <v>0.82417544296634937</v>
      </c>
      <c r="C10" t="s">
        <v>16</v>
      </c>
    </row>
    <row r="11" spans="1:4" x14ac:dyDescent="0.2">
      <c r="A11" s="1" t="s">
        <v>29</v>
      </c>
      <c r="B11" s="3">
        <f>LN(1.32)</f>
        <v>0.27763173659827955</v>
      </c>
      <c r="C11" s="1" t="s">
        <v>16</v>
      </c>
    </row>
    <row r="12" spans="1:4" x14ac:dyDescent="0.2">
      <c r="A12" s="1" t="s">
        <v>30</v>
      </c>
      <c r="B12" s="3">
        <f>LN(0.94)</f>
        <v>-6.1875403718087529E-2</v>
      </c>
      <c r="C12" s="1" t="s">
        <v>16</v>
      </c>
    </row>
    <row r="13" spans="1:4" x14ac:dyDescent="0.2">
      <c r="A13" s="1" t="s">
        <v>20</v>
      </c>
      <c r="B13" s="3">
        <f>LN(2.3)</f>
        <v>0.83290912293510388</v>
      </c>
      <c r="C13" s="1" t="s">
        <v>16</v>
      </c>
    </row>
    <row r="14" spans="1:4" x14ac:dyDescent="0.2">
      <c r="A14" s="1" t="s">
        <v>2</v>
      </c>
      <c r="B14" s="3">
        <f>LN(2.58)</f>
        <v>0.94778939893352609</v>
      </c>
      <c r="C14" s="1" t="s">
        <v>16</v>
      </c>
    </row>
    <row r="15" spans="1:4" x14ac:dyDescent="0.2">
      <c r="A15" s="1" t="s">
        <v>39</v>
      </c>
      <c r="B15" s="3">
        <f>LN(1.35)</f>
        <v>0.30010459245033816</v>
      </c>
      <c r="C15" s="1" t="s">
        <v>16</v>
      </c>
    </row>
    <row r="16" spans="1:4" x14ac:dyDescent="0.2">
      <c r="A16" s="1" t="s">
        <v>40</v>
      </c>
      <c r="B16" s="3">
        <f>LN(1.71)</f>
        <v>0.53649337051456847</v>
      </c>
      <c r="C16" s="1" t="s">
        <v>16</v>
      </c>
      <c r="D16" t="s">
        <v>42</v>
      </c>
    </row>
    <row r="17" spans="1:4" x14ac:dyDescent="0.2">
      <c r="A17" s="1" t="s">
        <v>3</v>
      </c>
      <c r="B17" s="3">
        <v>0.17399999999999999</v>
      </c>
      <c r="C17" s="1" t="s">
        <v>16</v>
      </c>
    </row>
    <row r="18" spans="1:4" x14ac:dyDescent="0.2">
      <c r="A18" s="1" t="s">
        <v>4</v>
      </c>
      <c r="B18" s="3">
        <v>0.23100000000000001</v>
      </c>
      <c r="C18" s="1" t="s">
        <v>16</v>
      </c>
    </row>
    <row r="19" spans="1:4" x14ac:dyDescent="0.2">
      <c r="A19" s="1" t="s">
        <v>5</v>
      </c>
      <c r="B19" s="3">
        <v>0.42499999999999999</v>
      </c>
      <c r="C19" s="1" t="s">
        <v>16</v>
      </c>
    </row>
    <row r="20" spans="1:4" x14ac:dyDescent="0.2">
      <c r="A20" s="1" t="s">
        <v>6</v>
      </c>
      <c r="B20" s="3">
        <v>0.53100000000000003</v>
      </c>
      <c r="C20" s="1" t="s">
        <v>16</v>
      </c>
      <c r="D20" t="s">
        <v>8</v>
      </c>
    </row>
    <row r="21" spans="1:4" x14ac:dyDescent="0.2">
      <c r="A21" s="1" t="s">
        <v>9</v>
      </c>
      <c r="B21" s="3">
        <v>-0.03</v>
      </c>
      <c r="C21" s="1" t="s">
        <v>16</v>
      </c>
    </row>
    <row r="22" spans="1:4" x14ac:dyDescent="0.2">
      <c r="A22" s="1" t="s">
        <v>12</v>
      </c>
      <c r="B22" s="3">
        <v>0.58199999999999996</v>
      </c>
      <c r="C22" s="1" t="s">
        <v>11</v>
      </c>
    </row>
    <row r="23" spans="1:4" x14ac:dyDescent="0.2">
      <c r="A23" s="1" t="s">
        <v>17</v>
      </c>
      <c r="B23" s="2">
        <v>4.9000000000000002E-2</v>
      </c>
      <c r="C23" s="1" t="s">
        <v>11</v>
      </c>
    </row>
    <row r="24" spans="1:4" x14ac:dyDescent="0.2">
      <c r="A24" s="1" t="s">
        <v>13</v>
      </c>
      <c r="B24" s="3">
        <v>0.23899999999999999</v>
      </c>
      <c r="C24" s="1" t="s">
        <v>11</v>
      </c>
    </row>
    <row r="25" spans="1:4" x14ac:dyDescent="0.2">
      <c r="A25" s="1" t="s">
        <v>18</v>
      </c>
      <c r="B25" s="3">
        <v>0.53200000000000003</v>
      </c>
      <c r="C25" s="1" t="s">
        <v>11</v>
      </c>
    </row>
    <row r="26" spans="1:4" x14ac:dyDescent="0.2">
      <c r="A26" s="1" t="s">
        <v>23</v>
      </c>
      <c r="B26" s="2">
        <f>LN(1.68)</f>
        <v>0.51879379341516751</v>
      </c>
      <c r="C26" t="s">
        <v>11</v>
      </c>
    </row>
    <row r="27" spans="1:4" x14ac:dyDescent="0.2">
      <c r="A27" s="1" t="s">
        <v>24</v>
      </c>
      <c r="B27" s="2">
        <f>LN(1.21)</f>
        <v>0.1906203596086497</v>
      </c>
      <c r="C27" t="s">
        <v>11</v>
      </c>
    </row>
    <row r="28" spans="1:4" x14ac:dyDescent="0.2">
      <c r="A28" s="1" t="s">
        <v>25</v>
      </c>
      <c r="B28" s="2">
        <f>LN(1.02)</f>
        <v>1.980262729617973E-2</v>
      </c>
      <c r="C28" t="s">
        <v>11</v>
      </c>
    </row>
    <row r="29" spans="1:4" x14ac:dyDescent="0.2">
      <c r="A29" s="1" t="s">
        <v>26</v>
      </c>
      <c r="B29" s="2">
        <f>LN(3.3)</f>
        <v>1.1939224684724346</v>
      </c>
      <c r="C29" t="s">
        <v>11</v>
      </c>
    </row>
    <row r="30" spans="1:4" x14ac:dyDescent="0.2">
      <c r="A30" s="1" t="s">
        <v>27</v>
      </c>
      <c r="B30" s="2">
        <f>LN(3.42)</f>
        <v>1.2296405510745139</v>
      </c>
      <c r="C30" t="s">
        <v>11</v>
      </c>
    </row>
    <row r="31" spans="1:4" x14ac:dyDescent="0.2">
      <c r="A31" s="1" t="s">
        <v>28</v>
      </c>
      <c r="B31" s="2">
        <f>LN(1.84)</f>
        <v>0.60976557162089429</v>
      </c>
      <c r="C31" t="s">
        <v>11</v>
      </c>
    </row>
    <row r="32" spans="1:4" x14ac:dyDescent="0.2">
      <c r="A32" s="1" t="s">
        <v>14</v>
      </c>
      <c r="B32" s="3">
        <v>0.56000000000000005</v>
      </c>
      <c r="C32" s="1" t="s">
        <v>11</v>
      </c>
    </row>
    <row r="33" spans="1:3" x14ac:dyDescent="0.2">
      <c r="A33" s="1" t="s">
        <v>15</v>
      </c>
      <c r="B33" s="3">
        <v>0.56499999999999995</v>
      </c>
      <c r="C33" s="1" t="s">
        <v>11</v>
      </c>
    </row>
    <row r="34" spans="1:3" x14ac:dyDescent="0.2">
      <c r="A34" s="1" t="s">
        <v>19</v>
      </c>
      <c r="B34" s="3">
        <v>0.157</v>
      </c>
      <c r="C34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</vt:lpstr>
      <vt:lpstr>coefficients_individual_level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2020-05-09T21:38:30Z</dcterms:created>
  <dcterms:modified xsi:type="dcterms:W3CDTF">2020-07-14T22:42:28Z</dcterms:modified>
</cp:coreProperties>
</file>