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0700" windowHeight="7815"/>
  </bookViews>
  <sheets>
    <sheet name="y9999" sheetId="1" r:id="rId1"/>
  </sheets>
  <calcPr calcId="0"/>
</workbook>
</file>

<file path=xl/calcChain.xml><?xml version="1.0" encoding="utf-8"?>
<calcChain xmlns="http://schemas.openxmlformats.org/spreadsheetml/2006/main">
  <c r="G78" i="1" l="1"/>
  <c r="G77" i="1"/>
  <c r="G76" i="1"/>
  <c r="F79" i="1"/>
  <c r="F78" i="1"/>
  <c r="G75" i="1"/>
  <c r="F76" i="1"/>
  <c r="F77" i="1"/>
  <c r="F75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2" i="1"/>
  <c r="K3" i="1"/>
  <c r="L3" i="1" s="1"/>
  <c r="K4" i="1"/>
  <c r="L4" i="1" s="1"/>
  <c r="K5" i="1"/>
  <c r="L5" i="1" s="1"/>
  <c r="K6" i="1"/>
  <c r="L6" i="1" s="1"/>
  <c r="K7" i="1"/>
  <c r="L7" i="1" s="1"/>
  <c r="K8" i="1"/>
  <c r="L8" i="1" s="1"/>
  <c r="K9" i="1"/>
  <c r="L9" i="1" s="1"/>
  <c r="K10" i="1"/>
  <c r="L10" i="1" s="1"/>
  <c r="K11" i="1"/>
  <c r="L11" i="1" s="1"/>
  <c r="K12" i="1"/>
  <c r="L12" i="1" s="1"/>
  <c r="K13" i="1"/>
  <c r="L13" i="1" s="1"/>
  <c r="K14" i="1"/>
  <c r="L14" i="1" s="1"/>
  <c r="K15" i="1"/>
  <c r="L15" i="1" s="1"/>
  <c r="K16" i="1"/>
  <c r="L16" i="1" s="1"/>
  <c r="K17" i="1"/>
  <c r="L17" i="1" s="1"/>
  <c r="K18" i="1"/>
  <c r="L18" i="1" s="1"/>
  <c r="K19" i="1"/>
  <c r="L19" i="1" s="1"/>
  <c r="K20" i="1"/>
  <c r="L20" i="1" s="1"/>
  <c r="K21" i="1"/>
  <c r="L21" i="1" s="1"/>
  <c r="K22" i="1"/>
  <c r="L22" i="1" s="1"/>
  <c r="K23" i="1"/>
  <c r="L23" i="1" s="1"/>
  <c r="K24" i="1"/>
  <c r="L24" i="1" s="1"/>
  <c r="K25" i="1"/>
  <c r="L25" i="1" s="1"/>
  <c r="K26" i="1"/>
  <c r="L26" i="1" s="1"/>
  <c r="K27" i="1"/>
  <c r="L27" i="1" s="1"/>
  <c r="K28" i="1"/>
  <c r="L28" i="1" s="1"/>
  <c r="K29" i="1"/>
  <c r="L29" i="1" s="1"/>
  <c r="K30" i="1"/>
  <c r="L30" i="1" s="1"/>
  <c r="K31" i="1"/>
  <c r="L31" i="1" s="1"/>
  <c r="K32" i="1"/>
  <c r="L32" i="1" s="1"/>
  <c r="K33" i="1"/>
  <c r="L33" i="1" s="1"/>
  <c r="K34" i="1"/>
  <c r="L34" i="1" s="1"/>
  <c r="K35" i="1"/>
  <c r="L35" i="1" s="1"/>
  <c r="K36" i="1"/>
  <c r="L36" i="1" s="1"/>
  <c r="K37" i="1"/>
  <c r="L37" i="1" s="1"/>
  <c r="K38" i="1"/>
  <c r="L38" i="1" s="1"/>
  <c r="K2" i="1"/>
  <c r="L2" i="1" s="1"/>
</calcChain>
</file>

<file path=xl/sharedStrings.xml><?xml version="1.0" encoding="utf-8"?>
<sst xmlns="http://schemas.openxmlformats.org/spreadsheetml/2006/main" count="171" uniqueCount="19">
  <si>
    <t>證券代碼</t>
  </si>
  <si>
    <t>簡稱</t>
  </si>
  <si>
    <t>年月日</t>
  </si>
  <si>
    <t>收盤價(元)</t>
  </si>
  <si>
    <t>報酬率％</t>
  </si>
  <si>
    <t xml:space="preserve">Y9999  </t>
  </si>
  <si>
    <t xml:space="preserve">加權指數     </t>
  </si>
  <si>
    <t xml:space="preserve">智基         </t>
  </si>
  <si>
    <t xml:space="preserve">台積電       </t>
  </si>
  <si>
    <t>超額報酬</t>
    <phoneticPr fontId="18" type="noConversion"/>
  </si>
  <si>
    <t>證券代碼</t>
    <phoneticPr fontId="18" type="noConversion"/>
  </si>
  <si>
    <t>VAR.P</t>
    <phoneticPr fontId="18" type="noConversion"/>
  </si>
  <si>
    <t>對數報酬率</t>
    <phoneticPr fontId="18" type="noConversion"/>
  </si>
  <si>
    <t>報酬率</t>
    <phoneticPr fontId="18" type="noConversion"/>
  </si>
  <si>
    <t>算數報酬率</t>
    <phoneticPr fontId="18" type="noConversion"/>
  </si>
  <si>
    <t>第一天</t>
    <phoneticPr fontId="18" type="noConversion"/>
  </si>
  <si>
    <t>第二天</t>
    <phoneticPr fontId="18" type="noConversion"/>
  </si>
  <si>
    <t>第三天</t>
    <phoneticPr fontId="18" type="noConversion"/>
  </si>
  <si>
    <t>第四天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</si>
</sst>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000_);[Red]\(0.00000\)"/>
    <numFmt numFmtId="177" formatCode="0.00000_ "/>
  </numFmts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14" fontId="0" fillId="0" borderId="0" xfId="0" applyNumberFormat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4.7666286110575003E-2"/>
          <c:y val="6.335016262502069E-2"/>
          <c:w val="0.91801374254562584"/>
          <c:h val="0.84032089012129296"/>
        </c:manualLayout>
      </c:layout>
      <c:lineChart>
        <c:grouping val="standard"/>
        <c:varyColors val="0"/>
        <c:ser>
          <c:idx val="0"/>
          <c:order val="0"/>
          <c:tx>
            <c:strRef>
              <c:f>'y9999'!$D$1</c:f>
              <c:strCache>
                <c:ptCount val="1"/>
                <c:pt idx="0">
                  <c:v>報酬率％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'y9999'!$C$2:$C$38</c:f>
              <c:numCache>
                <c:formatCode>m/d/yyyy</c:formatCode>
                <c:ptCount val="37"/>
                <c:pt idx="0">
                  <c:v>44200</c:v>
                </c:pt>
                <c:pt idx="1">
                  <c:v>44201</c:v>
                </c:pt>
                <c:pt idx="2">
                  <c:v>44202</c:v>
                </c:pt>
                <c:pt idx="3">
                  <c:v>44203</c:v>
                </c:pt>
                <c:pt idx="4">
                  <c:v>44204</c:v>
                </c:pt>
                <c:pt idx="5">
                  <c:v>44207</c:v>
                </c:pt>
                <c:pt idx="6">
                  <c:v>44208</c:v>
                </c:pt>
                <c:pt idx="7">
                  <c:v>44209</c:v>
                </c:pt>
                <c:pt idx="8">
                  <c:v>44210</c:v>
                </c:pt>
                <c:pt idx="9">
                  <c:v>44211</c:v>
                </c:pt>
                <c:pt idx="10">
                  <c:v>44214</c:v>
                </c:pt>
                <c:pt idx="11">
                  <c:v>44215</c:v>
                </c:pt>
                <c:pt idx="12">
                  <c:v>44216</c:v>
                </c:pt>
                <c:pt idx="13">
                  <c:v>44217</c:v>
                </c:pt>
                <c:pt idx="14">
                  <c:v>44218</c:v>
                </c:pt>
                <c:pt idx="15">
                  <c:v>44221</c:v>
                </c:pt>
                <c:pt idx="16">
                  <c:v>44222</c:v>
                </c:pt>
                <c:pt idx="17">
                  <c:v>44223</c:v>
                </c:pt>
                <c:pt idx="18">
                  <c:v>44224</c:v>
                </c:pt>
                <c:pt idx="19">
                  <c:v>44225</c:v>
                </c:pt>
                <c:pt idx="20">
                  <c:v>44228</c:v>
                </c:pt>
                <c:pt idx="21">
                  <c:v>44229</c:v>
                </c:pt>
                <c:pt idx="22">
                  <c:v>44230</c:v>
                </c:pt>
                <c:pt idx="23">
                  <c:v>44231</c:v>
                </c:pt>
                <c:pt idx="24">
                  <c:v>44232</c:v>
                </c:pt>
                <c:pt idx="25">
                  <c:v>44244</c:v>
                </c:pt>
                <c:pt idx="26">
                  <c:v>44245</c:v>
                </c:pt>
                <c:pt idx="27">
                  <c:v>44246</c:v>
                </c:pt>
                <c:pt idx="28">
                  <c:v>44249</c:v>
                </c:pt>
                <c:pt idx="29">
                  <c:v>44250</c:v>
                </c:pt>
                <c:pt idx="30">
                  <c:v>44251</c:v>
                </c:pt>
                <c:pt idx="31">
                  <c:v>44252</c:v>
                </c:pt>
                <c:pt idx="32">
                  <c:v>44253</c:v>
                </c:pt>
                <c:pt idx="33">
                  <c:v>44257</c:v>
                </c:pt>
                <c:pt idx="34">
                  <c:v>44258</c:v>
                </c:pt>
                <c:pt idx="35">
                  <c:v>44259</c:v>
                </c:pt>
                <c:pt idx="36">
                  <c:v>44260</c:v>
                </c:pt>
              </c:numCache>
            </c:numRef>
          </c:cat>
          <c:val>
            <c:numRef>
              <c:f>'y9999'!$D$2:$D$38</c:f>
              <c:numCache>
                <c:formatCode>General</c:formatCode>
                <c:ptCount val="37"/>
                <c:pt idx="0">
                  <c:v>1.1505000000000001</c:v>
                </c:pt>
                <c:pt idx="1">
                  <c:v>0.65759999999999996</c:v>
                </c:pt>
                <c:pt idx="2">
                  <c:v>-0.11269999999999999</c:v>
                </c:pt>
                <c:pt idx="3">
                  <c:v>1.5408999999999999</c:v>
                </c:pt>
                <c:pt idx="4">
                  <c:v>1.6429</c:v>
                </c:pt>
                <c:pt idx="5">
                  <c:v>0.60370000000000001</c:v>
                </c:pt>
                <c:pt idx="6">
                  <c:v>-0.36380000000000001</c:v>
                </c:pt>
                <c:pt idx="7">
                  <c:v>1.7372000000000001</c:v>
                </c:pt>
                <c:pt idx="8">
                  <c:v>-0.3982</c:v>
                </c:pt>
                <c:pt idx="9">
                  <c:v>-0.57809999999999995</c:v>
                </c:pt>
                <c:pt idx="10">
                  <c:v>-2.81E-2</c:v>
                </c:pt>
                <c:pt idx="11">
                  <c:v>1.6998</c:v>
                </c:pt>
                <c:pt idx="12">
                  <c:v>-0.44840000000000002</c:v>
                </c:pt>
                <c:pt idx="13">
                  <c:v>2.1991000000000001</c:v>
                </c:pt>
                <c:pt idx="14">
                  <c:v>-0.83409999999999995</c:v>
                </c:pt>
                <c:pt idx="15">
                  <c:v>-0.45250000000000001</c:v>
                </c:pt>
                <c:pt idx="16">
                  <c:v>-1.8041</c:v>
                </c:pt>
                <c:pt idx="17">
                  <c:v>0.27210000000000001</c:v>
                </c:pt>
                <c:pt idx="18">
                  <c:v>-1.8187</c:v>
                </c:pt>
                <c:pt idx="19">
                  <c:v>-1.8005</c:v>
                </c:pt>
                <c:pt idx="20">
                  <c:v>1.7952999999999999</c:v>
                </c:pt>
                <c:pt idx="21">
                  <c:v>2.2709999999999999</c:v>
                </c:pt>
                <c:pt idx="22">
                  <c:v>7.1499999999999994E-2</c:v>
                </c:pt>
                <c:pt idx="23">
                  <c:v>-0.4128</c:v>
                </c:pt>
                <c:pt idx="24">
                  <c:v>0.61240000000000006</c:v>
                </c:pt>
                <c:pt idx="25">
                  <c:v>3.5430999999999999</c:v>
                </c:pt>
                <c:pt idx="26">
                  <c:v>0.38030000000000003</c:v>
                </c:pt>
                <c:pt idx="27">
                  <c:v>-0.50609999999999999</c:v>
                </c:pt>
                <c:pt idx="28">
                  <c:v>0.4209</c:v>
                </c:pt>
                <c:pt idx="29">
                  <c:v>0.2026</c:v>
                </c:pt>
                <c:pt idx="30">
                  <c:v>-1.4039999999999999</c:v>
                </c:pt>
                <c:pt idx="31">
                  <c:v>1.4782</c:v>
                </c:pt>
                <c:pt idx="32">
                  <c:v>-3.0293000000000001</c:v>
                </c:pt>
                <c:pt idx="33">
                  <c:v>-4.3400000000000001E-2</c:v>
                </c:pt>
                <c:pt idx="34">
                  <c:v>1.6608000000000001</c:v>
                </c:pt>
                <c:pt idx="35">
                  <c:v>-1.8833</c:v>
                </c:pt>
                <c:pt idx="36">
                  <c:v>-0.32179999999999997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55-4DD2-93FB-6C81322E307D}"/>
            </c:ext>
          </c:extLst>
        </c:ser>
        <c:ser>
          <c:idx val="1"/>
          <c:order val="1"/>
          <c:tx>
            <c:strRef>
              <c:f>'y9999'!$J$1</c:f>
              <c:strCache>
                <c:ptCount val="1"/>
                <c:pt idx="0">
                  <c:v>報酬率％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'y9999'!$H$2:$H$38</c:f>
              <c:numCache>
                <c:formatCode>m/d/yyyy</c:formatCode>
                <c:ptCount val="37"/>
                <c:pt idx="0">
                  <c:v>44200</c:v>
                </c:pt>
                <c:pt idx="1">
                  <c:v>44201</c:v>
                </c:pt>
                <c:pt idx="2">
                  <c:v>44202</c:v>
                </c:pt>
                <c:pt idx="3">
                  <c:v>44203</c:v>
                </c:pt>
                <c:pt idx="4">
                  <c:v>44204</c:v>
                </c:pt>
                <c:pt idx="5">
                  <c:v>44207</c:v>
                </c:pt>
                <c:pt idx="6">
                  <c:v>44208</c:v>
                </c:pt>
                <c:pt idx="7">
                  <c:v>44209</c:v>
                </c:pt>
                <c:pt idx="8">
                  <c:v>44210</c:v>
                </c:pt>
                <c:pt idx="9">
                  <c:v>44211</c:v>
                </c:pt>
                <c:pt idx="10">
                  <c:v>44214</c:v>
                </c:pt>
                <c:pt idx="11">
                  <c:v>44215</c:v>
                </c:pt>
                <c:pt idx="12">
                  <c:v>44216</c:v>
                </c:pt>
                <c:pt idx="13">
                  <c:v>44217</c:v>
                </c:pt>
                <c:pt idx="14">
                  <c:v>44218</c:v>
                </c:pt>
                <c:pt idx="15">
                  <c:v>44221</c:v>
                </c:pt>
                <c:pt idx="16">
                  <c:v>44222</c:v>
                </c:pt>
                <c:pt idx="17">
                  <c:v>44223</c:v>
                </c:pt>
                <c:pt idx="18">
                  <c:v>44224</c:v>
                </c:pt>
                <c:pt idx="19">
                  <c:v>44225</c:v>
                </c:pt>
                <c:pt idx="20">
                  <c:v>44228</c:v>
                </c:pt>
                <c:pt idx="21">
                  <c:v>44229</c:v>
                </c:pt>
                <c:pt idx="22">
                  <c:v>44230</c:v>
                </c:pt>
                <c:pt idx="23">
                  <c:v>44231</c:v>
                </c:pt>
                <c:pt idx="24">
                  <c:v>44232</c:v>
                </c:pt>
                <c:pt idx="25">
                  <c:v>44244</c:v>
                </c:pt>
                <c:pt idx="26">
                  <c:v>44245</c:v>
                </c:pt>
                <c:pt idx="27">
                  <c:v>44246</c:v>
                </c:pt>
                <c:pt idx="28">
                  <c:v>44249</c:v>
                </c:pt>
                <c:pt idx="29">
                  <c:v>44250</c:v>
                </c:pt>
                <c:pt idx="30">
                  <c:v>44251</c:v>
                </c:pt>
                <c:pt idx="31">
                  <c:v>44252</c:v>
                </c:pt>
                <c:pt idx="32">
                  <c:v>44253</c:v>
                </c:pt>
                <c:pt idx="33">
                  <c:v>44257</c:v>
                </c:pt>
                <c:pt idx="34">
                  <c:v>44258</c:v>
                </c:pt>
                <c:pt idx="35">
                  <c:v>44259</c:v>
                </c:pt>
                <c:pt idx="36">
                  <c:v>44260</c:v>
                </c:pt>
              </c:numCache>
            </c:numRef>
          </c:cat>
          <c:val>
            <c:numRef>
              <c:f>'y9999'!$J$2:$J$38</c:f>
              <c:numCache>
                <c:formatCode>General</c:formatCode>
                <c:ptCount val="37"/>
                <c:pt idx="0">
                  <c:v>1.1321000000000001</c:v>
                </c:pt>
                <c:pt idx="1">
                  <c:v>1.1194</c:v>
                </c:pt>
                <c:pt idx="2">
                  <c:v>1.2915000000000001</c:v>
                </c:pt>
                <c:pt idx="3">
                  <c:v>2.9144000000000001</c:v>
                </c:pt>
                <c:pt idx="4">
                  <c:v>2.6549</c:v>
                </c:pt>
                <c:pt idx="5">
                  <c:v>0.68969999999999998</c:v>
                </c:pt>
                <c:pt idx="6">
                  <c:v>1.1986000000000001</c:v>
                </c:pt>
                <c:pt idx="7">
                  <c:v>2.3689</c:v>
                </c:pt>
                <c:pt idx="8">
                  <c:v>-2.1488</c:v>
                </c:pt>
                <c:pt idx="9">
                  <c:v>1.5203</c:v>
                </c:pt>
                <c:pt idx="10">
                  <c:v>0.99829999999999997</c:v>
                </c:pt>
                <c:pt idx="11">
                  <c:v>3.2949000000000002</c:v>
                </c:pt>
                <c:pt idx="12">
                  <c:v>3.1898</c:v>
                </c:pt>
                <c:pt idx="13">
                  <c:v>4.0185000000000004</c:v>
                </c:pt>
                <c:pt idx="14">
                  <c:v>-3.5661</c:v>
                </c:pt>
                <c:pt idx="15">
                  <c:v>-2.4653</c:v>
                </c:pt>
                <c:pt idx="16">
                  <c:v>-2.5276000000000001</c:v>
                </c:pt>
                <c:pt idx="17">
                  <c:v>-0.3241</c:v>
                </c:pt>
                <c:pt idx="18">
                  <c:v>-2.2764000000000002</c:v>
                </c:pt>
                <c:pt idx="19">
                  <c:v>-1.6638999999999999</c:v>
                </c:pt>
                <c:pt idx="20">
                  <c:v>3.3841000000000001</c:v>
                </c:pt>
                <c:pt idx="21">
                  <c:v>3.4369999999999998</c:v>
                </c:pt>
                <c:pt idx="22">
                  <c:v>-0.3165</c:v>
                </c:pt>
                <c:pt idx="23">
                  <c:v>-0.47620000000000001</c:v>
                </c:pt>
                <c:pt idx="24">
                  <c:v>0.7974</c:v>
                </c:pt>
                <c:pt idx="25">
                  <c:v>4.9051</c:v>
                </c:pt>
                <c:pt idx="26">
                  <c:v>-0.45250000000000001</c:v>
                </c:pt>
                <c:pt idx="27">
                  <c:v>-1.2121</c:v>
                </c:pt>
                <c:pt idx="28">
                  <c:v>-0.30669999999999997</c:v>
                </c:pt>
                <c:pt idx="29">
                  <c:v>-1.3846000000000001</c:v>
                </c:pt>
                <c:pt idx="30">
                  <c:v>-2.4961000000000002</c:v>
                </c:pt>
                <c:pt idx="31">
                  <c:v>1.6</c:v>
                </c:pt>
                <c:pt idx="32">
                  <c:v>-4.5669000000000004</c:v>
                </c:pt>
                <c:pt idx="33">
                  <c:v>0.495</c:v>
                </c:pt>
                <c:pt idx="34">
                  <c:v>2.1345999999999998</c:v>
                </c:pt>
                <c:pt idx="35">
                  <c:v>-3.3761999999999999</c:v>
                </c:pt>
                <c:pt idx="3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55-4DD2-93FB-6C81322E30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3095424"/>
        <c:axId val="483097720"/>
      </c:lineChart>
      <c:dateAx>
        <c:axId val="483095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83097720"/>
        <c:crosses val="autoZero"/>
        <c:auto val="1"/>
        <c:lblOffset val="100"/>
        <c:baseTimeUnit val="days"/>
      </c:dateAx>
      <c:valAx>
        <c:axId val="483097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83095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'y9999'!$D$1</c:f>
              <c:strCache>
                <c:ptCount val="1"/>
                <c:pt idx="0">
                  <c:v>報酬率％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'y9999'!$C$2:$C$38</c:f>
              <c:numCache>
                <c:formatCode>m/d/yyyy</c:formatCode>
                <c:ptCount val="37"/>
                <c:pt idx="0">
                  <c:v>44200</c:v>
                </c:pt>
                <c:pt idx="1">
                  <c:v>44201</c:v>
                </c:pt>
                <c:pt idx="2">
                  <c:v>44202</c:v>
                </c:pt>
                <c:pt idx="3">
                  <c:v>44203</c:v>
                </c:pt>
                <c:pt idx="4">
                  <c:v>44204</c:v>
                </c:pt>
                <c:pt idx="5">
                  <c:v>44207</c:v>
                </c:pt>
                <c:pt idx="6">
                  <c:v>44208</c:v>
                </c:pt>
                <c:pt idx="7">
                  <c:v>44209</c:v>
                </c:pt>
                <c:pt idx="8">
                  <c:v>44210</c:v>
                </c:pt>
                <c:pt idx="9">
                  <c:v>44211</c:v>
                </c:pt>
                <c:pt idx="10">
                  <c:v>44214</c:v>
                </c:pt>
                <c:pt idx="11">
                  <c:v>44215</c:v>
                </c:pt>
                <c:pt idx="12">
                  <c:v>44216</c:v>
                </c:pt>
                <c:pt idx="13">
                  <c:v>44217</c:v>
                </c:pt>
                <c:pt idx="14">
                  <c:v>44218</c:v>
                </c:pt>
                <c:pt idx="15">
                  <c:v>44221</c:v>
                </c:pt>
                <c:pt idx="16">
                  <c:v>44222</c:v>
                </c:pt>
                <c:pt idx="17">
                  <c:v>44223</c:v>
                </c:pt>
                <c:pt idx="18">
                  <c:v>44224</c:v>
                </c:pt>
                <c:pt idx="19">
                  <c:v>44225</c:v>
                </c:pt>
                <c:pt idx="20">
                  <c:v>44228</c:v>
                </c:pt>
                <c:pt idx="21">
                  <c:v>44229</c:v>
                </c:pt>
                <c:pt idx="22">
                  <c:v>44230</c:v>
                </c:pt>
                <c:pt idx="23">
                  <c:v>44231</c:v>
                </c:pt>
                <c:pt idx="24">
                  <c:v>44232</c:v>
                </c:pt>
                <c:pt idx="25">
                  <c:v>44244</c:v>
                </c:pt>
                <c:pt idx="26">
                  <c:v>44245</c:v>
                </c:pt>
                <c:pt idx="27">
                  <c:v>44246</c:v>
                </c:pt>
                <c:pt idx="28">
                  <c:v>44249</c:v>
                </c:pt>
                <c:pt idx="29">
                  <c:v>44250</c:v>
                </c:pt>
                <c:pt idx="30">
                  <c:v>44251</c:v>
                </c:pt>
                <c:pt idx="31">
                  <c:v>44252</c:v>
                </c:pt>
                <c:pt idx="32">
                  <c:v>44253</c:v>
                </c:pt>
                <c:pt idx="33">
                  <c:v>44257</c:v>
                </c:pt>
                <c:pt idx="34">
                  <c:v>44258</c:v>
                </c:pt>
                <c:pt idx="35">
                  <c:v>44259</c:v>
                </c:pt>
                <c:pt idx="36">
                  <c:v>44260</c:v>
                </c:pt>
              </c:numCache>
            </c:numRef>
          </c:xVal>
          <c:yVal>
            <c:numRef>
              <c:f>'y9999'!$D$2:$D$38</c:f>
              <c:numCache>
                <c:formatCode>General</c:formatCode>
                <c:ptCount val="37"/>
                <c:pt idx="0">
                  <c:v>1.1505000000000001</c:v>
                </c:pt>
                <c:pt idx="1">
                  <c:v>0.65759999999999996</c:v>
                </c:pt>
                <c:pt idx="2">
                  <c:v>-0.11269999999999999</c:v>
                </c:pt>
                <c:pt idx="3">
                  <c:v>1.5408999999999999</c:v>
                </c:pt>
                <c:pt idx="4">
                  <c:v>1.6429</c:v>
                </c:pt>
                <c:pt idx="5">
                  <c:v>0.60370000000000001</c:v>
                </c:pt>
                <c:pt idx="6">
                  <c:v>-0.36380000000000001</c:v>
                </c:pt>
                <c:pt idx="7">
                  <c:v>1.7372000000000001</c:v>
                </c:pt>
                <c:pt idx="8">
                  <c:v>-0.3982</c:v>
                </c:pt>
                <c:pt idx="9">
                  <c:v>-0.57809999999999995</c:v>
                </c:pt>
                <c:pt idx="10">
                  <c:v>-2.81E-2</c:v>
                </c:pt>
                <c:pt idx="11">
                  <c:v>1.6998</c:v>
                </c:pt>
                <c:pt idx="12">
                  <c:v>-0.44840000000000002</c:v>
                </c:pt>
                <c:pt idx="13">
                  <c:v>2.1991000000000001</c:v>
                </c:pt>
                <c:pt idx="14">
                  <c:v>-0.83409999999999995</c:v>
                </c:pt>
                <c:pt idx="15">
                  <c:v>-0.45250000000000001</c:v>
                </c:pt>
                <c:pt idx="16">
                  <c:v>-1.8041</c:v>
                </c:pt>
                <c:pt idx="17">
                  <c:v>0.27210000000000001</c:v>
                </c:pt>
                <c:pt idx="18">
                  <c:v>-1.8187</c:v>
                </c:pt>
                <c:pt idx="19">
                  <c:v>-1.8005</c:v>
                </c:pt>
                <c:pt idx="20">
                  <c:v>1.7952999999999999</c:v>
                </c:pt>
                <c:pt idx="21">
                  <c:v>2.2709999999999999</c:v>
                </c:pt>
                <c:pt idx="22">
                  <c:v>7.1499999999999994E-2</c:v>
                </c:pt>
                <c:pt idx="23">
                  <c:v>-0.4128</c:v>
                </c:pt>
                <c:pt idx="24">
                  <c:v>0.61240000000000006</c:v>
                </c:pt>
                <c:pt idx="25">
                  <c:v>3.5430999999999999</c:v>
                </c:pt>
                <c:pt idx="26">
                  <c:v>0.38030000000000003</c:v>
                </c:pt>
                <c:pt idx="27">
                  <c:v>-0.50609999999999999</c:v>
                </c:pt>
                <c:pt idx="28">
                  <c:v>0.4209</c:v>
                </c:pt>
                <c:pt idx="29">
                  <c:v>0.2026</c:v>
                </c:pt>
                <c:pt idx="30">
                  <c:v>-1.4039999999999999</c:v>
                </c:pt>
                <c:pt idx="31">
                  <c:v>1.4782</c:v>
                </c:pt>
                <c:pt idx="32">
                  <c:v>-3.0293000000000001</c:v>
                </c:pt>
                <c:pt idx="33">
                  <c:v>-4.3400000000000001E-2</c:v>
                </c:pt>
                <c:pt idx="34">
                  <c:v>1.6608000000000001</c:v>
                </c:pt>
                <c:pt idx="35">
                  <c:v>-1.8833</c:v>
                </c:pt>
                <c:pt idx="36">
                  <c:v>-0.32179999999999997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66-4D63-A72A-02C945BD41FF}"/>
            </c:ext>
          </c:extLst>
        </c:ser>
        <c:ser>
          <c:idx val="1"/>
          <c:order val="1"/>
          <c:tx>
            <c:strRef>
              <c:f>'y9999'!$R$1</c:f>
              <c:strCache>
                <c:ptCount val="1"/>
                <c:pt idx="0">
                  <c:v>報酬率％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'y9999'!$Q$2:$Q$38</c:f>
              <c:numCache>
                <c:formatCode>m/d/yyyy</c:formatCode>
                <c:ptCount val="37"/>
                <c:pt idx="0">
                  <c:v>44200</c:v>
                </c:pt>
                <c:pt idx="1">
                  <c:v>44201</c:v>
                </c:pt>
                <c:pt idx="2">
                  <c:v>44202</c:v>
                </c:pt>
                <c:pt idx="3">
                  <c:v>44203</c:v>
                </c:pt>
                <c:pt idx="4">
                  <c:v>44204</c:v>
                </c:pt>
                <c:pt idx="5">
                  <c:v>44207</c:v>
                </c:pt>
                <c:pt idx="6">
                  <c:v>44208</c:v>
                </c:pt>
                <c:pt idx="7">
                  <c:v>44209</c:v>
                </c:pt>
                <c:pt idx="8">
                  <c:v>44210</c:v>
                </c:pt>
                <c:pt idx="9">
                  <c:v>44211</c:v>
                </c:pt>
                <c:pt idx="10">
                  <c:v>44214</c:v>
                </c:pt>
                <c:pt idx="11">
                  <c:v>44215</c:v>
                </c:pt>
                <c:pt idx="12">
                  <c:v>44216</c:v>
                </c:pt>
                <c:pt idx="13">
                  <c:v>44217</c:v>
                </c:pt>
                <c:pt idx="14">
                  <c:v>44218</c:v>
                </c:pt>
                <c:pt idx="15">
                  <c:v>44221</c:v>
                </c:pt>
                <c:pt idx="16">
                  <c:v>44222</c:v>
                </c:pt>
                <c:pt idx="17">
                  <c:v>44223</c:v>
                </c:pt>
                <c:pt idx="18">
                  <c:v>44224</c:v>
                </c:pt>
                <c:pt idx="19">
                  <c:v>44225</c:v>
                </c:pt>
                <c:pt idx="20">
                  <c:v>44228</c:v>
                </c:pt>
                <c:pt idx="21">
                  <c:v>44229</c:v>
                </c:pt>
                <c:pt idx="22">
                  <c:v>44230</c:v>
                </c:pt>
                <c:pt idx="23">
                  <c:v>44231</c:v>
                </c:pt>
                <c:pt idx="24">
                  <c:v>44232</c:v>
                </c:pt>
                <c:pt idx="25">
                  <c:v>44244</c:v>
                </c:pt>
                <c:pt idx="26">
                  <c:v>44245</c:v>
                </c:pt>
                <c:pt idx="27">
                  <c:v>44246</c:v>
                </c:pt>
                <c:pt idx="28">
                  <c:v>44249</c:v>
                </c:pt>
                <c:pt idx="29">
                  <c:v>44250</c:v>
                </c:pt>
                <c:pt idx="30">
                  <c:v>44251</c:v>
                </c:pt>
                <c:pt idx="31">
                  <c:v>44252</c:v>
                </c:pt>
                <c:pt idx="32">
                  <c:v>44253</c:v>
                </c:pt>
                <c:pt idx="33">
                  <c:v>44257</c:v>
                </c:pt>
                <c:pt idx="34">
                  <c:v>44258</c:v>
                </c:pt>
                <c:pt idx="35">
                  <c:v>44259</c:v>
                </c:pt>
                <c:pt idx="36">
                  <c:v>44260</c:v>
                </c:pt>
              </c:numCache>
            </c:numRef>
          </c:xVal>
          <c:yVal>
            <c:numRef>
              <c:f>'y9999'!$R$2:$R$38</c:f>
              <c:numCache>
                <c:formatCode>General</c:formatCode>
                <c:ptCount val="37"/>
                <c:pt idx="0">
                  <c:v>1.6259999999999999</c:v>
                </c:pt>
                <c:pt idx="1">
                  <c:v>-0.8</c:v>
                </c:pt>
                <c:pt idx="2">
                  <c:v>-0.4032</c:v>
                </c:pt>
                <c:pt idx="3">
                  <c:v>0.2</c:v>
                </c:pt>
                <c:pt idx="4">
                  <c:v>-0.40489999999999998</c:v>
                </c:pt>
                <c:pt idx="5">
                  <c:v>0.81299999999999994</c:v>
                </c:pt>
                <c:pt idx="6">
                  <c:v>-0.80649999999999999</c:v>
                </c:pt>
                <c:pt idx="7">
                  <c:v>0.81299999999999994</c:v>
                </c:pt>
                <c:pt idx="8">
                  <c:v>0.3</c:v>
                </c:pt>
                <c:pt idx="9">
                  <c:v>-0.4032</c:v>
                </c:pt>
                <c:pt idx="10">
                  <c:v>0.5</c:v>
                </c:pt>
                <c:pt idx="11">
                  <c:v>0.5</c:v>
                </c:pt>
                <c:pt idx="12">
                  <c:v>-1.2145999999999999</c:v>
                </c:pt>
                <c:pt idx="13">
                  <c:v>-0.4098</c:v>
                </c:pt>
                <c:pt idx="14">
                  <c:v>0.82299999999999995</c:v>
                </c:pt>
                <c:pt idx="15">
                  <c:v>-0.40820000000000001</c:v>
                </c:pt>
                <c:pt idx="16">
                  <c:v>0.4</c:v>
                </c:pt>
                <c:pt idx="17">
                  <c:v>0.4098</c:v>
                </c:pt>
                <c:pt idx="18">
                  <c:v>-0.40820000000000001</c:v>
                </c:pt>
                <c:pt idx="19">
                  <c:v>0.4098</c:v>
                </c:pt>
                <c:pt idx="20">
                  <c:v>-0.81630000000000003</c:v>
                </c:pt>
                <c:pt idx="21">
                  <c:v>1.2345999999999999</c:v>
                </c:pt>
                <c:pt idx="22">
                  <c:v>-0.40649999999999997</c:v>
                </c:pt>
                <c:pt idx="23">
                  <c:v>0.6</c:v>
                </c:pt>
                <c:pt idx="24">
                  <c:v>0.4</c:v>
                </c:pt>
                <c:pt idx="25">
                  <c:v>0.81630000000000003</c:v>
                </c:pt>
                <c:pt idx="26">
                  <c:v>0.40489999999999998</c:v>
                </c:pt>
                <c:pt idx="27">
                  <c:v>-0.4032</c:v>
                </c:pt>
                <c:pt idx="28">
                  <c:v>1.6194</c:v>
                </c:pt>
                <c:pt idx="29">
                  <c:v>0.39839999999999998</c:v>
                </c:pt>
                <c:pt idx="30">
                  <c:v>1</c:v>
                </c:pt>
                <c:pt idx="31">
                  <c:v>0.79369999999999996</c:v>
                </c:pt>
                <c:pt idx="32">
                  <c:v>1.1000000000000001</c:v>
                </c:pt>
                <c:pt idx="33">
                  <c:v>0.78739999999999999</c:v>
                </c:pt>
                <c:pt idx="34">
                  <c:v>0.78129999999999999</c:v>
                </c:pt>
                <c:pt idx="35">
                  <c:v>1.5</c:v>
                </c:pt>
                <c:pt idx="36">
                  <c:v>1.5504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666-4D63-A72A-02C945BD41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8262344"/>
        <c:axId val="528266936"/>
      </c:scatterChart>
      <c:valAx>
        <c:axId val="528262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28266936"/>
        <c:crosses val="autoZero"/>
        <c:crossBetween val="midCat"/>
      </c:valAx>
      <c:valAx>
        <c:axId val="528266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28262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40</xdr:row>
      <xdr:rowOff>123825</xdr:rowOff>
    </xdr:from>
    <xdr:to>
      <xdr:col>11</xdr:col>
      <xdr:colOff>180976</xdr:colOff>
      <xdr:row>67</xdr:row>
      <xdr:rowOff>200025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590549</xdr:colOff>
      <xdr:row>40</xdr:row>
      <xdr:rowOff>128587</xdr:rowOff>
    </xdr:from>
    <xdr:to>
      <xdr:col>21</xdr:col>
      <xdr:colOff>371474</xdr:colOff>
      <xdr:row>67</xdr:row>
      <xdr:rowOff>161925</xdr:rowOff>
    </xdr:to>
    <xdr:graphicFrame macro="">
      <xdr:nvGraphicFramePr>
        <xdr:cNvPr id="5" name="圖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9"/>
  <sheetViews>
    <sheetView tabSelected="1" workbookViewId="0">
      <selection activeCell="J1" sqref="J1"/>
    </sheetView>
  </sheetViews>
  <sheetFormatPr defaultRowHeight="16.5" x14ac:dyDescent="0.25"/>
  <cols>
    <col min="6" max="6" width="9.25" bestFit="1" customWidth="1"/>
    <col min="7" max="7" width="10.125" bestFit="1" customWidth="1"/>
    <col min="14" max="14" width="29.5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4</v>
      </c>
      <c r="F1" t="s">
        <v>10</v>
      </c>
      <c r="G1" t="s">
        <v>1</v>
      </c>
      <c r="H1" t="s">
        <v>2</v>
      </c>
      <c r="I1" t="s">
        <v>3</v>
      </c>
      <c r="J1" t="s">
        <v>4</v>
      </c>
      <c r="K1" t="s">
        <v>9</v>
      </c>
      <c r="L1" t="s">
        <v>11</v>
      </c>
      <c r="M1" t="s">
        <v>13</v>
      </c>
      <c r="N1" t="s">
        <v>12</v>
      </c>
      <c r="O1" t="s">
        <v>0</v>
      </c>
      <c r="P1" t="s">
        <v>1</v>
      </c>
      <c r="Q1" t="s">
        <v>2</v>
      </c>
      <c r="R1" t="s">
        <v>4</v>
      </c>
    </row>
    <row r="2" spans="1:18" x14ac:dyDescent="0.25">
      <c r="A2" t="s">
        <v>5</v>
      </c>
      <c r="B2" t="s">
        <v>6</v>
      </c>
      <c r="C2" s="1">
        <v>44200</v>
      </c>
      <c r="D2">
        <v>1.1505000000000001</v>
      </c>
      <c r="F2">
        <v>2330</v>
      </c>
      <c r="G2" t="s">
        <v>8</v>
      </c>
      <c r="H2" s="1">
        <v>44200</v>
      </c>
      <c r="I2">
        <v>536</v>
      </c>
      <c r="J2">
        <v>1.1321000000000001</v>
      </c>
      <c r="K2">
        <f>J2-D2</f>
        <v>-1.8399999999999972E-2</v>
      </c>
      <c r="L2">
        <f>_xlfn.VAR.P(K2,D2)</f>
        <v>0.34158180250000009</v>
      </c>
      <c r="M2">
        <f>(J3-J2)/J2</f>
        <v>-1.1218090274710851E-2</v>
      </c>
      <c r="N2">
        <f>LN(D3/D2)</f>
        <v>-0.55935506573345062</v>
      </c>
      <c r="O2">
        <v>6294</v>
      </c>
      <c r="P2" t="s">
        <v>7</v>
      </c>
      <c r="Q2" s="1">
        <v>44200</v>
      </c>
      <c r="R2">
        <v>1.6259999999999999</v>
      </c>
    </row>
    <row r="3" spans="1:18" x14ac:dyDescent="0.25">
      <c r="A3" t="s">
        <v>5</v>
      </c>
      <c r="B3" t="s">
        <v>6</v>
      </c>
      <c r="C3" s="1">
        <v>44201</v>
      </c>
      <c r="D3">
        <v>0.65759999999999996</v>
      </c>
      <c r="F3">
        <v>2330</v>
      </c>
      <c r="G3" t="s">
        <v>8</v>
      </c>
      <c r="H3" s="1">
        <v>44201</v>
      </c>
      <c r="I3">
        <v>542</v>
      </c>
      <c r="J3">
        <v>1.1194</v>
      </c>
      <c r="K3">
        <f>J3-D3</f>
        <v>0.46179999999999999</v>
      </c>
      <c r="L3">
        <f>_xlfn.VAR.P(K3,D3)</f>
        <v>9.5844099999999877E-3</v>
      </c>
      <c r="M3">
        <f t="shared" ref="M3:M38" si="0">(J4-J3)/J3</f>
        <v>0.15374307664820452</v>
      </c>
      <c r="N3" t="e">
        <f t="shared" ref="N3:N38" si="1">LN(D4/D3)</f>
        <v>#NUM!</v>
      </c>
      <c r="O3">
        <v>6294</v>
      </c>
      <c r="P3" t="s">
        <v>7</v>
      </c>
      <c r="Q3" s="1">
        <v>44201</v>
      </c>
      <c r="R3">
        <v>-0.8</v>
      </c>
    </row>
    <row r="4" spans="1:18" x14ac:dyDescent="0.25">
      <c r="A4" t="s">
        <v>5</v>
      </c>
      <c r="B4" t="s">
        <v>6</v>
      </c>
      <c r="C4" s="1">
        <v>44202</v>
      </c>
      <c r="D4">
        <v>-0.11269999999999999</v>
      </c>
      <c r="F4">
        <v>2330</v>
      </c>
      <c r="G4" t="s">
        <v>8</v>
      </c>
      <c r="H4" s="1">
        <v>44202</v>
      </c>
      <c r="I4">
        <v>549</v>
      </c>
      <c r="J4">
        <v>1.2915000000000001</v>
      </c>
      <c r="K4">
        <f>J4-D4</f>
        <v>1.4042000000000001</v>
      </c>
      <c r="L4">
        <f>_xlfn.VAR.P(K4,D4)</f>
        <v>0.57524640250000014</v>
      </c>
      <c r="M4">
        <f t="shared" si="0"/>
        <v>1.2566008517228029</v>
      </c>
      <c r="N4" t="e">
        <f t="shared" si="1"/>
        <v>#NUM!</v>
      </c>
      <c r="O4">
        <v>6294</v>
      </c>
      <c r="P4" t="s">
        <v>7</v>
      </c>
      <c r="Q4" s="1">
        <v>44202</v>
      </c>
      <c r="R4">
        <v>-0.4032</v>
      </c>
    </row>
    <row r="5" spans="1:18" x14ac:dyDescent="0.25">
      <c r="A5" t="s">
        <v>5</v>
      </c>
      <c r="B5" t="s">
        <v>6</v>
      </c>
      <c r="C5" s="1">
        <v>44203</v>
      </c>
      <c r="D5">
        <v>1.5408999999999999</v>
      </c>
      <c r="F5">
        <v>2330</v>
      </c>
      <c r="G5" t="s">
        <v>8</v>
      </c>
      <c r="H5" s="1">
        <v>44203</v>
      </c>
      <c r="I5">
        <v>565</v>
      </c>
      <c r="J5">
        <v>2.9144000000000001</v>
      </c>
      <c r="K5">
        <f>J5-D5</f>
        <v>1.3735000000000002</v>
      </c>
      <c r="L5">
        <f>_xlfn.VAR.P(K5,D5)</f>
        <v>7.0056899999999811E-3</v>
      </c>
      <c r="M5">
        <f t="shared" si="0"/>
        <v>-8.9040625857809516E-2</v>
      </c>
      <c r="N5">
        <f t="shared" si="1"/>
        <v>6.4096311624483496E-2</v>
      </c>
      <c r="O5">
        <v>6294</v>
      </c>
      <c r="P5" t="s">
        <v>7</v>
      </c>
      <c r="Q5" s="1">
        <v>44203</v>
      </c>
      <c r="R5">
        <v>0.2</v>
      </c>
    </row>
    <row r="6" spans="1:18" x14ac:dyDescent="0.25">
      <c r="A6" t="s">
        <v>5</v>
      </c>
      <c r="B6" t="s">
        <v>6</v>
      </c>
      <c r="C6" s="1">
        <v>44204</v>
      </c>
      <c r="D6">
        <v>1.6429</v>
      </c>
      <c r="F6">
        <v>2330</v>
      </c>
      <c r="G6" t="s">
        <v>8</v>
      </c>
      <c r="H6" s="1">
        <v>44204</v>
      </c>
      <c r="I6">
        <v>580</v>
      </c>
      <c r="J6">
        <v>2.6549</v>
      </c>
      <c r="K6">
        <f>J6-D6</f>
        <v>1.012</v>
      </c>
      <c r="L6">
        <f>_xlfn.VAR.P(K6,D6)</f>
        <v>9.9508702499999657E-2</v>
      </c>
      <c r="M6">
        <f t="shared" si="0"/>
        <v>-0.74021620400015065</v>
      </c>
      <c r="N6">
        <f t="shared" si="1"/>
        <v>-1.0011408661099106</v>
      </c>
      <c r="O6">
        <v>6294</v>
      </c>
      <c r="P6" t="s">
        <v>7</v>
      </c>
      <c r="Q6" s="1">
        <v>44204</v>
      </c>
      <c r="R6">
        <v>-0.40489999999999998</v>
      </c>
    </row>
    <row r="7" spans="1:18" x14ac:dyDescent="0.25">
      <c r="A7" t="s">
        <v>5</v>
      </c>
      <c r="B7" t="s">
        <v>6</v>
      </c>
      <c r="C7" s="1">
        <v>44207</v>
      </c>
      <c r="D7">
        <v>0.60370000000000001</v>
      </c>
      <c r="F7">
        <v>2330</v>
      </c>
      <c r="G7" t="s">
        <v>8</v>
      </c>
      <c r="H7" s="1">
        <v>44207</v>
      </c>
      <c r="I7">
        <v>584</v>
      </c>
      <c r="J7">
        <v>0.68969999999999998</v>
      </c>
      <c r="K7">
        <f>J7-D7</f>
        <v>8.5999999999999965E-2</v>
      </c>
      <c r="L7">
        <f>_xlfn.VAR.P(K7,D7)</f>
        <v>6.7003322500000018E-2</v>
      </c>
      <c r="M7">
        <f t="shared" si="0"/>
        <v>0.73785703929244617</v>
      </c>
      <c r="N7" t="e">
        <f t="shared" si="1"/>
        <v>#NUM!</v>
      </c>
      <c r="O7">
        <v>6294</v>
      </c>
      <c r="P7" t="s">
        <v>7</v>
      </c>
      <c r="Q7" s="1">
        <v>44207</v>
      </c>
      <c r="R7">
        <v>0.81299999999999994</v>
      </c>
    </row>
    <row r="8" spans="1:18" x14ac:dyDescent="0.25">
      <c r="A8" t="s">
        <v>5</v>
      </c>
      <c r="B8" t="s">
        <v>6</v>
      </c>
      <c r="C8" s="1">
        <v>44208</v>
      </c>
      <c r="D8">
        <v>-0.36380000000000001</v>
      </c>
      <c r="F8">
        <v>2330</v>
      </c>
      <c r="G8" t="s">
        <v>8</v>
      </c>
      <c r="H8" s="1">
        <v>44208</v>
      </c>
      <c r="I8">
        <v>591</v>
      </c>
      <c r="J8">
        <v>1.1986000000000001</v>
      </c>
      <c r="K8">
        <f>J8-D8</f>
        <v>1.5624000000000002</v>
      </c>
      <c r="L8">
        <f>_xlfn.VAR.P(K8,D8)</f>
        <v>0.92756161000000015</v>
      </c>
      <c r="M8">
        <f t="shared" si="0"/>
        <v>0.97638912064074734</v>
      </c>
      <c r="N8" t="e">
        <f t="shared" si="1"/>
        <v>#NUM!</v>
      </c>
      <c r="O8">
        <v>6294</v>
      </c>
      <c r="P8" t="s">
        <v>7</v>
      </c>
      <c r="Q8" s="1">
        <v>44208</v>
      </c>
      <c r="R8">
        <v>-0.80649999999999999</v>
      </c>
    </row>
    <row r="9" spans="1:18" x14ac:dyDescent="0.25">
      <c r="A9" t="s">
        <v>5</v>
      </c>
      <c r="B9" t="s">
        <v>6</v>
      </c>
      <c r="C9" s="1">
        <v>44209</v>
      </c>
      <c r="D9">
        <v>1.7372000000000001</v>
      </c>
      <c r="F9">
        <v>2330</v>
      </c>
      <c r="G9" t="s">
        <v>8</v>
      </c>
      <c r="H9" s="1">
        <v>44209</v>
      </c>
      <c r="I9">
        <v>605</v>
      </c>
      <c r="J9">
        <v>2.3689</v>
      </c>
      <c r="K9">
        <f>J9-D9</f>
        <v>0.63169999999999993</v>
      </c>
      <c r="L9">
        <f>_xlfn.VAR.P(K9,D9)</f>
        <v>0.30553256250000005</v>
      </c>
      <c r="M9">
        <f t="shared" si="0"/>
        <v>-1.9070876778251507</v>
      </c>
      <c r="N9" t="e">
        <f t="shared" si="1"/>
        <v>#NUM!</v>
      </c>
      <c r="O9">
        <v>6294</v>
      </c>
      <c r="P9" t="s">
        <v>7</v>
      </c>
      <c r="Q9" s="1">
        <v>44209</v>
      </c>
      <c r="R9">
        <v>0.81299999999999994</v>
      </c>
    </row>
    <row r="10" spans="1:18" x14ac:dyDescent="0.25">
      <c r="A10" t="s">
        <v>5</v>
      </c>
      <c r="B10" t="s">
        <v>6</v>
      </c>
      <c r="C10" s="1">
        <v>44210</v>
      </c>
      <c r="D10">
        <v>-0.3982</v>
      </c>
      <c r="F10">
        <v>2330</v>
      </c>
      <c r="G10" t="s">
        <v>8</v>
      </c>
      <c r="H10" s="1">
        <v>44210</v>
      </c>
      <c r="I10">
        <v>592</v>
      </c>
      <c r="J10">
        <v>-2.1488</v>
      </c>
      <c r="K10">
        <f>J10-D10</f>
        <v>-1.7505999999999999</v>
      </c>
      <c r="L10">
        <f>_xlfn.VAR.P(K10,D10)</f>
        <v>0.45724643999999959</v>
      </c>
      <c r="M10">
        <f t="shared" si="0"/>
        <v>-1.7075111690245719</v>
      </c>
      <c r="N10">
        <f t="shared" si="1"/>
        <v>0.37279247245833441</v>
      </c>
      <c r="O10">
        <v>6294</v>
      </c>
      <c r="P10" t="s">
        <v>7</v>
      </c>
      <c r="Q10" s="1">
        <v>44210</v>
      </c>
      <c r="R10">
        <v>0.3</v>
      </c>
    </row>
    <row r="11" spans="1:18" x14ac:dyDescent="0.25">
      <c r="A11" t="s">
        <v>5</v>
      </c>
      <c r="B11" t="s">
        <v>6</v>
      </c>
      <c r="C11" s="1">
        <v>44211</v>
      </c>
      <c r="D11">
        <v>-0.57809999999999995</v>
      </c>
      <c r="F11">
        <v>2330</v>
      </c>
      <c r="G11" t="s">
        <v>8</v>
      </c>
      <c r="H11" s="1">
        <v>44211</v>
      </c>
      <c r="I11">
        <v>601</v>
      </c>
      <c r="J11">
        <v>1.5203</v>
      </c>
      <c r="K11">
        <f>J11-D11</f>
        <v>2.0983999999999998</v>
      </c>
      <c r="L11">
        <f>_xlfn.VAR.P(K11,D11)</f>
        <v>1.7909130624999996</v>
      </c>
      <c r="M11">
        <f t="shared" si="0"/>
        <v>-0.34335328553574956</v>
      </c>
      <c r="N11">
        <f t="shared" si="1"/>
        <v>-3.0239772877487301</v>
      </c>
      <c r="O11">
        <v>6294</v>
      </c>
      <c r="P11" t="s">
        <v>7</v>
      </c>
      <c r="Q11" s="1">
        <v>44211</v>
      </c>
      <c r="R11">
        <v>-0.4032</v>
      </c>
    </row>
    <row r="12" spans="1:18" x14ac:dyDescent="0.25">
      <c r="A12" t="s">
        <v>5</v>
      </c>
      <c r="B12" t="s">
        <v>6</v>
      </c>
      <c r="C12" s="1">
        <v>44214</v>
      </c>
      <c r="D12">
        <v>-2.81E-2</v>
      </c>
      <c r="F12">
        <v>2330</v>
      </c>
      <c r="G12" t="s">
        <v>8</v>
      </c>
      <c r="H12" s="1">
        <v>44214</v>
      </c>
      <c r="I12">
        <v>607</v>
      </c>
      <c r="J12">
        <v>0.99829999999999997</v>
      </c>
      <c r="K12">
        <f>J12-D12</f>
        <v>1.0264</v>
      </c>
      <c r="L12">
        <f>_xlfn.VAR.P(K12,D12)</f>
        <v>0.27799256249999998</v>
      </c>
      <c r="M12">
        <f t="shared" si="0"/>
        <v>2.30051086847641</v>
      </c>
      <c r="N12" t="e">
        <f t="shared" si="1"/>
        <v>#NUM!</v>
      </c>
      <c r="O12">
        <v>6294</v>
      </c>
      <c r="P12" t="s">
        <v>7</v>
      </c>
      <c r="Q12" s="1">
        <v>44214</v>
      </c>
      <c r="R12">
        <v>0.5</v>
      </c>
    </row>
    <row r="13" spans="1:18" x14ac:dyDescent="0.25">
      <c r="A13" t="s">
        <v>5</v>
      </c>
      <c r="B13" t="s">
        <v>6</v>
      </c>
      <c r="C13" s="1">
        <v>44215</v>
      </c>
      <c r="D13">
        <v>1.6998</v>
      </c>
      <c r="F13">
        <v>2330</v>
      </c>
      <c r="G13" t="s">
        <v>8</v>
      </c>
      <c r="H13" s="1">
        <v>44215</v>
      </c>
      <c r="I13">
        <v>627</v>
      </c>
      <c r="J13">
        <v>3.2949000000000002</v>
      </c>
      <c r="K13">
        <f>J13-D13</f>
        <v>1.5951000000000002</v>
      </c>
      <c r="L13">
        <f>_xlfn.VAR.P(K13,D13)</f>
        <v>2.7405224999999893E-3</v>
      </c>
      <c r="M13">
        <f t="shared" si="0"/>
        <v>-3.1897781419770004E-2</v>
      </c>
      <c r="N13" t="e">
        <f t="shared" si="1"/>
        <v>#NUM!</v>
      </c>
      <c r="O13">
        <v>6294</v>
      </c>
      <c r="P13" t="s">
        <v>7</v>
      </c>
      <c r="Q13" s="1">
        <v>44215</v>
      </c>
      <c r="R13">
        <v>0.5</v>
      </c>
    </row>
    <row r="14" spans="1:18" x14ac:dyDescent="0.25">
      <c r="A14" t="s">
        <v>5</v>
      </c>
      <c r="B14" t="s">
        <v>6</v>
      </c>
      <c r="C14" s="1">
        <v>44216</v>
      </c>
      <c r="D14">
        <v>-0.44840000000000002</v>
      </c>
      <c r="F14">
        <v>2330</v>
      </c>
      <c r="G14" t="s">
        <v>8</v>
      </c>
      <c r="H14" s="1">
        <v>44216</v>
      </c>
      <c r="I14">
        <v>647</v>
      </c>
      <c r="J14">
        <v>3.1898</v>
      </c>
      <c r="K14">
        <f>J14-D14</f>
        <v>3.6381999999999999</v>
      </c>
      <c r="L14">
        <f>_xlfn.VAR.P(K14,D14)</f>
        <v>4.1750748899999994</v>
      </c>
      <c r="M14">
        <f t="shared" si="0"/>
        <v>0.25979685246723949</v>
      </c>
      <c r="N14" t="e">
        <f t="shared" si="1"/>
        <v>#NUM!</v>
      </c>
      <c r="O14">
        <v>6294</v>
      </c>
      <c r="P14" t="s">
        <v>7</v>
      </c>
      <c r="Q14" s="1">
        <v>44216</v>
      </c>
      <c r="R14">
        <v>-1.2145999999999999</v>
      </c>
    </row>
    <row r="15" spans="1:18" x14ac:dyDescent="0.25">
      <c r="A15" t="s">
        <v>5</v>
      </c>
      <c r="B15" t="s">
        <v>6</v>
      </c>
      <c r="C15" s="1">
        <v>44217</v>
      </c>
      <c r="D15">
        <v>2.1991000000000001</v>
      </c>
      <c r="F15">
        <v>2330</v>
      </c>
      <c r="G15" t="s">
        <v>8</v>
      </c>
      <c r="H15" s="1">
        <v>44217</v>
      </c>
      <c r="I15">
        <v>673</v>
      </c>
      <c r="J15">
        <v>4.0185000000000004</v>
      </c>
      <c r="K15">
        <f>J15-D15</f>
        <v>1.8194000000000004</v>
      </c>
      <c r="L15">
        <f>_xlfn.VAR.P(K15,D15)</f>
        <v>3.6043022499999945E-2</v>
      </c>
      <c r="M15">
        <f t="shared" si="0"/>
        <v>-1.8874206793579693</v>
      </c>
      <c r="N15" t="e">
        <f t="shared" si="1"/>
        <v>#NUM!</v>
      </c>
      <c r="O15">
        <v>6294</v>
      </c>
      <c r="P15" t="s">
        <v>7</v>
      </c>
      <c r="Q15" s="1">
        <v>44217</v>
      </c>
      <c r="R15">
        <v>-0.4098</v>
      </c>
    </row>
    <row r="16" spans="1:18" x14ac:dyDescent="0.25">
      <c r="A16" t="s">
        <v>5</v>
      </c>
      <c r="B16" t="s">
        <v>6</v>
      </c>
      <c r="C16" s="1">
        <v>44218</v>
      </c>
      <c r="D16">
        <v>-0.83409999999999995</v>
      </c>
      <c r="F16">
        <v>2330</v>
      </c>
      <c r="G16" t="s">
        <v>8</v>
      </c>
      <c r="H16" s="1">
        <v>44218</v>
      </c>
      <c r="I16">
        <v>649</v>
      </c>
      <c r="J16">
        <v>-3.5661</v>
      </c>
      <c r="K16">
        <f>J16-D16</f>
        <v>-2.7320000000000002</v>
      </c>
      <c r="L16">
        <f>_xlfn.VAR.P(K16,D16)</f>
        <v>0.90050610250000096</v>
      </c>
      <c r="M16">
        <f t="shared" si="0"/>
        <v>-0.3086845573595805</v>
      </c>
      <c r="N16">
        <f t="shared" si="1"/>
        <v>-0.61156553610758524</v>
      </c>
      <c r="O16">
        <v>6294</v>
      </c>
      <c r="P16" t="s">
        <v>7</v>
      </c>
      <c r="Q16" s="1">
        <v>44218</v>
      </c>
      <c r="R16">
        <v>0.82299999999999995</v>
      </c>
    </row>
    <row r="17" spans="1:18" x14ac:dyDescent="0.25">
      <c r="A17" t="s">
        <v>5</v>
      </c>
      <c r="B17" t="s">
        <v>6</v>
      </c>
      <c r="C17" s="1">
        <v>44221</v>
      </c>
      <c r="D17">
        <v>-0.45250000000000001</v>
      </c>
      <c r="F17">
        <v>2330</v>
      </c>
      <c r="G17" t="s">
        <v>8</v>
      </c>
      <c r="H17" s="1">
        <v>44221</v>
      </c>
      <c r="I17">
        <v>633</v>
      </c>
      <c r="J17">
        <v>-2.4653</v>
      </c>
      <c r="K17">
        <f>J17-D17</f>
        <v>-2.0127999999999999</v>
      </c>
      <c r="L17">
        <f>_xlfn.VAR.P(K17,D17)</f>
        <v>0.60863402249999976</v>
      </c>
      <c r="M17">
        <f t="shared" si="0"/>
        <v>2.5270758122743691E-2</v>
      </c>
      <c r="N17">
        <f t="shared" si="1"/>
        <v>1.3830293683187764</v>
      </c>
      <c r="O17">
        <v>6294</v>
      </c>
      <c r="P17" t="s">
        <v>7</v>
      </c>
      <c r="Q17" s="1">
        <v>44221</v>
      </c>
      <c r="R17">
        <v>-0.40820000000000001</v>
      </c>
    </row>
    <row r="18" spans="1:18" x14ac:dyDescent="0.25">
      <c r="A18" t="s">
        <v>5</v>
      </c>
      <c r="B18" t="s">
        <v>6</v>
      </c>
      <c r="C18" s="1">
        <v>44222</v>
      </c>
      <c r="D18">
        <v>-1.8041</v>
      </c>
      <c r="F18">
        <v>2330</v>
      </c>
      <c r="G18" t="s">
        <v>8</v>
      </c>
      <c r="H18" s="1">
        <v>44222</v>
      </c>
      <c r="I18">
        <v>617</v>
      </c>
      <c r="J18">
        <v>-2.5276000000000001</v>
      </c>
      <c r="K18">
        <f>J18-D18</f>
        <v>-0.72350000000000003</v>
      </c>
      <c r="L18">
        <f>_xlfn.VAR.P(K18,D18)</f>
        <v>0.29192408999999997</v>
      </c>
      <c r="M18">
        <f t="shared" si="0"/>
        <v>-0.8717755974046526</v>
      </c>
      <c r="N18" t="e">
        <f t="shared" si="1"/>
        <v>#NUM!</v>
      </c>
      <c r="O18">
        <v>6294</v>
      </c>
      <c r="P18" t="s">
        <v>7</v>
      </c>
      <c r="Q18" s="1">
        <v>44222</v>
      </c>
      <c r="R18">
        <v>0.4</v>
      </c>
    </row>
    <row r="19" spans="1:18" x14ac:dyDescent="0.25">
      <c r="A19" t="s">
        <v>5</v>
      </c>
      <c r="B19" t="s">
        <v>6</v>
      </c>
      <c r="C19" s="1">
        <v>44223</v>
      </c>
      <c r="D19">
        <v>0.27210000000000001</v>
      </c>
      <c r="F19">
        <v>2330</v>
      </c>
      <c r="G19" t="s">
        <v>8</v>
      </c>
      <c r="H19" s="1">
        <v>44223</v>
      </c>
      <c r="I19">
        <v>615</v>
      </c>
      <c r="J19">
        <v>-0.3241</v>
      </c>
      <c r="K19">
        <f>J19-D19</f>
        <v>-0.59620000000000006</v>
      </c>
      <c r="L19">
        <f>_xlfn.VAR.P(K19,D19)</f>
        <v>0.18848622250000002</v>
      </c>
      <c r="M19">
        <f t="shared" si="0"/>
        <v>6.0237580993520519</v>
      </c>
      <c r="N19" t="e">
        <f t="shared" si="1"/>
        <v>#NUM!</v>
      </c>
      <c r="O19">
        <v>6294</v>
      </c>
      <c r="P19" t="s">
        <v>7</v>
      </c>
      <c r="Q19" s="1">
        <v>44223</v>
      </c>
      <c r="R19">
        <v>0.4098</v>
      </c>
    </row>
    <row r="20" spans="1:18" x14ac:dyDescent="0.25">
      <c r="A20" t="s">
        <v>5</v>
      </c>
      <c r="B20" t="s">
        <v>6</v>
      </c>
      <c r="C20" s="1">
        <v>44224</v>
      </c>
      <c r="D20">
        <v>-1.8187</v>
      </c>
      <c r="F20">
        <v>2330</v>
      </c>
      <c r="G20" t="s">
        <v>8</v>
      </c>
      <c r="H20" s="1">
        <v>44224</v>
      </c>
      <c r="I20">
        <v>601</v>
      </c>
      <c r="J20">
        <v>-2.2764000000000002</v>
      </c>
      <c r="K20">
        <f>J20-D20</f>
        <v>-0.45770000000000022</v>
      </c>
      <c r="L20">
        <f>_xlfn.VAR.P(K20,D20)</f>
        <v>0.46308024999999975</v>
      </c>
      <c r="M20">
        <f t="shared" si="0"/>
        <v>-0.26906519065190659</v>
      </c>
      <c r="N20">
        <f t="shared" si="1"/>
        <v>-1.005755604404235E-2</v>
      </c>
      <c r="O20">
        <v>6294</v>
      </c>
      <c r="P20" t="s">
        <v>7</v>
      </c>
      <c r="Q20" s="1">
        <v>44224</v>
      </c>
      <c r="R20">
        <v>-0.40820000000000001</v>
      </c>
    </row>
    <row r="21" spans="1:18" x14ac:dyDescent="0.25">
      <c r="A21" t="s">
        <v>5</v>
      </c>
      <c r="B21" t="s">
        <v>6</v>
      </c>
      <c r="C21" s="1">
        <v>44225</v>
      </c>
      <c r="D21">
        <v>-1.8005</v>
      </c>
      <c r="F21">
        <v>2330</v>
      </c>
      <c r="G21" t="s">
        <v>8</v>
      </c>
      <c r="H21" s="1">
        <v>44225</v>
      </c>
      <c r="I21">
        <v>591</v>
      </c>
      <c r="J21">
        <v>-1.6638999999999999</v>
      </c>
      <c r="K21">
        <f>J21-D21</f>
        <v>0.13660000000000005</v>
      </c>
      <c r="L21">
        <f>_xlfn.VAR.P(K21,D21)</f>
        <v>0.93808910249999999</v>
      </c>
      <c r="M21">
        <f t="shared" si="0"/>
        <v>-3.033836168038945</v>
      </c>
      <c r="N21" t="e">
        <f t="shared" si="1"/>
        <v>#NUM!</v>
      </c>
      <c r="O21">
        <v>6294</v>
      </c>
      <c r="P21" t="s">
        <v>7</v>
      </c>
      <c r="Q21" s="1">
        <v>44225</v>
      </c>
      <c r="R21">
        <v>0.4098</v>
      </c>
    </row>
    <row r="22" spans="1:18" x14ac:dyDescent="0.25">
      <c r="A22" t="s">
        <v>5</v>
      </c>
      <c r="B22" t="s">
        <v>6</v>
      </c>
      <c r="C22" s="1">
        <v>44228</v>
      </c>
      <c r="D22">
        <v>1.7952999999999999</v>
      </c>
      <c r="F22">
        <v>2330</v>
      </c>
      <c r="G22" t="s">
        <v>8</v>
      </c>
      <c r="H22" s="1">
        <v>44228</v>
      </c>
      <c r="I22">
        <v>611</v>
      </c>
      <c r="J22">
        <v>3.3841000000000001</v>
      </c>
      <c r="K22">
        <f>J22-D22</f>
        <v>1.5888000000000002</v>
      </c>
      <c r="L22">
        <f>_xlfn.VAR.P(K22,D22)</f>
        <v>1.0660562499999967E-2</v>
      </c>
      <c r="M22">
        <f t="shared" si="0"/>
        <v>1.5631925770514973E-2</v>
      </c>
      <c r="N22">
        <f t="shared" si="1"/>
        <v>0.23504812422877525</v>
      </c>
      <c r="O22">
        <v>6294</v>
      </c>
      <c r="P22" t="s">
        <v>7</v>
      </c>
      <c r="Q22" s="1">
        <v>44228</v>
      </c>
      <c r="R22">
        <v>-0.81630000000000003</v>
      </c>
    </row>
    <row r="23" spans="1:18" x14ac:dyDescent="0.25">
      <c r="A23" t="s">
        <v>5</v>
      </c>
      <c r="B23" t="s">
        <v>6</v>
      </c>
      <c r="C23" s="1">
        <v>44229</v>
      </c>
      <c r="D23">
        <v>2.2709999999999999</v>
      </c>
      <c r="F23">
        <v>2330</v>
      </c>
      <c r="G23" t="s">
        <v>8</v>
      </c>
      <c r="H23" s="1">
        <v>44229</v>
      </c>
      <c r="I23">
        <v>632</v>
      </c>
      <c r="J23">
        <v>3.4369999999999998</v>
      </c>
      <c r="K23">
        <f>J23-D23</f>
        <v>1.1659999999999999</v>
      </c>
      <c r="L23">
        <f>_xlfn.VAR.P(K23,D23)</f>
        <v>0.30525624999999978</v>
      </c>
      <c r="M23">
        <f t="shared" si="0"/>
        <v>-1.0920861216176898</v>
      </c>
      <c r="N23">
        <f t="shared" si="1"/>
        <v>-3.4582780924055965</v>
      </c>
      <c r="O23">
        <v>6294</v>
      </c>
      <c r="P23" t="s">
        <v>7</v>
      </c>
      <c r="Q23" s="1">
        <v>44229</v>
      </c>
      <c r="R23">
        <v>1.2345999999999999</v>
      </c>
    </row>
    <row r="24" spans="1:18" x14ac:dyDescent="0.25">
      <c r="A24" t="s">
        <v>5</v>
      </c>
      <c r="B24" t="s">
        <v>6</v>
      </c>
      <c r="C24" s="1">
        <v>44230</v>
      </c>
      <c r="D24">
        <v>7.1499999999999994E-2</v>
      </c>
      <c r="F24">
        <v>2330</v>
      </c>
      <c r="G24" t="s">
        <v>8</v>
      </c>
      <c r="H24" s="1">
        <v>44230</v>
      </c>
      <c r="I24">
        <v>630</v>
      </c>
      <c r="J24">
        <v>-0.3165</v>
      </c>
      <c r="K24">
        <f>J24-D24</f>
        <v>-0.38800000000000001</v>
      </c>
      <c r="L24">
        <f>_xlfn.VAR.P(K24,D24)</f>
        <v>5.2785062499999993E-2</v>
      </c>
      <c r="M24">
        <f t="shared" si="0"/>
        <v>0.50458135860979469</v>
      </c>
      <c r="N24" t="e">
        <f t="shared" si="1"/>
        <v>#NUM!</v>
      </c>
      <c r="O24">
        <v>6294</v>
      </c>
      <c r="P24" t="s">
        <v>7</v>
      </c>
      <c r="Q24" s="1">
        <v>44230</v>
      </c>
      <c r="R24">
        <v>-0.40649999999999997</v>
      </c>
    </row>
    <row r="25" spans="1:18" x14ac:dyDescent="0.25">
      <c r="A25" t="s">
        <v>5</v>
      </c>
      <c r="B25" t="s">
        <v>6</v>
      </c>
      <c r="C25" s="1">
        <v>44231</v>
      </c>
      <c r="D25">
        <v>-0.4128</v>
      </c>
      <c r="F25">
        <v>2330</v>
      </c>
      <c r="G25" t="s">
        <v>8</v>
      </c>
      <c r="H25" s="1">
        <v>44231</v>
      </c>
      <c r="I25">
        <v>627</v>
      </c>
      <c r="J25">
        <v>-0.47620000000000001</v>
      </c>
      <c r="K25">
        <f>J25-D25</f>
        <v>-6.3400000000000012E-2</v>
      </c>
      <c r="L25">
        <f>_xlfn.VAR.P(K25,D25)</f>
        <v>3.052009E-2</v>
      </c>
      <c r="M25">
        <f t="shared" si="0"/>
        <v>-2.6745065098698029</v>
      </c>
      <c r="N25" t="e">
        <f t="shared" si="1"/>
        <v>#NUM!</v>
      </c>
      <c r="O25">
        <v>6294</v>
      </c>
      <c r="P25" t="s">
        <v>7</v>
      </c>
      <c r="Q25" s="1">
        <v>44231</v>
      </c>
      <c r="R25">
        <v>0.6</v>
      </c>
    </row>
    <row r="26" spans="1:18" x14ac:dyDescent="0.25">
      <c r="A26" t="s">
        <v>5</v>
      </c>
      <c r="B26" t="s">
        <v>6</v>
      </c>
      <c r="C26" s="1">
        <v>44232</v>
      </c>
      <c r="D26">
        <v>0.61240000000000006</v>
      </c>
      <c r="F26">
        <v>2330</v>
      </c>
      <c r="G26" t="s">
        <v>8</v>
      </c>
      <c r="H26" s="1">
        <v>44232</v>
      </c>
      <c r="I26">
        <v>632</v>
      </c>
      <c r="J26">
        <v>0.7974</v>
      </c>
      <c r="K26">
        <f>J26-D26</f>
        <v>0.18499999999999994</v>
      </c>
      <c r="L26">
        <f>_xlfn.VAR.P(K26,D26)</f>
        <v>4.5667690000000039E-2</v>
      </c>
      <c r="M26">
        <f t="shared" si="0"/>
        <v>5.1513669425633317</v>
      </c>
      <c r="N26">
        <f t="shared" si="1"/>
        <v>1.7553716653519948</v>
      </c>
      <c r="O26">
        <v>6294</v>
      </c>
      <c r="P26" t="s">
        <v>7</v>
      </c>
      <c r="Q26" s="1">
        <v>44232</v>
      </c>
      <c r="R26">
        <v>0.4</v>
      </c>
    </row>
    <row r="27" spans="1:18" x14ac:dyDescent="0.25">
      <c r="A27" t="s">
        <v>5</v>
      </c>
      <c r="B27" t="s">
        <v>6</v>
      </c>
      <c r="C27" s="1">
        <v>44244</v>
      </c>
      <c r="D27">
        <v>3.5430999999999999</v>
      </c>
      <c r="F27">
        <v>2330</v>
      </c>
      <c r="G27" t="s">
        <v>8</v>
      </c>
      <c r="H27" s="1">
        <v>44244</v>
      </c>
      <c r="I27">
        <v>663</v>
      </c>
      <c r="J27">
        <v>4.9051</v>
      </c>
      <c r="K27">
        <f>J27-D27</f>
        <v>1.3620000000000001</v>
      </c>
      <c r="L27">
        <f>_xlfn.VAR.P(K27,D27)</f>
        <v>1.1892993024999994</v>
      </c>
      <c r="M27">
        <f t="shared" si="0"/>
        <v>-1.092250922509225</v>
      </c>
      <c r="N27">
        <f t="shared" si="1"/>
        <v>-2.2317969142013094</v>
      </c>
      <c r="O27">
        <v>6294</v>
      </c>
      <c r="P27" t="s">
        <v>7</v>
      </c>
      <c r="Q27" s="1">
        <v>44244</v>
      </c>
      <c r="R27">
        <v>0.81630000000000003</v>
      </c>
    </row>
    <row r="28" spans="1:18" x14ac:dyDescent="0.25">
      <c r="A28" t="s">
        <v>5</v>
      </c>
      <c r="B28" t="s">
        <v>6</v>
      </c>
      <c r="C28" s="1">
        <v>44245</v>
      </c>
      <c r="D28">
        <v>0.38030000000000003</v>
      </c>
      <c r="F28">
        <v>2330</v>
      </c>
      <c r="G28" t="s">
        <v>8</v>
      </c>
      <c r="H28" s="1">
        <v>44245</v>
      </c>
      <c r="I28">
        <v>660</v>
      </c>
      <c r="J28">
        <v>-0.45250000000000001</v>
      </c>
      <c r="K28">
        <f>J28-D28</f>
        <v>-0.83279999999999998</v>
      </c>
      <c r="L28">
        <f>_xlfn.VAR.P(K28,D28)</f>
        <v>0.36790290249999996</v>
      </c>
      <c r="M28">
        <f t="shared" si="0"/>
        <v>1.6786740331491712</v>
      </c>
      <c r="N28" t="e">
        <f t="shared" si="1"/>
        <v>#NUM!</v>
      </c>
      <c r="O28">
        <v>6294</v>
      </c>
      <c r="P28" t="s">
        <v>7</v>
      </c>
      <c r="Q28" s="1">
        <v>44245</v>
      </c>
      <c r="R28">
        <v>0.40489999999999998</v>
      </c>
    </row>
    <row r="29" spans="1:18" x14ac:dyDescent="0.25">
      <c r="A29" t="s">
        <v>5</v>
      </c>
      <c r="B29" t="s">
        <v>6</v>
      </c>
      <c r="C29" s="1">
        <v>44246</v>
      </c>
      <c r="D29">
        <v>-0.50609999999999999</v>
      </c>
      <c r="F29">
        <v>2330</v>
      </c>
      <c r="G29" t="s">
        <v>8</v>
      </c>
      <c r="H29" s="1">
        <v>44246</v>
      </c>
      <c r="I29">
        <v>652</v>
      </c>
      <c r="J29">
        <v>-1.2121</v>
      </c>
      <c r="K29">
        <f>J29-D29</f>
        <v>-0.70599999999999996</v>
      </c>
      <c r="L29">
        <f>_xlfn.VAR.P(K29,D29)</f>
        <v>9.9900025000000392E-3</v>
      </c>
      <c r="M29">
        <f t="shared" si="0"/>
        <v>-0.74696807194125903</v>
      </c>
      <c r="N29" t="e">
        <f t="shared" si="1"/>
        <v>#NUM!</v>
      </c>
      <c r="O29">
        <v>6294</v>
      </c>
      <c r="P29" t="s">
        <v>7</v>
      </c>
      <c r="Q29" s="1">
        <v>44246</v>
      </c>
      <c r="R29">
        <v>-0.4032</v>
      </c>
    </row>
    <row r="30" spans="1:18" x14ac:dyDescent="0.25">
      <c r="A30" t="s">
        <v>5</v>
      </c>
      <c r="B30" t="s">
        <v>6</v>
      </c>
      <c r="C30" s="1">
        <v>44249</v>
      </c>
      <c r="D30">
        <v>0.4209</v>
      </c>
      <c r="F30">
        <v>2330</v>
      </c>
      <c r="G30" t="s">
        <v>8</v>
      </c>
      <c r="H30" s="1">
        <v>44249</v>
      </c>
      <c r="I30">
        <v>650</v>
      </c>
      <c r="J30">
        <v>-0.30669999999999997</v>
      </c>
      <c r="K30">
        <f>J30-D30</f>
        <v>-0.72760000000000002</v>
      </c>
      <c r="L30">
        <f>_xlfn.VAR.P(K30,D30)</f>
        <v>0.32976306250000004</v>
      </c>
      <c r="M30">
        <f t="shared" si="0"/>
        <v>3.5145092924682104</v>
      </c>
      <c r="N30">
        <f t="shared" si="1"/>
        <v>-0.73116168396194192</v>
      </c>
      <c r="O30">
        <v>6294</v>
      </c>
      <c r="P30" t="s">
        <v>7</v>
      </c>
      <c r="Q30" s="1">
        <v>44249</v>
      </c>
      <c r="R30">
        <v>1.6194</v>
      </c>
    </row>
    <row r="31" spans="1:18" x14ac:dyDescent="0.25">
      <c r="A31" t="s">
        <v>5</v>
      </c>
      <c r="B31" t="s">
        <v>6</v>
      </c>
      <c r="C31" s="1">
        <v>44250</v>
      </c>
      <c r="D31">
        <v>0.2026</v>
      </c>
      <c r="F31">
        <v>2330</v>
      </c>
      <c r="G31" t="s">
        <v>8</v>
      </c>
      <c r="H31" s="1">
        <v>44250</v>
      </c>
      <c r="I31">
        <v>641</v>
      </c>
      <c r="J31">
        <v>-1.3846000000000001</v>
      </c>
      <c r="K31">
        <f>J31-D31</f>
        <v>-1.5872000000000002</v>
      </c>
      <c r="L31">
        <f>_xlfn.VAR.P(K31,D31)</f>
        <v>0.80084601000000011</v>
      </c>
      <c r="M31">
        <f t="shared" si="0"/>
        <v>0.80275891954355061</v>
      </c>
      <c r="N31" t="e">
        <f t="shared" si="1"/>
        <v>#NUM!</v>
      </c>
      <c r="O31">
        <v>6294</v>
      </c>
      <c r="P31" t="s">
        <v>7</v>
      </c>
      <c r="Q31" s="1">
        <v>44250</v>
      </c>
      <c r="R31">
        <v>0.39839999999999998</v>
      </c>
    </row>
    <row r="32" spans="1:18" x14ac:dyDescent="0.25">
      <c r="A32" t="s">
        <v>5</v>
      </c>
      <c r="B32" t="s">
        <v>6</v>
      </c>
      <c r="C32" s="1">
        <v>44251</v>
      </c>
      <c r="D32">
        <v>-1.4039999999999999</v>
      </c>
      <c r="F32">
        <v>2330</v>
      </c>
      <c r="G32" t="s">
        <v>8</v>
      </c>
      <c r="H32" s="1">
        <v>44251</v>
      </c>
      <c r="I32">
        <v>625</v>
      </c>
      <c r="J32">
        <v>-2.4961000000000002</v>
      </c>
      <c r="K32">
        <f>J32-D32</f>
        <v>-1.0921000000000003</v>
      </c>
      <c r="L32">
        <f>_xlfn.VAR.P(K32,D32)</f>
        <v>2.4320402500000116E-2</v>
      </c>
      <c r="M32">
        <f t="shared" si="0"/>
        <v>-1.6409999599375023</v>
      </c>
      <c r="N32" t="e">
        <f t="shared" si="1"/>
        <v>#NUM!</v>
      </c>
      <c r="O32">
        <v>6294</v>
      </c>
      <c r="P32" t="s">
        <v>7</v>
      </c>
      <c r="Q32" s="1">
        <v>44251</v>
      </c>
      <c r="R32">
        <v>1</v>
      </c>
    </row>
    <row r="33" spans="1:18" x14ac:dyDescent="0.25">
      <c r="A33" t="s">
        <v>5</v>
      </c>
      <c r="B33" t="s">
        <v>6</v>
      </c>
      <c r="C33" s="1">
        <v>44252</v>
      </c>
      <c r="D33">
        <v>1.4782</v>
      </c>
      <c r="F33">
        <v>2330</v>
      </c>
      <c r="G33" t="s">
        <v>8</v>
      </c>
      <c r="H33" s="1">
        <v>44252</v>
      </c>
      <c r="I33">
        <v>635</v>
      </c>
      <c r="J33">
        <v>1.6</v>
      </c>
      <c r="K33">
        <f>J33-D33</f>
        <v>0.12180000000000013</v>
      </c>
      <c r="L33">
        <f>_xlfn.VAR.P(K33,D33)</f>
        <v>0.45995523999999977</v>
      </c>
      <c r="M33">
        <f t="shared" si="0"/>
        <v>-3.8543124999999998</v>
      </c>
      <c r="N33" t="e">
        <f t="shared" si="1"/>
        <v>#NUM!</v>
      </c>
      <c r="O33">
        <v>6294</v>
      </c>
      <c r="P33" t="s">
        <v>7</v>
      </c>
      <c r="Q33" s="1">
        <v>44252</v>
      </c>
      <c r="R33">
        <v>0.79369999999999996</v>
      </c>
    </row>
    <row r="34" spans="1:18" x14ac:dyDescent="0.25">
      <c r="A34" t="s">
        <v>5</v>
      </c>
      <c r="B34" t="s">
        <v>6</v>
      </c>
      <c r="C34" s="1">
        <v>44253</v>
      </c>
      <c r="D34">
        <v>-3.0293000000000001</v>
      </c>
      <c r="F34">
        <v>2330</v>
      </c>
      <c r="G34" t="s">
        <v>8</v>
      </c>
      <c r="H34" s="1">
        <v>44253</v>
      </c>
      <c r="I34">
        <v>606</v>
      </c>
      <c r="J34">
        <v>-4.5669000000000004</v>
      </c>
      <c r="K34">
        <f>J34-D34</f>
        <v>-1.5376000000000003</v>
      </c>
      <c r="L34">
        <f>_xlfn.VAR.P(K34,D34)</f>
        <v>0.55629222250000065</v>
      </c>
      <c r="M34">
        <f t="shared" si="0"/>
        <v>-1.1083886224791435</v>
      </c>
      <c r="N34">
        <f t="shared" si="1"/>
        <v>-4.2456274076047977</v>
      </c>
      <c r="O34">
        <v>6294</v>
      </c>
      <c r="P34" t="s">
        <v>7</v>
      </c>
      <c r="Q34" s="1">
        <v>44253</v>
      </c>
      <c r="R34">
        <v>1.1000000000000001</v>
      </c>
    </row>
    <row r="35" spans="1:18" x14ac:dyDescent="0.25">
      <c r="A35" t="s">
        <v>5</v>
      </c>
      <c r="B35" t="s">
        <v>6</v>
      </c>
      <c r="C35" s="1">
        <v>44257</v>
      </c>
      <c r="D35">
        <v>-4.3400000000000001E-2</v>
      </c>
      <c r="F35">
        <v>2330</v>
      </c>
      <c r="G35" t="s">
        <v>8</v>
      </c>
      <c r="H35" s="1">
        <v>44257</v>
      </c>
      <c r="I35">
        <v>609</v>
      </c>
      <c r="J35">
        <v>0.495</v>
      </c>
      <c r="K35">
        <f>J35-D35</f>
        <v>0.53839999999999999</v>
      </c>
      <c r="L35">
        <f>_xlfn.VAR.P(K35,D35)</f>
        <v>8.4622810000000007E-2</v>
      </c>
      <c r="M35">
        <f t="shared" si="0"/>
        <v>3.3123232323232319</v>
      </c>
      <c r="N35" t="e">
        <f t="shared" si="1"/>
        <v>#NUM!</v>
      </c>
      <c r="O35">
        <v>6294</v>
      </c>
      <c r="P35" t="s">
        <v>7</v>
      </c>
      <c r="Q35" s="1">
        <v>44257</v>
      </c>
      <c r="R35">
        <v>0.78739999999999999</v>
      </c>
    </row>
    <row r="36" spans="1:18" x14ac:dyDescent="0.25">
      <c r="A36" t="s">
        <v>5</v>
      </c>
      <c r="B36" t="s">
        <v>6</v>
      </c>
      <c r="C36" s="1">
        <v>44258</v>
      </c>
      <c r="D36">
        <v>1.6608000000000001</v>
      </c>
      <c r="F36">
        <v>2330</v>
      </c>
      <c r="G36" t="s">
        <v>8</v>
      </c>
      <c r="H36" s="1">
        <v>44258</v>
      </c>
      <c r="I36">
        <v>622</v>
      </c>
      <c r="J36">
        <v>2.1345999999999998</v>
      </c>
      <c r="K36">
        <f>J36-D36</f>
        <v>0.47379999999999978</v>
      </c>
      <c r="L36">
        <f>_xlfn.VAR.P(K36,D36)</f>
        <v>0.3522422500000002</v>
      </c>
      <c r="M36">
        <f t="shared" si="0"/>
        <v>-2.5816546425559825</v>
      </c>
      <c r="N36" t="e">
        <f t="shared" si="1"/>
        <v>#NUM!</v>
      </c>
      <c r="O36">
        <v>6294</v>
      </c>
      <c r="P36" t="s">
        <v>7</v>
      </c>
      <c r="Q36" s="1">
        <v>44258</v>
      </c>
      <c r="R36">
        <v>0.78129999999999999</v>
      </c>
    </row>
    <row r="37" spans="1:18" x14ac:dyDescent="0.25">
      <c r="A37" t="s">
        <v>5</v>
      </c>
      <c r="B37" t="s">
        <v>6</v>
      </c>
      <c r="C37" s="1">
        <v>44259</v>
      </c>
      <c r="D37">
        <v>-1.8833</v>
      </c>
      <c r="F37">
        <v>2330</v>
      </c>
      <c r="G37" t="s">
        <v>8</v>
      </c>
      <c r="H37" s="1">
        <v>44259</v>
      </c>
      <c r="I37">
        <v>601</v>
      </c>
      <c r="J37">
        <v>-3.3761999999999999</v>
      </c>
      <c r="K37">
        <f>J37-D37</f>
        <v>-1.4928999999999999</v>
      </c>
      <c r="L37">
        <f>_xlfn.VAR.P(K37,D37)</f>
        <v>3.8103039999999755E-2</v>
      </c>
      <c r="M37">
        <f t="shared" si="0"/>
        <v>-1</v>
      </c>
      <c r="N37">
        <f t="shared" si="1"/>
        <v>-1.7668506016424186</v>
      </c>
      <c r="O37">
        <v>6294</v>
      </c>
      <c r="P37" t="s">
        <v>7</v>
      </c>
      <c r="Q37" s="1">
        <v>44259</v>
      </c>
      <c r="R37">
        <v>1.5</v>
      </c>
    </row>
    <row r="38" spans="1:18" x14ac:dyDescent="0.25">
      <c r="A38" t="s">
        <v>5</v>
      </c>
      <c r="B38" t="s">
        <v>6</v>
      </c>
      <c r="C38" s="1">
        <v>44260</v>
      </c>
      <c r="D38">
        <v>-0.32179999999999997</v>
      </c>
      <c r="F38">
        <v>2330</v>
      </c>
      <c r="G38" t="s">
        <v>8</v>
      </c>
      <c r="H38" s="1">
        <v>44260</v>
      </c>
      <c r="I38">
        <v>601</v>
      </c>
      <c r="J38">
        <v>0</v>
      </c>
      <c r="K38">
        <f>J38-D38</f>
        <v>0.32179999999999997</v>
      </c>
      <c r="L38">
        <f>_xlfn.VAR.P(K38,D38)</f>
        <v>0.10355523999999998</v>
      </c>
      <c r="M38" t="e">
        <f t="shared" si="0"/>
        <v>#DIV/0!</v>
      </c>
      <c r="N38" t="e">
        <f t="shared" si="1"/>
        <v>#NUM!</v>
      </c>
      <c r="O38">
        <v>6294</v>
      </c>
      <c r="P38" t="s">
        <v>7</v>
      </c>
      <c r="Q38" s="1">
        <v>44260</v>
      </c>
      <c r="R38">
        <v>1.5504</v>
      </c>
    </row>
    <row r="73" spans="3:7" x14ac:dyDescent="0.25">
      <c r="F73" s="2" t="s">
        <v>14</v>
      </c>
      <c r="G73" s="3" t="s">
        <v>12</v>
      </c>
    </row>
    <row r="74" spans="3:7" x14ac:dyDescent="0.25">
      <c r="C74" t="s">
        <v>15</v>
      </c>
      <c r="D74">
        <v>100</v>
      </c>
      <c r="F74" s="2"/>
      <c r="G74" s="3"/>
    </row>
    <row r="75" spans="3:7" x14ac:dyDescent="0.25">
      <c r="C75" t="s">
        <v>16</v>
      </c>
      <c r="D75">
        <v>110</v>
      </c>
      <c r="F75" s="2">
        <f>(D75-D74)/D74</f>
        <v>0.1</v>
      </c>
      <c r="G75" s="3">
        <f>LN(D75/D74)</f>
        <v>9.5310179804324935E-2</v>
      </c>
    </row>
    <row r="76" spans="3:7" x14ac:dyDescent="0.25">
      <c r="C76" t="s">
        <v>17</v>
      </c>
      <c r="D76">
        <v>108</v>
      </c>
      <c r="F76" s="2">
        <f>(D76-D75)/D75</f>
        <v>-1.8181818181818181E-2</v>
      </c>
      <c r="G76" s="3">
        <f>LN(D76/D75)</f>
        <v>-1.8349138668196541E-2</v>
      </c>
    </row>
    <row r="77" spans="3:7" x14ac:dyDescent="0.25">
      <c r="C77" t="s">
        <v>18</v>
      </c>
      <c r="D77">
        <v>122</v>
      </c>
      <c r="F77" s="2">
        <f t="shared" ref="F76:F77" si="2">(D77-D76)/D76</f>
        <v>0.12962962962962962</v>
      </c>
      <c r="G77" s="3">
        <f>LN(D77/D76)</f>
        <v>0.12188981760903679</v>
      </c>
    </row>
    <row r="78" spans="3:7" x14ac:dyDescent="0.25">
      <c r="F78">
        <f>SUM(F75:F77)/3</f>
        <v>7.0482603815937142E-2</v>
      </c>
      <c r="G78">
        <f>SUM(G75:G77)/3</f>
        <v>6.6283619581721728E-2</v>
      </c>
    </row>
    <row r="79" spans="3:7" x14ac:dyDescent="0.25">
      <c r="F79">
        <f>(D77-D74)/3*0.01</f>
        <v>7.3333333333333334E-2</v>
      </c>
    </row>
  </sheetData>
  <phoneticPr fontId="18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y9999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2021-03-08T03:34:22Z</dcterms:created>
  <dcterms:modified xsi:type="dcterms:W3CDTF">2021-03-08T03:34:22Z</dcterms:modified>
</cp:coreProperties>
</file>