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H11" i="50"/>
  <c r="E11" i="50"/>
  <c r="D11" i="50"/>
  <c r="E10" i="50"/>
  <c r="D10" i="50"/>
  <c r="E9" i="50"/>
  <c r="D9" i="50"/>
  <c r="I8" i="50"/>
  <c r="H8" i="50"/>
  <c r="H10" i="50" s="1"/>
  <c r="H13" i="50" s="1"/>
  <c r="H15" i="50" s="1"/>
  <c r="H16" i="50" s="1"/>
  <c r="E8" i="50"/>
  <c r="D8" i="50"/>
  <c r="E7" i="50"/>
  <c r="D7" i="50"/>
  <c r="E6" i="50"/>
  <c r="D6" i="50"/>
  <c r="L5" i="50"/>
  <c r="K5" i="50"/>
  <c r="I5" i="50"/>
  <c r="E5" i="50"/>
  <c r="D5" i="50"/>
  <c r="E4" i="50"/>
  <c r="D4" i="50"/>
  <c r="H5" i="50" s="1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H11" i="49"/>
  <c r="E11" i="49"/>
  <c r="D11" i="49"/>
  <c r="E10" i="49"/>
  <c r="D10" i="49"/>
  <c r="E9" i="49"/>
  <c r="D9" i="49"/>
  <c r="I8" i="49"/>
  <c r="H8" i="49"/>
  <c r="H10" i="49" s="1"/>
  <c r="H13" i="49" s="1"/>
  <c r="H15" i="49" s="1"/>
  <c r="H16" i="49" s="1"/>
  <c r="E8" i="49"/>
  <c r="D8" i="49"/>
  <c r="E7" i="49"/>
  <c r="D7" i="49"/>
  <c r="E6" i="49"/>
  <c r="D6" i="49"/>
  <c r="L5" i="49"/>
  <c r="K5" i="49"/>
  <c r="I5" i="49"/>
  <c r="E5" i="49"/>
  <c r="D5" i="49"/>
  <c r="E4" i="49"/>
  <c r="D4" i="49"/>
  <c r="H5" i="49" s="1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H10" i="48" s="1"/>
  <c r="H13" i="48" s="1"/>
  <c r="H15" i="48" s="1"/>
  <c r="H16" i="48" s="1"/>
  <c r="E8" i="48"/>
  <c r="D8" i="48"/>
  <c r="E7" i="48"/>
  <c r="D7" i="48"/>
  <c r="E6" i="48"/>
  <c r="D6" i="48"/>
  <c r="L5" i="48"/>
  <c r="K5" i="48"/>
  <c r="I5" i="48"/>
  <c r="H11" i="48" s="1"/>
  <c r="E5" i="48"/>
  <c r="D5" i="48"/>
  <c r="E4" i="48"/>
  <c r="D4" i="48"/>
  <c r="H5" i="48" s="1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H10" i="47" s="1"/>
  <c r="H13" i="47" s="1"/>
  <c r="H15" i="47" s="1"/>
  <c r="H16" i="47" s="1"/>
  <c r="E8" i="47"/>
  <c r="D8" i="47"/>
  <c r="E7" i="47"/>
  <c r="D7" i="47"/>
  <c r="E6" i="47"/>
  <c r="D6" i="47"/>
  <c r="L5" i="47"/>
  <c r="K5" i="47"/>
  <c r="I5" i="47"/>
  <c r="H11" i="47" s="1"/>
  <c r="E5" i="47"/>
  <c r="D5" i="47"/>
  <c r="E4" i="47"/>
  <c r="D4" i="47"/>
  <c r="H5" i="47" s="1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H10" i="46" s="1"/>
  <c r="E8" i="46"/>
  <c r="D8" i="46"/>
  <c r="E7" i="46"/>
  <c r="D7" i="46"/>
  <c r="E6" i="46"/>
  <c r="D6" i="46"/>
  <c r="L5" i="46"/>
  <c r="K5" i="46"/>
  <c r="I5" i="46"/>
  <c r="H11" i="46" s="1"/>
  <c r="E5" i="46"/>
  <c r="D5" i="46"/>
  <c r="E4" i="46"/>
  <c r="D4" i="46"/>
  <c r="H5" i="46" s="1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H10" i="45" s="1"/>
  <c r="H13" i="45" s="1"/>
  <c r="H15" i="45" s="1"/>
  <c r="H16" i="45" s="1"/>
  <c r="E8" i="45"/>
  <c r="D8" i="45"/>
  <c r="E7" i="45"/>
  <c r="D7" i="45"/>
  <c r="E6" i="45"/>
  <c r="D6" i="45"/>
  <c r="L5" i="45"/>
  <c r="K5" i="45"/>
  <c r="I5" i="45"/>
  <c r="H11" i="45" s="1"/>
  <c r="E5" i="45"/>
  <c r="D5" i="45"/>
  <c r="E4" i="45"/>
  <c r="D4" i="45"/>
  <c r="H5" i="45" s="1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H10" i="44" s="1"/>
  <c r="E8" i="44"/>
  <c r="D8" i="44"/>
  <c r="E7" i="44"/>
  <c r="D7" i="44"/>
  <c r="E6" i="44"/>
  <c r="D6" i="44"/>
  <c r="L5" i="44"/>
  <c r="K5" i="44"/>
  <c r="I5" i="44"/>
  <c r="H11" i="44" s="1"/>
  <c r="E5" i="44"/>
  <c r="D5" i="44"/>
  <c r="E4" i="44"/>
  <c r="D4" i="44"/>
  <c r="H5" i="44" s="1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I5" i="43" s="1"/>
  <c r="H11" i="43" s="1"/>
  <c r="D6" i="43"/>
  <c r="L5" i="43"/>
  <c r="K5" i="43"/>
  <c r="E5" i="43"/>
  <c r="D5" i="43"/>
  <c r="E4" i="43"/>
  <c r="D4" i="43"/>
  <c r="H5" i="43" s="1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H10" i="42" s="1"/>
  <c r="H13" i="42" s="1"/>
  <c r="H15" i="42" s="1"/>
  <c r="H16" i="42" s="1"/>
  <c r="E8" i="42"/>
  <c r="D8" i="42"/>
  <c r="E7" i="42"/>
  <c r="D7" i="42"/>
  <c r="E6" i="42"/>
  <c r="D6" i="42"/>
  <c r="L5" i="42"/>
  <c r="K5" i="42"/>
  <c r="I5" i="42"/>
  <c r="H11" i="42" s="1"/>
  <c r="E5" i="42"/>
  <c r="D5" i="42"/>
  <c r="E4" i="42"/>
  <c r="D4" i="42"/>
  <c r="H5" i="42" s="1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E8" i="41"/>
  <c r="D8" i="41"/>
  <c r="E7" i="41"/>
  <c r="D7" i="41"/>
  <c r="E6" i="41"/>
  <c r="D6" i="41"/>
  <c r="L5" i="41"/>
  <c r="K5" i="41"/>
  <c r="E5" i="41"/>
  <c r="I5" i="41" s="1"/>
  <c r="H11" i="41" s="1"/>
  <c r="D5" i="41"/>
  <c r="E4" i="41"/>
  <c r="D4" i="41"/>
  <c r="H5" i="41" s="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H10" i="40" s="1"/>
  <c r="E8" i="40"/>
  <c r="D8" i="40"/>
  <c r="E7" i="40"/>
  <c r="D7" i="40"/>
  <c r="E6" i="40"/>
  <c r="D6" i="40"/>
  <c r="L5" i="40"/>
  <c r="K5" i="40"/>
  <c r="E5" i="40"/>
  <c r="I5" i="40" s="1"/>
  <c r="H11" i="40" s="1"/>
  <c r="D5" i="40"/>
  <c r="E4" i="40"/>
  <c r="D4" i="40"/>
  <c r="H5" i="40" s="1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H10" i="39" s="1"/>
  <c r="E8" i="39"/>
  <c r="D8" i="39"/>
  <c r="E7" i="39"/>
  <c r="D7" i="39"/>
  <c r="E6" i="39"/>
  <c r="D6" i="39"/>
  <c r="L5" i="39"/>
  <c r="K5" i="39"/>
  <c r="E5" i="39"/>
  <c r="I5" i="39" s="1"/>
  <c r="H11" i="39" s="1"/>
  <c r="D5" i="39"/>
  <c r="E4" i="39"/>
  <c r="D4" i="39"/>
  <c r="H5" i="39" s="1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I5" i="38" s="1"/>
  <c r="H11" i="38" s="1"/>
  <c r="D5" i="38"/>
  <c r="E4" i="38"/>
  <c r="D4" i="38"/>
  <c r="H5" i="38" s="1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I5" i="37" s="1"/>
  <c r="H11" i="37" s="1"/>
  <c r="D5" i="37"/>
  <c r="E4" i="37"/>
  <c r="D4" i="37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I5" i="36" s="1"/>
  <c r="H11" i="36" s="1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E5" i="36"/>
  <c r="D5" i="36"/>
  <c r="E4" i="36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I5" i="35" s="1"/>
  <c r="H11" i="35" s="1"/>
  <c r="D5" i="35"/>
  <c r="E4" i="35"/>
  <c r="D4" i="35"/>
  <c r="H5" i="35" s="1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D6" i="34"/>
  <c r="L5" i="34"/>
  <c r="K5" i="34"/>
  <c r="E5" i="34"/>
  <c r="D5" i="34"/>
  <c r="E4" i="34"/>
  <c r="I5" i="34" s="1"/>
  <c r="H11" i="34" s="1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E5" i="33"/>
  <c r="D5" i="33"/>
  <c r="E4" i="33"/>
  <c r="I5" i="33" s="1"/>
  <c r="H11" i="33" s="1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D6" i="32"/>
  <c r="L5" i="32"/>
  <c r="K5" i="32"/>
  <c r="E5" i="32"/>
  <c r="I5" i="32" s="1"/>
  <c r="H11" i="32" s="1"/>
  <c r="D5" i="32"/>
  <c r="E4" i="32"/>
  <c r="D4" i="32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I5" i="31" s="1"/>
  <c r="H11" i="31" s="1"/>
  <c r="D9" i="31"/>
  <c r="I8" i="31"/>
  <c r="H8" i="31"/>
  <c r="E8" i="31"/>
  <c r="D8" i="31"/>
  <c r="E7" i="31"/>
  <c r="D7" i="31"/>
  <c r="E6" i="31"/>
  <c r="D6" i="31"/>
  <c r="L5" i="31"/>
  <c r="K5" i="31"/>
  <c r="E5" i="31"/>
  <c r="D5" i="31"/>
  <c r="E4" i="31"/>
  <c r="D4" i="31"/>
  <c r="H5" i="31" s="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D6" i="30"/>
  <c r="L5" i="30"/>
  <c r="K5" i="30"/>
  <c r="E5" i="30"/>
  <c r="D5" i="30"/>
  <c r="E4" i="30"/>
  <c r="I5" i="30" s="1"/>
  <c r="H11" i="30" s="1"/>
  <c r="D4" i="30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D5" i="29"/>
  <c r="E4" i="29"/>
  <c r="I5" i="29" s="1"/>
  <c r="H11" i="29" s="1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11" i="28" s="1"/>
  <c r="H8" i="28"/>
  <c r="E8" i="28"/>
  <c r="D8" i="28"/>
  <c r="E7" i="28"/>
  <c r="D7" i="28"/>
  <c r="E6" i="28"/>
  <c r="D6" i="28"/>
  <c r="L5" i="28"/>
  <c r="K5" i="28"/>
  <c r="E5" i="28"/>
  <c r="D5" i="28"/>
  <c r="E4" i="28"/>
  <c r="I5" i="28" s="1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11" i="27" s="1"/>
  <c r="H8" i="27"/>
  <c r="E8" i="27"/>
  <c r="D8" i="27"/>
  <c r="E7" i="27"/>
  <c r="D7" i="27"/>
  <c r="E6" i="27"/>
  <c r="D6" i="27"/>
  <c r="L5" i="27"/>
  <c r="K5" i="27"/>
  <c r="E5" i="27"/>
  <c r="D5" i="27"/>
  <c r="E4" i="27"/>
  <c r="I5" i="27" s="1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I5" i="26" s="1"/>
  <c r="H11" i="26" s="1"/>
  <c r="D13" i="26"/>
  <c r="E12" i="26"/>
  <c r="D12" i="26"/>
  <c r="E11" i="26"/>
  <c r="D11" i="26"/>
  <c r="E10" i="26"/>
  <c r="D10" i="26"/>
  <c r="E9" i="26"/>
  <c r="D9" i="26"/>
  <c r="I8" i="26"/>
  <c r="H8" i="26"/>
  <c r="E8" i="26"/>
  <c r="D8" i="26"/>
  <c r="E7" i="26"/>
  <c r="D7" i="26"/>
  <c r="E6" i="26"/>
  <c r="D6" i="26"/>
  <c r="L5" i="26"/>
  <c r="K5" i="26"/>
  <c r="E5" i="26"/>
  <c r="D5" i="26"/>
  <c r="E4" i="26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D5" i="25"/>
  <c r="E4" i="25"/>
  <c r="I5" i="25" s="1"/>
  <c r="H11" i="25" s="1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11" i="24" s="1"/>
  <c r="H8" i="24"/>
  <c r="E8" i="24"/>
  <c r="D8" i="24"/>
  <c r="E7" i="24"/>
  <c r="D7" i="24"/>
  <c r="E6" i="24"/>
  <c r="D6" i="24"/>
  <c r="L5" i="24"/>
  <c r="K5" i="24"/>
  <c r="E5" i="24"/>
  <c r="D5" i="24"/>
  <c r="E4" i="24"/>
  <c r="I5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H11" i="23" s="1"/>
  <c r="E8" i="23"/>
  <c r="D8" i="23"/>
  <c r="E7" i="23"/>
  <c r="D7" i="23"/>
  <c r="E6" i="23"/>
  <c r="D6" i="23"/>
  <c r="L5" i="23"/>
  <c r="K5" i="23"/>
  <c r="E5" i="23"/>
  <c r="D5" i="23"/>
  <c r="E4" i="23"/>
  <c r="I5" i="23" s="1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I8" i="22"/>
  <c r="H11" i="22" s="1"/>
  <c r="H8" i="22"/>
  <c r="H10" i="22" s="1"/>
  <c r="H13" i="22" s="1"/>
  <c r="H15" i="22" s="1"/>
  <c r="H16" i="22" s="1"/>
  <c r="E8" i="22"/>
  <c r="D8" i="22"/>
  <c r="E7" i="22"/>
  <c r="D7" i="22"/>
  <c r="E6" i="22"/>
  <c r="D6" i="22"/>
  <c r="L5" i="22"/>
  <c r="K5" i="22"/>
  <c r="E5" i="22"/>
  <c r="D5" i="22"/>
  <c r="E4" i="22"/>
  <c r="I5" i="22" s="1"/>
  <c r="D4" i="22"/>
  <c r="H5" i="22" s="1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L5" i="21"/>
  <c r="K5" i="21"/>
  <c r="E5" i="21"/>
  <c r="D5" i="21"/>
  <c r="E4" i="21"/>
  <c r="I5" i="21" s="1"/>
  <c r="D4" i="21"/>
  <c r="H5" i="21" s="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I8" i="20"/>
  <c r="H11" i="20" s="1"/>
  <c r="H8" i="20"/>
  <c r="H10" i="20" s="1"/>
  <c r="E8" i="20"/>
  <c r="D8" i="20"/>
  <c r="E7" i="20"/>
  <c r="D7" i="20"/>
  <c r="E6" i="20"/>
  <c r="D6" i="20"/>
  <c r="L5" i="20"/>
  <c r="K5" i="20"/>
  <c r="E5" i="20"/>
  <c r="D5" i="20"/>
  <c r="E4" i="20"/>
  <c r="I5" i="20" s="1"/>
  <c r="D4" i="20"/>
  <c r="H5" i="20" s="1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I8" i="19"/>
  <c r="H11" i="19" s="1"/>
  <c r="H8" i="19"/>
  <c r="H10" i="19" s="1"/>
  <c r="E8" i="19"/>
  <c r="D8" i="19"/>
  <c r="E7" i="19"/>
  <c r="D7" i="19"/>
  <c r="E6" i="19"/>
  <c r="D6" i="19"/>
  <c r="L5" i="19"/>
  <c r="K5" i="19"/>
  <c r="E5" i="19"/>
  <c r="D5" i="19"/>
  <c r="E4" i="19"/>
  <c r="I5" i="19" s="1"/>
  <c r="D4" i="19"/>
  <c r="H5" i="19" s="1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11" i="18" s="1"/>
  <c r="H8" i="18"/>
  <c r="H10" i="18" s="1"/>
  <c r="H13" i="18" s="1"/>
  <c r="H15" i="18" s="1"/>
  <c r="H16" i="18" s="1"/>
  <c r="E8" i="18"/>
  <c r="D8" i="18"/>
  <c r="E7" i="18"/>
  <c r="D7" i="18"/>
  <c r="E6" i="18"/>
  <c r="D6" i="18"/>
  <c r="L5" i="18"/>
  <c r="K5" i="18"/>
  <c r="E5" i="18"/>
  <c r="D5" i="18"/>
  <c r="E4" i="18"/>
  <c r="I5" i="18" s="1"/>
  <c r="D4" i="18"/>
  <c r="H5" i="18" s="1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E8" i="17"/>
  <c r="D8" i="17"/>
  <c r="E7" i="17"/>
  <c r="D7" i="17"/>
  <c r="E6" i="17"/>
  <c r="D6" i="17"/>
  <c r="L5" i="17"/>
  <c r="K5" i="17"/>
  <c r="E5" i="17"/>
  <c r="D5" i="17"/>
  <c r="E4" i="17"/>
  <c r="I5" i="17" s="1"/>
  <c r="D4" i="17"/>
  <c r="H5" i="17" s="1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I8" i="16"/>
  <c r="H11" i="16" s="1"/>
  <c r="H8" i="16"/>
  <c r="H10" i="16" s="1"/>
  <c r="E8" i="16"/>
  <c r="D8" i="16"/>
  <c r="E7" i="16"/>
  <c r="D7" i="16"/>
  <c r="E6" i="16"/>
  <c r="D6" i="16"/>
  <c r="L5" i="16"/>
  <c r="K5" i="16"/>
  <c r="E5" i="16"/>
  <c r="D5" i="16"/>
  <c r="E4" i="16"/>
  <c r="I5" i="16" s="1"/>
  <c r="D4" i="16"/>
  <c r="H5" i="16" s="1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11" i="15" s="1"/>
  <c r="H8" i="15"/>
  <c r="H10" i="15" s="1"/>
  <c r="E8" i="15"/>
  <c r="D8" i="15"/>
  <c r="E7" i="15"/>
  <c r="D7" i="15"/>
  <c r="E6" i="15"/>
  <c r="D6" i="15"/>
  <c r="L5" i="15"/>
  <c r="K5" i="15"/>
  <c r="E5" i="15"/>
  <c r="D5" i="15"/>
  <c r="E4" i="15"/>
  <c r="I5" i="15" s="1"/>
  <c r="D4" i="15"/>
  <c r="H5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11" i="14" s="1"/>
  <c r="H8" i="14"/>
  <c r="H10" i="14" s="1"/>
  <c r="H13" i="14" s="1"/>
  <c r="H15" i="14" s="1"/>
  <c r="H16" i="14" s="1"/>
  <c r="E8" i="14"/>
  <c r="D8" i="14"/>
  <c r="E7" i="14"/>
  <c r="D7" i="14"/>
  <c r="E6" i="14"/>
  <c r="D6" i="14"/>
  <c r="L5" i="14"/>
  <c r="K5" i="14"/>
  <c r="E5" i="14"/>
  <c r="D5" i="14"/>
  <c r="E4" i="14"/>
  <c r="I5" i="14" s="1"/>
  <c r="D4" i="14"/>
  <c r="H5" i="14" s="1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E8" i="13"/>
  <c r="D8" i="13"/>
  <c r="E7" i="13"/>
  <c r="D7" i="13"/>
  <c r="E6" i="13"/>
  <c r="D6" i="13"/>
  <c r="L5" i="13"/>
  <c r="K5" i="13"/>
  <c r="E5" i="13"/>
  <c r="D5" i="13"/>
  <c r="E4" i="13"/>
  <c r="I5" i="13" s="1"/>
  <c r="D4" i="13"/>
  <c r="H5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11" i="12" s="1"/>
  <c r="H8" i="12"/>
  <c r="H10" i="12" s="1"/>
  <c r="E8" i="12"/>
  <c r="D8" i="12"/>
  <c r="E7" i="12"/>
  <c r="D7" i="12"/>
  <c r="E6" i="12"/>
  <c r="D6" i="12"/>
  <c r="L5" i="12"/>
  <c r="K5" i="12"/>
  <c r="E5" i="12"/>
  <c r="D5" i="12"/>
  <c r="E4" i="12"/>
  <c r="I5" i="12" s="1"/>
  <c r="D4" i="12"/>
  <c r="H5" i="12" s="1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11" i="11" s="1"/>
  <c r="H8" i="11"/>
  <c r="H10" i="11" s="1"/>
  <c r="E8" i="11"/>
  <c r="D8" i="11"/>
  <c r="E7" i="11"/>
  <c r="D7" i="11"/>
  <c r="E6" i="11"/>
  <c r="D6" i="11"/>
  <c r="L5" i="11"/>
  <c r="K5" i="11"/>
  <c r="E5" i="11"/>
  <c r="D5" i="11"/>
  <c r="E4" i="11"/>
  <c r="I5" i="11" s="1"/>
  <c r="D4" i="11"/>
  <c r="H5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11" i="10" s="1"/>
  <c r="H8" i="10"/>
  <c r="H10" i="10" s="1"/>
  <c r="H13" i="10" s="1"/>
  <c r="H15" i="10" s="1"/>
  <c r="H16" i="10" s="1"/>
  <c r="E8" i="10"/>
  <c r="D8" i="10"/>
  <c r="E7" i="10"/>
  <c r="D7" i="10"/>
  <c r="E6" i="10"/>
  <c r="D6" i="10"/>
  <c r="L5" i="10"/>
  <c r="K5" i="10"/>
  <c r="E5" i="10"/>
  <c r="D5" i="10"/>
  <c r="E4" i="10"/>
  <c r="I5" i="10" s="1"/>
  <c r="D4" i="10"/>
  <c r="H5" i="10" s="1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E8" i="9"/>
  <c r="D8" i="9"/>
  <c r="E7" i="9"/>
  <c r="D7" i="9"/>
  <c r="E6" i="9"/>
  <c r="D6" i="9"/>
  <c r="L5" i="9"/>
  <c r="K5" i="9"/>
  <c r="E5" i="9"/>
  <c r="D5" i="9"/>
  <c r="E4" i="9"/>
  <c r="I5" i="9" s="1"/>
  <c r="D4" i="9"/>
  <c r="H5" i="9" s="1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H10" i="8" s="1"/>
  <c r="E8" i="8"/>
  <c r="D8" i="8"/>
  <c r="E7" i="8"/>
  <c r="D7" i="8"/>
  <c r="E6" i="8"/>
  <c r="D6" i="8"/>
  <c r="L5" i="8"/>
  <c r="K5" i="8"/>
  <c r="E5" i="8"/>
  <c r="I5" i="8" s="1"/>
  <c r="D5" i="8"/>
  <c r="E4" i="8"/>
  <c r="D4" i="8"/>
  <c r="H5" i="8" s="1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11" i="7" s="1"/>
  <c r="H8" i="7"/>
  <c r="H10" i="7" s="1"/>
  <c r="E8" i="7"/>
  <c r="D8" i="7"/>
  <c r="E7" i="7"/>
  <c r="D7" i="7"/>
  <c r="E6" i="7"/>
  <c r="I5" i="7" s="1"/>
  <c r="D6" i="7"/>
  <c r="L5" i="7"/>
  <c r="K5" i="7"/>
  <c r="E5" i="7"/>
  <c r="D5" i="7"/>
  <c r="E4" i="7"/>
  <c r="D4" i="7"/>
  <c r="H5" i="7" s="1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H10" i="6" s="1"/>
  <c r="E8" i="6"/>
  <c r="D8" i="6"/>
  <c r="E7" i="6"/>
  <c r="D7" i="6"/>
  <c r="E6" i="6"/>
  <c r="I5" i="6" s="1"/>
  <c r="D6" i="6"/>
  <c r="L5" i="6"/>
  <c r="K5" i="6"/>
  <c r="E5" i="6"/>
  <c r="D5" i="6"/>
  <c r="E4" i="6"/>
  <c r="D4" i="6"/>
  <c r="H5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11" i="5" s="1"/>
  <c r="H8" i="5"/>
  <c r="E8" i="5"/>
  <c r="D8" i="5"/>
  <c r="E7" i="5"/>
  <c r="D7" i="5"/>
  <c r="E6" i="5"/>
  <c r="I5" i="5" s="1"/>
  <c r="D6" i="5"/>
  <c r="L5" i="5"/>
  <c r="K5" i="5"/>
  <c r="E5" i="5"/>
  <c r="D5" i="5"/>
  <c r="E4" i="5"/>
  <c r="D4" i="5"/>
  <c r="H5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11" i="4" s="1"/>
  <c r="H8" i="4"/>
  <c r="H10" i="4" s="1"/>
  <c r="H13" i="4" s="1"/>
  <c r="H15" i="4" s="1"/>
  <c r="H16" i="4" s="1"/>
  <c r="E8" i="4"/>
  <c r="D8" i="4"/>
  <c r="E7" i="4"/>
  <c r="D7" i="4"/>
  <c r="E6" i="4"/>
  <c r="I5" i="4" s="1"/>
  <c r="D6" i="4"/>
  <c r="L5" i="4"/>
  <c r="K5" i="4"/>
  <c r="E5" i="4"/>
  <c r="D5" i="4"/>
  <c r="E4" i="4"/>
  <c r="D4" i="4"/>
  <c r="H5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H10" i="3" s="1"/>
  <c r="E8" i="3"/>
  <c r="D8" i="3"/>
  <c r="E7" i="3"/>
  <c r="D7" i="3"/>
  <c r="E6" i="3"/>
  <c r="I5" i="3" s="1"/>
  <c r="D6" i="3"/>
  <c r="L5" i="3"/>
  <c r="K5" i="3"/>
  <c r="E5" i="3"/>
  <c r="D5" i="3"/>
  <c r="E4" i="3"/>
  <c r="D4" i="3"/>
  <c r="H5" i="3" s="1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H10" i="2" s="1"/>
  <c r="E8" i="2"/>
  <c r="D8" i="2"/>
  <c r="E7" i="2"/>
  <c r="D7" i="2"/>
  <c r="E6" i="2"/>
  <c r="I5" i="2" s="1"/>
  <c r="D6" i="2"/>
  <c r="L5" i="2"/>
  <c r="K5" i="2"/>
  <c r="E5" i="2"/>
  <c r="D5" i="2"/>
  <c r="E4" i="2"/>
  <c r="D4" i="2"/>
  <c r="H5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11" i="1" s="1"/>
  <c r="H8" i="1"/>
  <c r="E8" i="1"/>
  <c r="D8" i="1"/>
  <c r="E7" i="1"/>
  <c r="D7" i="1"/>
  <c r="E6" i="1"/>
  <c r="I5" i="1" s="1"/>
  <c r="D6" i="1"/>
  <c r="L5" i="1"/>
  <c r="K5" i="1"/>
  <c r="E5" i="1"/>
  <c r="D5" i="1"/>
  <c r="E4" i="1"/>
  <c r="D4" i="1"/>
  <c r="H5" i="1" s="1"/>
  <c r="L2" i="1"/>
  <c r="K2" i="1"/>
  <c r="I2" i="1"/>
  <c r="H2" i="1"/>
  <c r="H19" i="14" l="1"/>
  <c r="I19" i="14"/>
  <c r="L19" i="14"/>
  <c r="K19" i="14"/>
  <c r="J19" i="14"/>
  <c r="I19" i="22"/>
  <c r="H19" i="22"/>
  <c r="J19" i="22"/>
  <c r="L19" i="22"/>
  <c r="K19" i="22"/>
  <c r="H19" i="10"/>
  <c r="I19" i="10"/>
  <c r="L19" i="10"/>
  <c r="K19" i="10"/>
  <c r="J19" i="10"/>
  <c r="H19" i="18"/>
  <c r="I19" i="18"/>
  <c r="L19" i="18"/>
  <c r="K19" i="18"/>
  <c r="J19" i="18"/>
  <c r="H11" i="2"/>
  <c r="H11" i="6"/>
  <c r="H13" i="2"/>
  <c r="H15" i="2" s="1"/>
  <c r="H16" i="2" s="1"/>
  <c r="H13" i="7"/>
  <c r="H15" i="7" s="1"/>
  <c r="H16" i="7" s="1"/>
  <c r="H13" i="11"/>
  <c r="H15" i="11" s="1"/>
  <c r="H16" i="11" s="1"/>
  <c r="H13" i="15"/>
  <c r="H15" i="15" s="1"/>
  <c r="H16" i="15" s="1"/>
  <c r="H13" i="19"/>
  <c r="H15" i="19" s="1"/>
  <c r="H16" i="19" s="1"/>
  <c r="H13" i="8"/>
  <c r="H15" i="8" s="1"/>
  <c r="H16" i="8" s="1"/>
  <c r="H13" i="12"/>
  <c r="H15" i="12" s="1"/>
  <c r="H16" i="12" s="1"/>
  <c r="H13" i="16"/>
  <c r="H15" i="16" s="1"/>
  <c r="H16" i="16" s="1"/>
  <c r="H13" i="20"/>
  <c r="H15" i="20" s="1"/>
  <c r="H16" i="20" s="1"/>
  <c r="H19" i="4"/>
  <c r="L19" i="4"/>
  <c r="I19" i="4"/>
  <c r="K19" i="4"/>
  <c r="J19" i="4"/>
  <c r="H11" i="8"/>
  <c r="H11" i="3"/>
  <c r="H13" i="3" s="1"/>
  <c r="H15" i="3" s="1"/>
  <c r="H16" i="3" s="1"/>
  <c r="H10" i="1"/>
  <c r="H13" i="1" s="1"/>
  <c r="H15" i="1" s="1"/>
  <c r="H16" i="1" s="1"/>
  <c r="H10" i="5"/>
  <c r="H13" i="5" s="1"/>
  <c r="H15" i="5" s="1"/>
  <c r="H16" i="5" s="1"/>
  <c r="H10" i="9"/>
  <c r="H10" i="13"/>
  <c r="H10" i="17"/>
  <c r="H13" i="17" s="1"/>
  <c r="H15" i="17" s="1"/>
  <c r="H16" i="17" s="1"/>
  <c r="H10" i="21"/>
  <c r="H13" i="21" s="1"/>
  <c r="H15" i="21" s="1"/>
  <c r="H16" i="21" s="1"/>
  <c r="H13" i="6"/>
  <c r="H15" i="6" s="1"/>
  <c r="H16" i="6" s="1"/>
  <c r="H11" i="9"/>
  <c r="H11" i="13"/>
  <c r="H11" i="17"/>
  <c r="H11" i="21"/>
  <c r="H5" i="37"/>
  <c r="H19" i="45"/>
  <c r="L19" i="45"/>
  <c r="K19" i="45"/>
  <c r="J19" i="45"/>
  <c r="I19" i="45"/>
  <c r="H19" i="48"/>
  <c r="L19" i="48"/>
  <c r="K19" i="48"/>
  <c r="J19" i="48"/>
  <c r="I19" i="48"/>
  <c r="H10" i="30"/>
  <c r="H13" i="30" s="1"/>
  <c r="H15" i="30" s="1"/>
  <c r="H16" i="30" s="1"/>
  <c r="H10" i="38"/>
  <c r="H13" i="38" s="1"/>
  <c r="H15" i="38" s="1"/>
  <c r="H16" i="38" s="1"/>
  <c r="H5" i="23"/>
  <c r="H5" i="27"/>
  <c r="H10" i="27" s="1"/>
  <c r="H13" i="27" s="1"/>
  <c r="H15" i="27" s="1"/>
  <c r="H16" i="27" s="1"/>
  <c r="H10" i="35"/>
  <c r="H13" i="35" s="1"/>
  <c r="H15" i="35" s="1"/>
  <c r="H16" i="35" s="1"/>
  <c r="H19" i="42"/>
  <c r="L19" i="42"/>
  <c r="K19" i="42"/>
  <c r="J19" i="42"/>
  <c r="I19" i="42"/>
  <c r="H10" i="26"/>
  <c r="H13" i="26" s="1"/>
  <c r="H15" i="26" s="1"/>
  <c r="H16" i="26" s="1"/>
  <c r="H5" i="33"/>
  <c r="H10" i="33" s="1"/>
  <c r="H13" i="33" s="1"/>
  <c r="H15" i="33" s="1"/>
  <c r="H16" i="33" s="1"/>
  <c r="H5" i="30"/>
  <c r="H19" i="49"/>
  <c r="L19" i="49"/>
  <c r="K19" i="49"/>
  <c r="J19" i="49"/>
  <c r="I19" i="49"/>
  <c r="H13" i="39"/>
  <c r="H15" i="39" s="1"/>
  <c r="H16" i="39" s="1"/>
  <c r="H13" i="46"/>
  <c r="H15" i="46" s="1"/>
  <c r="H16" i="46" s="1"/>
  <c r="H5" i="26"/>
  <c r="H10" i="43"/>
  <c r="H13" i="43" s="1"/>
  <c r="H15" i="43" s="1"/>
  <c r="H16" i="43" s="1"/>
  <c r="H5" i="29"/>
  <c r="H10" i="29" s="1"/>
  <c r="H13" i="29" s="1"/>
  <c r="H15" i="29" s="1"/>
  <c r="H16" i="29" s="1"/>
  <c r="H13" i="40"/>
  <c r="H15" i="40" s="1"/>
  <c r="H16" i="40" s="1"/>
  <c r="H10" i="23"/>
  <c r="H13" i="23" s="1"/>
  <c r="H15" i="23" s="1"/>
  <c r="H16" i="23" s="1"/>
  <c r="H5" i="25"/>
  <c r="H10" i="25" s="1"/>
  <c r="H13" i="25" s="1"/>
  <c r="H15" i="25" s="1"/>
  <c r="H16" i="25" s="1"/>
  <c r="H5" i="32"/>
  <c r="H10" i="32" s="1"/>
  <c r="H13" i="32" s="1"/>
  <c r="H15" i="32" s="1"/>
  <c r="H16" i="32" s="1"/>
  <c r="H19" i="47"/>
  <c r="L19" i="47"/>
  <c r="K19" i="47"/>
  <c r="J19" i="47"/>
  <c r="I19" i="47"/>
  <c r="H19" i="50"/>
  <c r="L19" i="50"/>
  <c r="K19" i="50"/>
  <c r="J19" i="50"/>
  <c r="I19" i="50"/>
  <c r="H10" i="24"/>
  <c r="H13" i="24" s="1"/>
  <c r="H15" i="24" s="1"/>
  <c r="H16" i="24" s="1"/>
  <c r="H10" i="28"/>
  <c r="H13" i="28" s="1"/>
  <c r="H15" i="28" s="1"/>
  <c r="H16" i="28" s="1"/>
  <c r="H5" i="36"/>
  <c r="H10" i="36" s="1"/>
  <c r="H13" i="36" s="1"/>
  <c r="H15" i="36" s="1"/>
  <c r="H16" i="36" s="1"/>
  <c r="H13" i="44"/>
  <c r="H15" i="44" s="1"/>
  <c r="H16" i="44" s="1"/>
  <c r="H10" i="31"/>
  <c r="H13" i="31" s="1"/>
  <c r="H15" i="31" s="1"/>
  <c r="H16" i="31" s="1"/>
  <c r="H5" i="34"/>
  <c r="H10" i="34" s="1"/>
  <c r="H13" i="34" s="1"/>
  <c r="H15" i="34" s="1"/>
  <c r="H16" i="34" s="1"/>
  <c r="H10" i="37"/>
  <c r="H13" i="37" s="1"/>
  <c r="H15" i="37" s="1"/>
  <c r="H16" i="37" s="1"/>
  <c r="H10" i="41"/>
  <c r="H13" i="41" s="1"/>
  <c r="H15" i="41" s="1"/>
  <c r="H16" i="41" s="1"/>
  <c r="H5" i="24"/>
  <c r="H5" i="28"/>
  <c r="L19" i="32" l="1"/>
  <c r="K19" i="32"/>
  <c r="I19" i="32"/>
  <c r="J19" i="32"/>
  <c r="H19" i="32"/>
  <c r="H19" i="3"/>
  <c r="I19" i="3"/>
  <c r="L19" i="3"/>
  <c r="K19" i="3"/>
  <c r="J19" i="3"/>
  <c r="K19" i="27"/>
  <c r="L19" i="27"/>
  <c r="J19" i="27"/>
  <c r="I19" i="27"/>
  <c r="H19" i="27"/>
  <c r="K19" i="25"/>
  <c r="L19" i="25"/>
  <c r="J19" i="25"/>
  <c r="I19" i="25"/>
  <c r="H19" i="25"/>
  <c r="L19" i="33"/>
  <c r="K19" i="33"/>
  <c r="I19" i="33"/>
  <c r="J19" i="33"/>
  <c r="H19" i="33"/>
  <c r="H19" i="36"/>
  <c r="L19" i="36"/>
  <c r="K19" i="36"/>
  <c r="J19" i="36"/>
  <c r="I19" i="36"/>
  <c r="L19" i="34"/>
  <c r="K19" i="34"/>
  <c r="I19" i="34"/>
  <c r="J19" i="34"/>
  <c r="H19" i="34"/>
  <c r="L19" i="29"/>
  <c r="K19" i="29"/>
  <c r="J19" i="29"/>
  <c r="I19" i="29"/>
  <c r="H19" i="29"/>
  <c r="L19" i="31"/>
  <c r="K19" i="31"/>
  <c r="J19" i="31"/>
  <c r="I19" i="31"/>
  <c r="H19" i="31"/>
  <c r="H19" i="6"/>
  <c r="L19" i="6"/>
  <c r="K19" i="6"/>
  <c r="J19" i="6"/>
  <c r="I19" i="6"/>
  <c r="H19" i="12"/>
  <c r="I19" i="12"/>
  <c r="L19" i="12"/>
  <c r="K19" i="12"/>
  <c r="J19" i="12"/>
  <c r="H19" i="20"/>
  <c r="L19" i="20"/>
  <c r="I19" i="20"/>
  <c r="K19" i="20"/>
  <c r="J19" i="20"/>
  <c r="H19" i="17"/>
  <c r="I19" i="17"/>
  <c r="L19" i="17"/>
  <c r="K19" i="17"/>
  <c r="J19" i="17"/>
  <c r="H19" i="19"/>
  <c r="L19" i="19"/>
  <c r="K19" i="19"/>
  <c r="I19" i="19"/>
  <c r="J19" i="19"/>
  <c r="H19" i="16"/>
  <c r="I19" i="16"/>
  <c r="L19" i="16"/>
  <c r="K19" i="16"/>
  <c r="J19" i="16"/>
  <c r="L19" i="28"/>
  <c r="K19" i="28"/>
  <c r="J19" i="28"/>
  <c r="I19" i="28"/>
  <c r="H19" i="28"/>
  <c r="H13" i="13"/>
  <c r="H15" i="13" s="1"/>
  <c r="H16" i="13" s="1"/>
  <c r="H19" i="15"/>
  <c r="I19" i="15"/>
  <c r="L19" i="15"/>
  <c r="K19" i="15"/>
  <c r="J19" i="15"/>
  <c r="K19" i="24"/>
  <c r="L19" i="24"/>
  <c r="J19" i="24"/>
  <c r="I19" i="24"/>
  <c r="H19" i="24"/>
  <c r="H19" i="11"/>
  <c r="I19" i="11"/>
  <c r="L19" i="11"/>
  <c r="K19" i="11"/>
  <c r="J19" i="11"/>
  <c r="H19" i="7"/>
  <c r="I19" i="7"/>
  <c r="L19" i="7"/>
  <c r="K19" i="7"/>
  <c r="J19" i="7"/>
  <c r="K19" i="26"/>
  <c r="H19" i="26"/>
  <c r="L19" i="26"/>
  <c r="J19" i="26"/>
  <c r="I19" i="26"/>
  <c r="H19" i="1"/>
  <c r="I19" i="1"/>
  <c r="L19" i="1"/>
  <c r="K19" i="1"/>
  <c r="J19" i="1"/>
  <c r="L19" i="30"/>
  <c r="K19" i="30"/>
  <c r="J19" i="30"/>
  <c r="I19" i="30"/>
  <c r="H19" i="30"/>
  <c r="H13" i="9"/>
  <c r="H15" i="9" s="1"/>
  <c r="H16" i="9" s="1"/>
  <c r="H19" i="2"/>
  <c r="I19" i="2"/>
  <c r="L19" i="2"/>
  <c r="K19" i="2"/>
  <c r="J19" i="2"/>
  <c r="H19" i="8"/>
  <c r="I19" i="8"/>
  <c r="L19" i="8"/>
  <c r="K19" i="8"/>
  <c r="J19" i="8"/>
  <c r="H19" i="5"/>
  <c r="I19" i="5"/>
  <c r="L19" i="5"/>
  <c r="K19" i="5"/>
  <c r="J19" i="5"/>
  <c r="K19" i="23"/>
  <c r="L19" i="23"/>
  <c r="J19" i="23"/>
  <c r="I19" i="23"/>
  <c r="H19" i="23"/>
  <c r="H19" i="43"/>
  <c r="L19" i="43"/>
  <c r="K19" i="43"/>
  <c r="J19" i="43"/>
  <c r="I19" i="43"/>
  <c r="H19" i="40"/>
  <c r="L19" i="40"/>
  <c r="K19" i="40"/>
  <c r="J19" i="40"/>
  <c r="I19" i="40"/>
  <c r="H19" i="35"/>
  <c r="L19" i="35"/>
  <c r="K19" i="35"/>
  <c r="J19" i="35"/>
  <c r="I19" i="35"/>
  <c r="H19" i="44"/>
  <c r="L19" i="44"/>
  <c r="K19" i="44"/>
  <c r="J19" i="44"/>
  <c r="I19" i="44"/>
  <c r="H19" i="39"/>
  <c r="L19" i="39"/>
  <c r="K19" i="39"/>
  <c r="J19" i="39"/>
  <c r="I19" i="39"/>
  <c r="H19" i="37"/>
  <c r="L19" i="37"/>
  <c r="K19" i="37"/>
  <c r="J19" i="37"/>
  <c r="I19" i="37"/>
  <c r="H19" i="21"/>
  <c r="I19" i="21"/>
  <c r="L19" i="21"/>
  <c r="K19" i="21"/>
  <c r="J19" i="21"/>
  <c r="H19" i="46"/>
  <c r="L19" i="46"/>
  <c r="K19" i="46"/>
  <c r="J19" i="46"/>
  <c r="I19" i="46"/>
  <c r="H19" i="41"/>
  <c r="L19" i="41"/>
  <c r="K19" i="41"/>
  <c r="J19" i="41"/>
  <c r="I19" i="41"/>
  <c r="H19" i="38"/>
  <c r="L19" i="38"/>
  <c r="K19" i="38"/>
  <c r="J19" i="38"/>
  <c r="I19" i="38"/>
  <c r="H19" i="9" l="1"/>
  <c r="I19" i="9"/>
  <c r="L19" i="9"/>
  <c r="K19" i="9"/>
  <c r="J19" i="9"/>
  <c r="H19" i="13"/>
  <c r="I19" i="13"/>
  <c r="L19" i="13"/>
  <c r="K19" i="13"/>
  <c r="J19" i="13"/>
</calcChain>
</file>

<file path=xl/sharedStrings.xml><?xml version="1.0" encoding="utf-8"?>
<sst xmlns="http://schemas.openxmlformats.org/spreadsheetml/2006/main" count="1200" uniqueCount="71">
  <si>
    <t>Description</t>
  </si>
  <si>
    <t>748</t>
  </si>
  <si>
    <t>Sort by</t>
  </si>
  <si>
    <t>MS_rs</t>
  </si>
  <si>
    <t>MS_rw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</si>
  <si>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</si>
  <si>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</si>
  <si>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</si>
  <si>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</si>
  <si>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</si>
  <si>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</si>
  <si>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</si>
  <si>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</si>
  <si>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</si>
  <si>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</si>
  <si>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</si>
  <si>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</si>
  <si>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</si>
  <si>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</si>
  <si>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</si>
  <si>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</si>
  <si>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</si>
  <si>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</si>
  <si>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</si>
  <si>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944</t>
  </si>
  <si>
    <t>855</t>
  </si>
  <si>
    <t>721</t>
  </si>
  <si>
    <t>880</t>
  </si>
  <si>
    <t>665</t>
  </si>
  <si>
    <t>859</t>
  </si>
  <si>
    <t>838</t>
  </si>
  <si>
    <t>719</t>
  </si>
  <si>
    <t>599</t>
  </si>
  <si>
    <t>629</t>
  </si>
  <si>
    <t>508</t>
  </si>
  <si>
    <t>858</t>
  </si>
  <si>
    <t>442</t>
  </si>
  <si>
    <t>432</t>
  </si>
  <si>
    <t>666</t>
  </si>
  <si>
    <t>966</t>
  </si>
  <si>
    <t>784</t>
  </si>
  <si>
    <t>494</t>
  </si>
  <si>
    <t>673</t>
  </si>
  <si>
    <t>794</t>
  </si>
  <si>
    <t>931</t>
  </si>
  <si>
    <t>924</t>
  </si>
  <si>
    <t>984</t>
  </si>
  <si>
    <t>833</t>
  </si>
  <si>
    <t>793</t>
  </si>
  <si>
    <t>519</t>
  </si>
  <si>
    <t>259</t>
  </si>
  <si>
    <t>762</t>
  </si>
  <si>
    <t>805</t>
  </si>
  <si>
    <t>980</t>
  </si>
  <si>
    <t>705</t>
  </si>
  <si>
    <t>600</t>
  </si>
  <si>
    <t>450</t>
  </si>
  <si>
    <t>848</t>
  </si>
  <si>
    <t>685</t>
  </si>
  <si>
    <t>478</t>
  </si>
  <si>
    <t>588</t>
  </si>
  <si>
    <t>383</t>
  </si>
  <si>
    <t>945</t>
  </si>
  <si>
    <t>767</t>
  </si>
  <si>
    <t>355</t>
  </si>
  <si>
    <t>424</t>
  </si>
  <si>
    <t>874</t>
  </si>
  <si>
    <t>545</t>
  </si>
  <si>
    <t>732</t>
  </si>
  <si>
    <t>900</t>
  </si>
  <si>
    <t>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</si>
</sst>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748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130</v>
      </c>
      <c r="I2">
        <f>MEDIAN($B$4:$B$33)</f>
        <v>57</v>
      </c>
      <c r="K2">
        <f>AVERAGE($A$4:$A$33)</f>
        <v>130.73333333333332</v>
      </c>
      <c r="L2">
        <f>AVERAGE($B$4:$B$33)</f>
        <v>57.766666666666666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152</v>
      </c>
      <c r="B4">
        <v>39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58</v>
      </c>
      <c r="B5">
        <v>13</v>
      </c>
      <c r="D5">
        <f t="shared" si="0"/>
        <v>18</v>
      </c>
      <c r="E5">
        <f t="shared" si="1"/>
        <v>1</v>
      </c>
      <c r="H5">
        <f>SUM($D$4:$D$33)</f>
        <v>1282</v>
      </c>
      <c r="I5">
        <f>SUM($E$4:$E$33)</f>
        <v>548</v>
      </c>
      <c r="J5" s="2" t="s">
        <v>23</v>
      </c>
      <c r="K5">
        <f>STDEVP($A$4:$A$33)</f>
        <v>44.513618390580454</v>
      </c>
      <c r="L5">
        <f>STDEVP($B$4:$B$33)</f>
        <v>27.060036133670547</v>
      </c>
    </row>
    <row r="6" spans="1:12" x14ac:dyDescent="0.3">
      <c r="A6">
        <v>119</v>
      </c>
      <c r="B6">
        <v>15</v>
      </c>
      <c r="D6">
        <f t="shared" si="0"/>
        <v>41</v>
      </c>
      <c r="E6">
        <f t="shared" si="1"/>
        <v>2</v>
      </c>
    </row>
    <row r="7" spans="1:12" x14ac:dyDescent="0.3">
      <c r="A7">
        <v>126</v>
      </c>
      <c r="B7">
        <v>50</v>
      </c>
      <c r="D7">
        <f t="shared" si="0"/>
        <v>45</v>
      </c>
      <c r="E7">
        <f t="shared" si="1"/>
        <v>13.5</v>
      </c>
      <c r="H7" s="1" t="s">
        <v>11</v>
      </c>
      <c r="I7" s="1" t="s">
        <v>12</v>
      </c>
    </row>
    <row r="8" spans="1:12" x14ac:dyDescent="0.3">
      <c r="A8">
        <v>173</v>
      </c>
      <c r="B8">
        <v>54</v>
      </c>
      <c r="D8">
        <f t="shared" si="0"/>
        <v>55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168</v>
      </c>
      <c r="B9">
        <v>81</v>
      </c>
      <c r="D9">
        <f t="shared" si="0"/>
        <v>54</v>
      </c>
      <c r="E9">
        <f t="shared" si="1"/>
        <v>29</v>
      </c>
    </row>
    <row r="10" spans="1:12" x14ac:dyDescent="0.3">
      <c r="A10">
        <v>181</v>
      </c>
      <c r="B10">
        <v>19</v>
      </c>
      <c r="D10">
        <f t="shared" si="0"/>
        <v>57</v>
      </c>
      <c r="E10">
        <f t="shared" si="1"/>
        <v>3</v>
      </c>
      <c r="G10" t="s">
        <v>13</v>
      </c>
      <c r="H10">
        <f>H8*I8+H8*(H8+1)/2-H5</f>
        <v>83</v>
      </c>
    </row>
    <row r="11" spans="1:12" x14ac:dyDescent="0.3">
      <c r="A11">
        <v>151</v>
      </c>
      <c r="B11">
        <v>39</v>
      </c>
      <c r="D11">
        <f t="shared" si="0"/>
        <v>50</v>
      </c>
      <c r="E11">
        <f t="shared" si="1"/>
        <v>8.5</v>
      </c>
      <c r="G11" t="s">
        <v>14</v>
      </c>
      <c r="H11">
        <f>H8*I8+I8*(I8+1)/2-I5</f>
        <v>817</v>
      </c>
    </row>
    <row r="12" spans="1:12" x14ac:dyDescent="0.3">
      <c r="A12">
        <v>85</v>
      </c>
      <c r="B12">
        <v>69</v>
      </c>
      <c r="D12">
        <f t="shared" si="0"/>
        <v>31</v>
      </c>
      <c r="E12">
        <f t="shared" si="1"/>
        <v>25</v>
      </c>
    </row>
    <row r="13" spans="1:12" x14ac:dyDescent="0.3">
      <c r="A13">
        <v>67</v>
      </c>
      <c r="B13">
        <v>96</v>
      </c>
      <c r="D13">
        <f t="shared" si="0"/>
        <v>24</v>
      </c>
      <c r="E13">
        <f t="shared" si="1"/>
        <v>34</v>
      </c>
      <c r="G13" t="s">
        <v>15</v>
      </c>
      <c r="H13">
        <f>MIN(H10,H11)</f>
        <v>83</v>
      </c>
    </row>
    <row r="14" spans="1:12" x14ac:dyDescent="0.3">
      <c r="A14">
        <v>105</v>
      </c>
      <c r="B14">
        <v>23</v>
      </c>
      <c r="D14">
        <f t="shared" si="0"/>
        <v>37</v>
      </c>
      <c r="E14">
        <f t="shared" si="1"/>
        <v>4</v>
      </c>
    </row>
    <row r="15" spans="1:12" x14ac:dyDescent="0.3">
      <c r="A15">
        <v>157</v>
      </c>
      <c r="B15">
        <v>70</v>
      </c>
      <c r="D15">
        <f t="shared" si="0"/>
        <v>52</v>
      </c>
      <c r="E15">
        <f t="shared" si="1"/>
        <v>26</v>
      </c>
      <c r="G15" t="s">
        <v>16</v>
      </c>
      <c r="H15">
        <f>(H13-H8*I8/2)/SQRT(H8*I8*(H8+I8+1)/12)</f>
        <v>-5.4258841288065645</v>
      </c>
    </row>
    <row r="16" spans="1:12" x14ac:dyDescent="0.3">
      <c r="A16">
        <v>50</v>
      </c>
      <c r="B16">
        <v>60</v>
      </c>
      <c r="D16">
        <f t="shared" si="0"/>
        <v>13.5</v>
      </c>
      <c r="E16">
        <f t="shared" si="1"/>
        <v>20.5</v>
      </c>
      <c r="G16" s="3" t="s">
        <v>17</v>
      </c>
      <c r="H16" s="4">
        <f>(1-NORMSDIST(ABS(H15)))*2</f>
        <v>5.766836252973917E-8</v>
      </c>
    </row>
    <row r="17" spans="1:12" x14ac:dyDescent="0.3">
      <c r="A17">
        <v>183</v>
      </c>
      <c r="B17">
        <v>106</v>
      </c>
      <c r="D17">
        <f t="shared" si="0"/>
        <v>58</v>
      </c>
      <c r="E17">
        <f t="shared" si="1"/>
        <v>38</v>
      </c>
    </row>
    <row r="18" spans="1:12" x14ac:dyDescent="0.3">
      <c r="A18">
        <v>176</v>
      </c>
      <c r="B18">
        <v>40</v>
      </c>
      <c r="D18">
        <f t="shared" si="0"/>
        <v>56</v>
      </c>
      <c r="E18">
        <f t="shared" si="1"/>
        <v>10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158</v>
      </c>
      <c r="B19">
        <v>47</v>
      </c>
      <c r="D19">
        <f t="shared" si="0"/>
        <v>53</v>
      </c>
      <c r="E19">
        <f t="shared" si="1"/>
        <v>11.5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142</v>
      </c>
      <c r="B20">
        <v>60</v>
      </c>
      <c r="D20">
        <f t="shared" si="0"/>
        <v>47</v>
      </c>
      <c r="E20">
        <f t="shared" si="1"/>
        <v>20.5</v>
      </c>
    </row>
    <row r="21" spans="1:12" x14ac:dyDescent="0.3">
      <c r="A21">
        <v>117</v>
      </c>
      <c r="B21">
        <v>25</v>
      </c>
      <c r="D21">
        <f t="shared" si="0"/>
        <v>39</v>
      </c>
      <c r="E21">
        <f t="shared" si="1"/>
        <v>5</v>
      </c>
    </row>
    <row r="22" spans="1:12" x14ac:dyDescent="0.3">
      <c r="A22">
        <v>208</v>
      </c>
      <c r="B22">
        <v>78</v>
      </c>
      <c r="D22">
        <f t="shared" si="0"/>
        <v>59</v>
      </c>
      <c r="E22">
        <f t="shared" si="1"/>
        <v>28</v>
      </c>
    </row>
    <row r="23" spans="1:12" x14ac:dyDescent="0.3">
      <c r="A23">
        <v>91</v>
      </c>
      <c r="B23">
        <v>95</v>
      </c>
      <c r="D23">
        <f t="shared" si="0"/>
        <v>32</v>
      </c>
      <c r="E23">
        <f t="shared" si="1"/>
        <v>33</v>
      </c>
    </row>
    <row r="24" spans="1:12" x14ac:dyDescent="0.3">
      <c r="A24">
        <v>226</v>
      </c>
      <c r="B24">
        <v>34</v>
      </c>
      <c r="D24">
        <f t="shared" si="0"/>
        <v>60</v>
      </c>
      <c r="E24">
        <f t="shared" si="1"/>
        <v>6.5</v>
      </c>
    </row>
    <row r="25" spans="1:12" x14ac:dyDescent="0.3">
      <c r="A25">
        <v>148</v>
      </c>
      <c r="B25">
        <v>34</v>
      </c>
      <c r="D25">
        <f t="shared" si="0"/>
        <v>49</v>
      </c>
      <c r="E25">
        <f t="shared" si="1"/>
        <v>6.5</v>
      </c>
    </row>
    <row r="26" spans="1:12" x14ac:dyDescent="0.3">
      <c r="A26">
        <v>125</v>
      </c>
      <c r="B26">
        <v>118</v>
      </c>
      <c r="D26">
        <f t="shared" si="0"/>
        <v>44</v>
      </c>
      <c r="E26">
        <f t="shared" si="1"/>
        <v>40</v>
      </c>
    </row>
    <row r="27" spans="1:12" x14ac:dyDescent="0.3">
      <c r="A27">
        <v>83</v>
      </c>
      <c r="B27">
        <v>59</v>
      </c>
      <c r="D27">
        <f t="shared" si="0"/>
        <v>30</v>
      </c>
      <c r="E27">
        <f t="shared" si="1"/>
        <v>19</v>
      </c>
    </row>
    <row r="28" spans="1:12" x14ac:dyDescent="0.3">
      <c r="A28">
        <v>124</v>
      </c>
      <c r="B28">
        <v>55</v>
      </c>
      <c r="D28">
        <f t="shared" si="0"/>
        <v>43</v>
      </c>
      <c r="E28">
        <f t="shared" si="1"/>
        <v>16.5</v>
      </c>
    </row>
    <row r="29" spans="1:12" x14ac:dyDescent="0.3">
      <c r="A29">
        <v>147</v>
      </c>
      <c r="B29">
        <v>63</v>
      </c>
      <c r="D29">
        <f t="shared" si="0"/>
        <v>48</v>
      </c>
      <c r="E29">
        <f t="shared" si="1"/>
        <v>23</v>
      </c>
    </row>
    <row r="30" spans="1:12" x14ac:dyDescent="0.3">
      <c r="A30">
        <v>120</v>
      </c>
      <c r="B30">
        <v>55</v>
      </c>
      <c r="D30">
        <f t="shared" si="0"/>
        <v>42</v>
      </c>
      <c r="E30">
        <f t="shared" si="1"/>
        <v>16.5</v>
      </c>
    </row>
    <row r="31" spans="1:12" x14ac:dyDescent="0.3">
      <c r="A31">
        <v>47</v>
      </c>
      <c r="B31">
        <v>62</v>
      </c>
      <c r="D31">
        <f t="shared" si="0"/>
        <v>11.5</v>
      </c>
      <c r="E31">
        <f t="shared" si="1"/>
        <v>22</v>
      </c>
    </row>
    <row r="32" spans="1:12" x14ac:dyDescent="0.3">
      <c r="A32">
        <v>101</v>
      </c>
      <c r="B32">
        <v>97</v>
      </c>
      <c r="D32">
        <f t="shared" si="0"/>
        <v>36</v>
      </c>
      <c r="E32">
        <f t="shared" si="1"/>
        <v>35</v>
      </c>
    </row>
    <row r="33" spans="1:5" x14ac:dyDescent="0.3">
      <c r="A33">
        <v>134</v>
      </c>
      <c r="B33">
        <v>77</v>
      </c>
      <c r="D33">
        <f t="shared" si="0"/>
        <v>46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719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93</v>
      </c>
      <c r="I2">
        <f>MEDIAN($B$4:$B$33)</f>
        <v>38</v>
      </c>
      <c r="K2">
        <f>AVERAGE($A$4:$A$33)</f>
        <v>91.666666666666671</v>
      </c>
      <c r="L2">
        <f>AVERAGE($B$4:$B$33)</f>
        <v>41.5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130</v>
      </c>
      <c r="B4">
        <v>21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79</v>
      </c>
      <c r="B5">
        <v>32</v>
      </c>
      <c r="D5">
        <f t="shared" si="0"/>
        <v>40</v>
      </c>
      <c r="E5">
        <f t="shared" si="1"/>
        <v>12</v>
      </c>
      <c r="H5">
        <f>SUM($D$4:$D$33)</f>
        <v>1246</v>
      </c>
      <c r="I5">
        <f>SUM($E$4:$E$33)</f>
        <v>584</v>
      </c>
      <c r="J5" s="2" t="s">
        <v>23</v>
      </c>
      <c r="K5">
        <f>STDEVP($A$4:$A$33)</f>
        <v>40.504595075401291</v>
      </c>
      <c r="L5">
        <f>STDEVP($B$4:$B$33)</f>
        <v>20.573040611440984</v>
      </c>
    </row>
    <row r="6" spans="1:12" x14ac:dyDescent="0.3">
      <c r="A6">
        <v>117</v>
      </c>
      <c r="B6">
        <v>36</v>
      </c>
      <c r="D6">
        <f t="shared" si="0"/>
        <v>53</v>
      </c>
      <c r="E6">
        <f t="shared" si="1"/>
        <v>14</v>
      </c>
    </row>
    <row r="7" spans="1:12" x14ac:dyDescent="0.3">
      <c r="A7">
        <v>110</v>
      </c>
      <c r="B7">
        <v>59</v>
      </c>
      <c r="D7">
        <f t="shared" si="0"/>
        <v>52</v>
      </c>
      <c r="E7">
        <f t="shared" si="1"/>
        <v>32.5</v>
      </c>
      <c r="H7" s="1" t="s">
        <v>11</v>
      </c>
      <c r="I7" s="1" t="s">
        <v>12</v>
      </c>
    </row>
    <row r="8" spans="1:12" x14ac:dyDescent="0.3">
      <c r="A8">
        <v>69</v>
      </c>
      <c r="B8">
        <v>40</v>
      </c>
      <c r="D8">
        <f t="shared" si="0"/>
        <v>36.5</v>
      </c>
      <c r="E8">
        <f t="shared" si="1"/>
        <v>19</v>
      </c>
      <c r="H8">
        <f>COUNT($A$4:$A$33)</f>
        <v>30</v>
      </c>
      <c r="I8">
        <f>COUNT($B$4:$B$33)</f>
        <v>30</v>
      </c>
    </row>
    <row r="9" spans="1:12" x14ac:dyDescent="0.3">
      <c r="A9">
        <v>63</v>
      </c>
      <c r="B9">
        <v>93</v>
      </c>
      <c r="D9">
        <f t="shared" si="0"/>
        <v>35</v>
      </c>
      <c r="E9">
        <f t="shared" si="1"/>
        <v>45</v>
      </c>
    </row>
    <row r="10" spans="1:12" x14ac:dyDescent="0.3">
      <c r="A10">
        <v>43</v>
      </c>
      <c r="B10">
        <v>31</v>
      </c>
      <c r="D10">
        <f t="shared" si="0"/>
        <v>20.5</v>
      </c>
      <c r="E10">
        <f t="shared" si="1"/>
        <v>10.5</v>
      </c>
      <c r="G10" t="s">
        <v>13</v>
      </c>
      <c r="H10">
        <f>H8*I8+H8*(H8+1)/2-H5</f>
        <v>119</v>
      </c>
    </row>
    <row r="11" spans="1:12" x14ac:dyDescent="0.3">
      <c r="A11">
        <v>81</v>
      </c>
      <c r="B11">
        <v>51</v>
      </c>
      <c r="D11">
        <f t="shared" si="0"/>
        <v>41</v>
      </c>
      <c r="E11">
        <f t="shared" si="1"/>
        <v>27</v>
      </c>
      <c r="G11" t="s">
        <v>14</v>
      </c>
      <c r="H11">
        <f>H8*I8+I8*(I8+1)/2-I5</f>
        <v>781</v>
      </c>
    </row>
    <row r="12" spans="1:12" x14ac:dyDescent="0.3">
      <c r="A12">
        <v>69</v>
      </c>
      <c r="B12">
        <v>38</v>
      </c>
      <c r="D12">
        <f t="shared" si="0"/>
        <v>36.5</v>
      </c>
      <c r="E12">
        <f t="shared" si="1"/>
        <v>17.5</v>
      </c>
    </row>
    <row r="13" spans="1:12" x14ac:dyDescent="0.3">
      <c r="A13">
        <v>188</v>
      </c>
      <c r="B13">
        <v>26</v>
      </c>
      <c r="D13">
        <f t="shared" si="0"/>
        <v>60</v>
      </c>
      <c r="E13">
        <f t="shared" si="1"/>
        <v>9</v>
      </c>
      <c r="G13" t="s">
        <v>15</v>
      </c>
      <c r="H13">
        <f>MIN(H10,H11)</f>
        <v>119</v>
      </c>
    </row>
    <row r="14" spans="1:12" x14ac:dyDescent="0.3">
      <c r="A14">
        <v>121</v>
      </c>
      <c r="B14">
        <v>36</v>
      </c>
      <c r="D14">
        <f t="shared" si="0"/>
        <v>54</v>
      </c>
      <c r="E14">
        <f t="shared" si="1"/>
        <v>14</v>
      </c>
    </row>
    <row r="15" spans="1:12" x14ac:dyDescent="0.3">
      <c r="A15">
        <v>164</v>
      </c>
      <c r="B15">
        <v>7</v>
      </c>
      <c r="D15">
        <f t="shared" si="0"/>
        <v>58</v>
      </c>
      <c r="E15">
        <f t="shared" si="1"/>
        <v>1</v>
      </c>
      <c r="G15" t="s">
        <v>16</v>
      </c>
      <c r="H15">
        <f>(H13-H8*I8/2)/SQRT(H8*I8*(H8+I8+1)/12)</f>
        <v>-4.8936448137192725</v>
      </c>
    </row>
    <row r="16" spans="1:12" x14ac:dyDescent="0.3">
      <c r="A16">
        <v>122</v>
      </c>
      <c r="B16">
        <v>16</v>
      </c>
      <c r="D16">
        <f t="shared" si="0"/>
        <v>55</v>
      </c>
      <c r="E16">
        <f t="shared" si="1"/>
        <v>3.5</v>
      </c>
      <c r="G16" s="3" t="s">
        <v>17</v>
      </c>
      <c r="H16" s="4">
        <f>(1-NORMSDIST(ABS(H15)))*2</f>
        <v>9.8985416685515304E-7</v>
      </c>
    </row>
    <row r="17" spans="1:12" x14ac:dyDescent="0.3">
      <c r="A17">
        <v>108</v>
      </c>
      <c r="B17">
        <v>59</v>
      </c>
      <c r="D17">
        <f t="shared" si="0"/>
        <v>51</v>
      </c>
      <c r="E17">
        <f t="shared" si="1"/>
        <v>32.5</v>
      </c>
    </row>
    <row r="18" spans="1:12" x14ac:dyDescent="0.3">
      <c r="A18">
        <v>71</v>
      </c>
      <c r="B18">
        <v>21</v>
      </c>
      <c r="D18">
        <f t="shared" si="0"/>
        <v>38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97</v>
      </c>
      <c r="B19">
        <v>11</v>
      </c>
      <c r="D19">
        <f t="shared" si="0"/>
        <v>46</v>
      </c>
      <c r="E19">
        <f t="shared" si="1"/>
        <v>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99</v>
      </c>
      <c r="B20">
        <v>56</v>
      </c>
      <c r="D20">
        <f t="shared" si="0"/>
        <v>47.5</v>
      </c>
      <c r="E20">
        <f t="shared" si="1"/>
        <v>31</v>
      </c>
    </row>
    <row r="21" spans="1:12" x14ac:dyDescent="0.3">
      <c r="A21">
        <v>99</v>
      </c>
      <c r="B21">
        <v>44</v>
      </c>
      <c r="D21">
        <f t="shared" si="0"/>
        <v>47.5</v>
      </c>
      <c r="E21">
        <f t="shared" si="1"/>
        <v>22.5</v>
      </c>
    </row>
    <row r="22" spans="1:12" x14ac:dyDescent="0.3">
      <c r="A22">
        <v>104</v>
      </c>
      <c r="B22">
        <v>62</v>
      </c>
      <c r="D22">
        <f t="shared" si="0"/>
        <v>50</v>
      </c>
      <c r="E22">
        <f t="shared" si="1"/>
        <v>34</v>
      </c>
    </row>
    <row r="23" spans="1:12" x14ac:dyDescent="0.3">
      <c r="A23">
        <v>16</v>
      </c>
      <c r="B23">
        <v>22</v>
      </c>
      <c r="D23">
        <f t="shared" si="0"/>
        <v>3.5</v>
      </c>
      <c r="E23">
        <f t="shared" si="1"/>
        <v>8</v>
      </c>
    </row>
    <row r="24" spans="1:12" x14ac:dyDescent="0.3">
      <c r="A24">
        <v>53</v>
      </c>
      <c r="B24">
        <v>37</v>
      </c>
      <c r="D24">
        <f t="shared" si="0"/>
        <v>30</v>
      </c>
      <c r="E24">
        <f t="shared" si="1"/>
        <v>16</v>
      </c>
    </row>
    <row r="25" spans="1:12" x14ac:dyDescent="0.3">
      <c r="A25">
        <v>77</v>
      </c>
      <c r="B25">
        <v>36</v>
      </c>
      <c r="D25">
        <f t="shared" si="0"/>
        <v>39</v>
      </c>
      <c r="E25">
        <f t="shared" si="1"/>
        <v>14</v>
      </c>
    </row>
    <row r="26" spans="1:12" x14ac:dyDescent="0.3">
      <c r="A26">
        <v>31</v>
      </c>
      <c r="B26">
        <v>43</v>
      </c>
      <c r="D26">
        <f t="shared" si="0"/>
        <v>10.5</v>
      </c>
      <c r="E26">
        <f t="shared" si="1"/>
        <v>20.5</v>
      </c>
    </row>
    <row r="27" spans="1:12" x14ac:dyDescent="0.3">
      <c r="A27">
        <v>44</v>
      </c>
      <c r="B27">
        <v>38</v>
      </c>
      <c r="D27">
        <f t="shared" si="0"/>
        <v>22.5</v>
      </c>
      <c r="E27">
        <f t="shared" si="1"/>
        <v>17.5</v>
      </c>
    </row>
    <row r="28" spans="1:12" x14ac:dyDescent="0.3">
      <c r="A28">
        <v>89</v>
      </c>
      <c r="B28">
        <v>20</v>
      </c>
      <c r="D28">
        <f t="shared" si="0"/>
        <v>44</v>
      </c>
      <c r="E28">
        <f t="shared" si="1"/>
        <v>5</v>
      </c>
    </row>
    <row r="29" spans="1:12" x14ac:dyDescent="0.3">
      <c r="A29">
        <v>103</v>
      </c>
      <c r="B29">
        <v>84</v>
      </c>
      <c r="D29">
        <f t="shared" si="0"/>
        <v>49</v>
      </c>
      <c r="E29">
        <f t="shared" si="1"/>
        <v>43</v>
      </c>
    </row>
    <row r="30" spans="1:12" x14ac:dyDescent="0.3">
      <c r="A30">
        <v>167</v>
      </c>
      <c r="B30">
        <v>45</v>
      </c>
      <c r="D30">
        <f t="shared" si="0"/>
        <v>59</v>
      </c>
      <c r="E30">
        <f t="shared" si="1"/>
        <v>24</v>
      </c>
    </row>
    <row r="31" spans="1:12" x14ac:dyDescent="0.3">
      <c r="A31">
        <v>52</v>
      </c>
      <c r="B31">
        <v>83</v>
      </c>
      <c r="D31">
        <f t="shared" si="0"/>
        <v>28.5</v>
      </c>
      <c r="E31">
        <f t="shared" si="1"/>
        <v>42</v>
      </c>
    </row>
    <row r="32" spans="1:12" x14ac:dyDescent="0.3">
      <c r="A32">
        <v>46</v>
      </c>
      <c r="B32">
        <v>52</v>
      </c>
      <c r="D32">
        <f t="shared" si="0"/>
        <v>25.5</v>
      </c>
      <c r="E32">
        <f t="shared" si="1"/>
        <v>28.5</v>
      </c>
    </row>
    <row r="33" spans="1:5" x14ac:dyDescent="0.3">
      <c r="A33">
        <v>138</v>
      </c>
      <c r="B33">
        <v>46</v>
      </c>
      <c r="D33">
        <f t="shared" si="0"/>
        <v>57</v>
      </c>
      <c r="E33">
        <f t="shared" si="1"/>
        <v>25.5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599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77.5</v>
      </c>
      <c r="I2">
        <f>MEDIAN($B$4:$B$33)</f>
        <v>43.5</v>
      </c>
      <c r="K2">
        <f>AVERAGE($A$4:$A$33)</f>
        <v>75.833333333333329</v>
      </c>
      <c r="L2">
        <f>AVERAGE($B$4:$B$33)</f>
        <v>40.733333333333334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66</v>
      </c>
      <c r="B4">
        <v>56</v>
      </c>
      <c r="D4">
        <f t="shared" ref="D4:D33" si="0">RANK(A4,$A$4:$B$33,1)+(COUNT($A$4:$B$33)+1-RANK(A4,$A$4:$B$33,1)-RANK(A4,$A$4:$B$33,0))/2</f>
        <v>38.5</v>
      </c>
      <c r="E4">
        <f t="shared" ref="E4:E33" si="1">RANK(B4,$A$4:$B$33,1)+(COUNT($A$4:$B$33)+1-RANK(B4,$A$4:$B$33,1)-RANK(B4,$A$4:$B$33,0))/2</f>
        <v>33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76</v>
      </c>
      <c r="B5">
        <v>51</v>
      </c>
      <c r="D5">
        <f t="shared" si="0"/>
        <v>44.5</v>
      </c>
      <c r="E5">
        <f t="shared" si="1"/>
        <v>27</v>
      </c>
      <c r="H5">
        <f>SUM($D$4:$D$33)</f>
        <v>1253</v>
      </c>
      <c r="I5">
        <f>SUM($E$4:$E$33)</f>
        <v>577</v>
      </c>
      <c r="J5" s="2" t="s">
        <v>23</v>
      </c>
      <c r="K5">
        <f>STDEVP($A$4:$A$33)</f>
        <v>22.984173298646663</v>
      </c>
      <c r="L5">
        <f>STDEVP($B$4:$B$33)</f>
        <v>16.401083975016881</v>
      </c>
    </row>
    <row r="6" spans="1:12" x14ac:dyDescent="0.3">
      <c r="A6">
        <v>55</v>
      </c>
      <c r="B6">
        <v>30</v>
      </c>
      <c r="D6">
        <f t="shared" si="0"/>
        <v>31</v>
      </c>
      <c r="E6">
        <f t="shared" si="1"/>
        <v>9</v>
      </c>
    </row>
    <row r="7" spans="1:12" x14ac:dyDescent="0.3">
      <c r="A7">
        <v>53</v>
      </c>
      <c r="B7">
        <v>58</v>
      </c>
      <c r="D7">
        <f t="shared" si="0"/>
        <v>29</v>
      </c>
      <c r="E7">
        <f t="shared" si="1"/>
        <v>35</v>
      </c>
      <c r="H7" s="1" t="s">
        <v>11</v>
      </c>
      <c r="I7" s="1" t="s">
        <v>12</v>
      </c>
    </row>
    <row r="8" spans="1:12" x14ac:dyDescent="0.3">
      <c r="A8">
        <v>120</v>
      </c>
      <c r="B8">
        <v>39</v>
      </c>
      <c r="D8">
        <f t="shared" si="0"/>
        <v>60</v>
      </c>
      <c r="E8">
        <f t="shared" si="1"/>
        <v>16</v>
      </c>
      <c r="H8">
        <f>COUNT($A$4:$A$33)</f>
        <v>30</v>
      </c>
      <c r="I8">
        <f>COUNT($B$4:$B$33)</f>
        <v>30</v>
      </c>
    </row>
    <row r="9" spans="1:12" x14ac:dyDescent="0.3">
      <c r="A9">
        <v>41</v>
      </c>
      <c r="B9">
        <v>44</v>
      </c>
      <c r="D9">
        <f t="shared" si="0"/>
        <v>17</v>
      </c>
      <c r="E9">
        <f t="shared" si="1"/>
        <v>20</v>
      </c>
    </row>
    <row r="10" spans="1:12" x14ac:dyDescent="0.3">
      <c r="A10">
        <v>99</v>
      </c>
      <c r="B10">
        <v>50</v>
      </c>
      <c r="D10">
        <f t="shared" si="0"/>
        <v>54</v>
      </c>
      <c r="E10">
        <f t="shared" si="1"/>
        <v>26</v>
      </c>
      <c r="G10" t="s">
        <v>13</v>
      </c>
      <c r="H10">
        <f>H8*I8+H8*(H8+1)/2-H5</f>
        <v>112</v>
      </c>
    </row>
    <row r="11" spans="1:12" x14ac:dyDescent="0.3">
      <c r="A11">
        <v>100</v>
      </c>
      <c r="B11">
        <v>22</v>
      </c>
      <c r="D11">
        <f t="shared" si="0"/>
        <v>55</v>
      </c>
      <c r="E11">
        <f t="shared" si="1"/>
        <v>6</v>
      </c>
      <c r="G11" t="s">
        <v>14</v>
      </c>
      <c r="H11">
        <f>H8*I8+I8*(I8+1)/2-I5</f>
        <v>788</v>
      </c>
    </row>
    <row r="12" spans="1:12" x14ac:dyDescent="0.3">
      <c r="A12">
        <v>37</v>
      </c>
      <c r="B12">
        <v>65</v>
      </c>
      <c r="D12">
        <f t="shared" si="0"/>
        <v>14</v>
      </c>
      <c r="E12">
        <f t="shared" si="1"/>
        <v>37</v>
      </c>
    </row>
    <row r="13" spans="1:12" x14ac:dyDescent="0.3">
      <c r="A13">
        <v>44</v>
      </c>
      <c r="B13">
        <v>48</v>
      </c>
      <c r="D13">
        <f t="shared" si="0"/>
        <v>20</v>
      </c>
      <c r="E13">
        <f t="shared" si="1"/>
        <v>24.5</v>
      </c>
      <c r="G13" t="s">
        <v>15</v>
      </c>
      <c r="H13">
        <f>MIN(H10,H11)</f>
        <v>112</v>
      </c>
    </row>
    <row r="14" spans="1:12" x14ac:dyDescent="0.3">
      <c r="A14">
        <v>79</v>
      </c>
      <c r="B14">
        <v>17</v>
      </c>
      <c r="D14">
        <f t="shared" si="0"/>
        <v>46</v>
      </c>
      <c r="E14">
        <f t="shared" si="1"/>
        <v>3</v>
      </c>
    </row>
    <row r="15" spans="1:12" x14ac:dyDescent="0.3">
      <c r="A15">
        <v>48</v>
      </c>
      <c r="B15">
        <v>47</v>
      </c>
      <c r="D15">
        <f t="shared" si="0"/>
        <v>24.5</v>
      </c>
      <c r="E15">
        <f t="shared" si="1"/>
        <v>23</v>
      </c>
      <c r="G15" t="s">
        <v>16</v>
      </c>
      <c r="H15">
        <f>(H13-H8*I8/2)/SQRT(H8*I8*(H8+I8+1)/12)</f>
        <v>-4.9971357916529122</v>
      </c>
    </row>
    <row r="16" spans="1:12" x14ac:dyDescent="0.3">
      <c r="A16">
        <v>35</v>
      </c>
      <c r="B16">
        <v>62</v>
      </c>
      <c r="D16">
        <f t="shared" si="0"/>
        <v>12.5</v>
      </c>
      <c r="E16">
        <f t="shared" si="1"/>
        <v>36</v>
      </c>
      <c r="G16" s="3" t="s">
        <v>17</v>
      </c>
      <c r="H16" s="4">
        <f>(1-NORMSDIST(ABS(H15)))*2</f>
        <v>5.8188095586331201E-7</v>
      </c>
    </row>
    <row r="17" spans="1:12" x14ac:dyDescent="0.3">
      <c r="A17">
        <v>75</v>
      </c>
      <c r="B17">
        <v>35</v>
      </c>
      <c r="D17">
        <f t="shared" si="0"/>
        <v>42.5</v>
      </c>
      <c r="E17">
        <f t="shared" si="1"/>
        <v>12.5</v>
      </c>
    </row>
    <row r="18" spans="1:12" x14ac:dyDescent="0.3">
      <c r="A18">
        <v>98</v>
      </c>
      <c r="B18">
        <v>18</v>
      </c>
      <c r="D18">
        <f t="shared" si="0"/>
        <v>53</v>
      </c>
      <c r="E18">
        <f t="shared" si="1"/>
        <v>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90</v>
      </c>
      <c r="B19">
        <v>43</v>
      </c>
      <c r="D19">
        <f t="shared" si="0"/>
        <v>52</v>
      </c>
      <c r="E19">
        <f t="shared" si="1"/>
        <v>18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107</v>
      </c>
      <c r="B20">
        <v>20</v>
      </c>
      <c r="D20">
        <f t="shared" si="0"/>
        <v>58</v>
      </c>
      <c r="E20">
        <f t="shared" si="1"/>
        <v>5</v>
      </c>
    </row>
    <row r="21" spans="1:12" x14ac:dyDescent="0.3">
      <c r="A21">
        <v>108</v>
      </c>
      <c r="B21">
        <v>15</v>
      </c>
      <c r="D21">
        <f t="shared" si="0"/>
        <v>59</v>
      </c>
      <c r="E21">
        <f t="shared" si="1"/>
        <v>2</v>
      </c>
    </row>
    <row r="22" spans="1:12" x14ac:dyDescent="0.3">
      <c r="A22">
        <v>101</v>
      </c>
      <c r="B22">
        <v>55</v>
      </c>
      <c r="D22">
        <f t="shared" si="0"/>
        <v>56</v>
      </c>
      <c r="E22">
        <f t="shared" si="1"/>
        <v>31</v>
      </c>
    </row>
    <row r="23" spans="1:12" x14ac:dyDescent="0.3">
      <c r="A23">
        <v>52</v>
      </c>
      <c r="B23">
        <v>31</v>
      </c>
      <c r="D23">
        <f t="shared" si="0"/>
        <v>28</v>
      </c>
      <c r="E23">
        <f t="shared" si="1"/>
        <v>10</v>
      </c>
    </row>
    <row r="24" spans="1:12" x14ac:dyDescent="0.3">
      <c r="A24">
        <v>66</v>
      </c>
      <c r="B24">
        <v>28</v>
      </c>
      <c r="D24">
        <f t="shared" si="0"/>
        <v>38.5</v>
      </c>
      <c r="E24">
        <f t="shared" si="1"/>
        <v>8</v>
      </c>
    </row>
    <row r="25" spans="1:12" x14ac:dyDescent="0.3">
      <c r="A25">
        <v>84</v>
      </c>
      <c r="B25">
        <v>57</v>
      </c>
      <c r="D25">
        <f t="shared" si="0"/>
        <v>50</v>
      </c>
      <c r="E25">
        <f t="shared" si="1"/>
        <v>34</v>
      </c>
    </row>
    <row r="26" spans="1:12" x14ac:dyDescent="0.3">
      <c r="A26">
        <v>55</v>
      </c>
      <c r="B26">
        <v>45</v>
      </c>
      <c r="D26">
        <f t="shared" si="0"/>
        <v>31</v>
      </c>
      <c r="E26">
        <f t="shared" si="1"/>
        <v>22</v>
      </c>
    </row>
    <row r="27" spans="1:12" x14ac:dyDescent="0.3">
      <c r="A27">
        <v>80</v>
      </c>
      <c r="B27">
        <v>38</v>
      </c>
      <c r="D27">
        <f t="shared" si="0"/>
        <v>47</v>
      </c>
      <c r="E27">
        <f t="shared" si="1"/>
        <v>15</v>
      </c>
    </row>
    <row r="28" spans="1:12" x14ac:dyDescent="0.3">
      <c r="A28">
        <v>105</v>
      </c>
      <c r="B28">
        <v>23</v>
      </c>
      <c r="D28">
        <f t="shared" si="0"/>
        <v>57</v>
      </c>
      <c r="E28">
        <f t="shared" si="1"/>
        <v>7</v>
      </c>
    </row>
    <row r="29" spans="1:12" x14ac:dyDescent="0.3">
      <c r="A29">
        <v>75</v>
      </c>
      <c r="B29">
        <v>44</v>
      </c>
      <c r="D29">
        <f t="shared" si="0"/>
        <v>42.5</v>
      </c>
      <c r="E29">
        <f t="shared" si="1"/>
        <v>20</v>
      </c>
    </row>
    <row r="30" spans="1:12" x14ac:dyDescent="0.3">
      <c r="A30">
        <v>76</v>
      </c>
      <c r="B30">
        <v>32</v>
      </c>
      <c r="D30">
        <f t="shared" si="0"/>
        <v>44.5</v>
      </c>
      <c r="E30">
        <f t="shared" si="1"/>
        <v>11</v>
      </c>
    </row>
    <row r="31" spans="1:12" x14ac:dyDescent="0.3">
      <c r="A31">
        <v>84</v>
      </c>
      <c r="B31">
        <v>12</v>
      </c>
      <c r="D31">
        <f t="shared" si="0"/>
        <v>50</v>
      </c>
      <c r="E31">
        <f t="shared" si="1"/>
        <v>1</v>
      </c>
    </row>
    <row r="32" spans="1:12" x14ac:dyDescent="0.3">
      <c r="A32">
        <v>84</v>
      </c>
      <c r="B32">
        <v>67</v>
      </c>
      <c r="D32">
        <f t="shared" si="0"/>
        <v>50</v>
      </c>
      <c r="E32">
        <f t="shared" si="1"/>
        <v>40</v>
      </c>
    </row>
    <row r="33" spans="1:5" x14ac:dyDescent="0.3">
      <c r="A33">
        <v>82</v>
      </c>
      <c r="B33">
        <v>70</v>
      </c>
      <c r="D33">
        <f t="shared" si="0"/>
        <v>48</v>
      </c>
      <c r="E33">
        <f t="shared" si="1"/>
        <v>41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629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104</v>
      </c>
      <c r="I2">
        <f>MEDIAN($B$4:$B$33)</f>
        <v>56</v>
      </c>
      <c r="K2">
        <f>AVERAGE($A$4:$A$33)</f>
        <v>110.96666666666667</v>
      </c>
      <c r="L2">
        <f>AVERAGE($B$4:$B$33)</f>
        <v>55.93333333333333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91</v>
      </c>
      <c r="B4">
        <v>120</v>
      </c>
      <c r="D4">
        <f t="shared" ref="D4:D33" si="0">RANK(A4,$A$4:$B$33,1)+(COUNT($A$4:$B$33)+1-RANK(A4,$A$4:$B$33,1)-RANK(A4,$A$4:$B$33,0))/2</f>
        <v>39.5</v>
      </c>
      <c r="E4">
        <f t="shared" ref="E4:E33" si="1">RANK(B4,$A$4:$B$33,1)+(COUNT($A$4:$B$33)+1-RANK(B4,$A$4:$B$33,1)-RANK(B4,$A$4:$B$33,0))/2</f>
        <v>47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174</v>
      </c>
      <c r="B5">
        <v>38</v>
      </c>
      <c r="D5">
        <f t="shared" si="0"/>
        <v>59</v>
      </c>
      <c r="E5">
        <f t="shared" si="1"/>
        <v>9</v>
      </c>
      <c r="H5">
        <f>SUM($D$4:$D$33)</f>
        <v>1250.5</v>
      </c>
      <c r="I5">
        <f>SUM($E$4:$E$33)</f>
        <v>579.5</v>
      </c>
      <c r="J5" s="2" t="s">
        <v>23</v>
      </c>
      <c r="K5">
        <f>STDEVP($A$4:$A$33)</f>
        <v>41.142422010485589</v>
      </c>
      <c r="L5">
        <f>STDEVP($B$4:$B$33)</f>
        <v>24.481194596851047</v>
      </c>
    </row>
    <row r="6" spans="1:12" x14ac:dyDescent="0.3">
      <c r="A6">
        <v>123</v>
      </c>
      <c r="B6">
        <v>64</v>
      </c>
      <c r="D6">
        <f t="shared" si="0"/>
        <v>48</v>
      </c>
      <c r="E6">
        <f t="shared" si="1"/>
        <v>24</v>
      </c>
    </row>
    <row r="7" spans="1:12" x14ac:dyDescent="0.3">
      <c r="A7">
        <v>89</v>
      </c>
      <c r="B7">
        <v>56</v>
      </c>
      <c r="D7">
        <f t="shared" si="0"/>
        <v>36.5</v>
      </c>
      <c r="E7">
        <f t="shared" si="1"/>
        <v>17.5</v>
      </c>
      <c r="H7" s="1" t="s">
        <v>11</v>
      </c>
      <c r="I7" s="1" t="s">
        <v>12</v>
      </c>
    </row>
    <row r="8" spans="1:12" x14ac:dyDescent="0.3">
      <c r="A8">
        <v>81</v>
      </c>
      <c r="B8">
        <v>51</v>
      </c>
      <c r="D8">
        <f t="shared" si="0"/>
        <v>34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58</v>
      </c>
      <c r="B9">
        <v>56</v>
      </c>
      <c r="D9">
        <f t="shared" si="0"/>
        <v>19</v>
      </c>
      <c r="E9">
        <f t="shared" si="1"/>
        <v>17.5</v>
      </c>
    </row>
    <row r="10" spans="1:12" x14ac:dyDescent="0.3">
      <c r="A10">
        <v>126</v>
      </c>
      <c r="B10">
        <v>90</v>
      </c>
      <c r="D10">
        <f t="shared" si="0"/>
        <v>49</v>
      </c>
      <c r="E10">
        <f t="shared" si="1"/>
        <v>38</v>
      </c>
      <c r="G10" t="s">
        <v>13</v>
      </c>
      <c r="H10">
        <f>H8*I8+H8*(H8+1)/2-H5</f>
        <v>114.5</v>
      </c>
    </row>
    <row r="11" spans="1:12" x14ac:dyDescent="0.3">
      <c r="A11">
        <v>166</v>
      </c>
      <c r="B11">
        <v>66</v>
      </c>
      <c r="D11">
        <f t="shared" si="0"/>
        <v>56</v>
      </c>
      <c r="E11">
        <f t="shared" si="1"/>
        <v>26</v>
      </c>
      <c r="G11" t="s">
        <v>14</v>
      </c>
      <c r="H11">
        <f>H8*I8+I8*(I8+1)/2-I5</f>
        <v>785.5</v>
      </c>
    </row>
    <row r="12" spans="1:12" x14ac:dyDescent="0.3">
      <c r="A12">
        <v>87</v>
      </c>
      <c r="B12">
        <v>78</v>
      </c>
      <c r="D12">
        <f t="shared" si="0"/>
        <v>35</v>
      </c>
      <c r="E12">
        <f t="shared" si="1"/>
        <v>31</v>
      </c>
    </row>
    <row r="13" spans="1:12" x14ac:dyDescent="0.3">
      <c r="A13">
        <v>74</v>
      </c>
      <c r="B13">
        <v>5</v>
      </c>
      <c r="D13">
        <f t="shared" si="0"/>
        <v>29</v>
      </c>
      <c r="E13">
        <f t="shared" si="1"/>
        <v>1</v>
      </c>
      <c r="G13" t="s">
        <v>15</v>
      </c>
      <c r="H13">
        <f>MIN(H10,H11)</f>
        <v>114.5</v>
      </c>
    </row>
    <row r="14" spans="1:12" x14ac:dyDescent="0.3">
      <c r="A14">
        <v>93</v>
      </c>
      <c r="B14">
        <v>52</v>
      </c>
      <c r="D14">
        <f t="shared" si="0"/>
        <v>41</v>
      </c>
      <c r="E14">
        <f t="shared" si="1"/>
        <v>16</v>
      </c>
    </row>
    <row r="15" spans="1:12" x14ac:dyDescent="0.3">
      <c r="A15">
        <v>139</v>
      </c>
      <c r="B15">
        <v>42</v>
      </c>
      <c r="D15">
        <f t="shared" si="0"/>
        <v>54</v>
      </c>
      <c r="E15">
        <f t="shared" si="1"/>
        <v>12</v>
      </c>
      <c r="G15" t="s">
        <v>16</v>
      </c>
      <c r="H15">
        <f>(H13-H8*I8/2)/SQRT(H8*I8*(H8+I8+1)/12)</f>
        <v>-4.9601747281051836</v>
      </c>
    </row>
    <row r="16" spans="1:12" x14ac:dyDescent="0.3">
      <c r="A16">
        <v>163</v>
      </c>
      <c r="B16">
        <v>62</v>
      </c>
      <c r="D16">
        <f t="shared" si="0"/>
        <v>55</v>
      </c>
      <c r="E16">
        <f t="shared" si="1"/>
        <v>21.5</v>
      </c>
      <c r="G16" s="3" t="s">
        <v>17</v>
      </c>
      <c r="H16" s="4">
        <f>(1-NORMSDIST(ABS(H15)))*2</f>
        <v>7.0429800680393839E-7</v>
      </c>
    </row>
    <row r="17" spans="1:12" x14ac:dyDescent="0.3">
      <c r="A17">
        <v>129</v>
      </c>
      <c r="B17">
        <v>79</v>
      </c>
      <c r="D17">
        <f t="shared" si="0"/>
        <v>50.5</v>
      </c>
      <c r="E17">
        <f t="shared" si="1"/>
        <v>32</v>
      </c>
    </row>
    <row r="18" spans="1:12" x14ac:dyDescent="0.3">
      <c r="A18">
        <v>136</v>
      </c>
      <c r="B18">
        <v>80</v>
      </c>
      <c r="D18">
        <f t="shared" si="0"/>
        <v>53</v>
      </c>
      <c r="E18">
        <f t="shared" si="1"/>
        <v>33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</v>
      </c>
      <c r="B19">
        <v>102</v>
      </c>
      <c r="D19">
        <f t="shared" si="0"/>
        <v>5.5</v>
      </c>
      <c r="E19">
        <f t="shared" si="1"/>
        <v>44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75</v>
      </c>
      <c r="B20">
        <v>40</v>
      </c>
      <c r="D20">
        <f t="shared" si="0"/>
        <v>30</v>
      </c>
      <c r="E20">
        <f t="shared" si="1"/>
        <v>10.5</v>
      </c>
    </row>
    <row r="21" spans="1:12" x14ac:dyDescent="0.3">
      <c r="A21">
        <v>91</v>
      </c>
      <c r="B21">
        <v>40</v>
      </c>
      <c r="D21">
        <f t="shared" si="0"/>
        <v>39.5</v>
      </c>
      <c r="E21">
        <f t="shared" si="1"/>
        <v>10.5</v>
      </c>
    </row>
    <row r="22" spans="1:12" x14ac:dyDescent="0.3">
      <c r="A22">
        <v>129</v>
      </c>
      <c r="B22">
        <v>50</v>
      </c>
      <c r="D22">
        <f t="shared" si="0"/>
        <v>50.5</v>
      </c>
      <c r="E22">
        <f t="shared" si="1"/>
        <v>14</v>
      </c>
    </row>
    <row r="23" spans="1:12" x14ac:dyDescent="0.3">
      <c r="A23">
        <v>89</v>
      </c>
      <c r="B23">
        <v>27</v>
      </c>
      <c r="D23">
        <f t="shared" si="0"/>
        <v>36.5</v>
      </c>
      <c r="E23">
        <f t="shared" si="1"/>
        <v>3</v>
      </c>
    </row>
    <row r="24" spans="1:12" x14ac:dyDescent="0.3">
      <c r="A24">
        <v>189</v>
      </c>
      <c r="B24">
        <v>63</v>
      </c>
      <c r="D24">
        <f t="shared" si="0"/>
        <v>60</v>
      </c>
      <c r="E24">
        <f t="shared" si="1"/>
        <v>23</v>
      </c>
    </row>
    <row r="25" spans="1:12" x14ac:dyDescent="0.3">
      <c r="A25">
        <v>62</v>
      </c>
      <c r="B25">
        <v>29</v>
      </c>
      <c r="D25">
        <f t="shared" si="0"/>
        <v>21.5</v>
      </c>
      <c r="E25">
        <f t="shared" si="1"/>
        <v>4</v>
      </c>
    </row>
    <row r="26" spans="1:12" x14ac:dyDescent="0.3">
      <c r="A26">
        <v>99</v>
      </c>
      <c r="B26">
        <v>65</v>
      </c>
      <c r="D26">
        <f t="shared" si="0"/>
        <v>42</v>
      </c>
      <c r="E26">
        <f t="shared" si="1"/>
        <v>25</v>
      </c>
    </row>
    <row r="27" spans="1:12" x14ac:dyDescent="0.3">
      <c r="A27">
        <v>31</v>
      </c>
      <c r="B27">
        <v>70</v>
      </c>
      <c r="D27">
        <f t="shared" si="0"/>
        <v>5.5</v>
      </c>
      <c r="E27">
        <f t="shared" si="1"/>
        <v>28</v>
      </c>
    </row>
    <row r="28" spans="1:12" x14ac:dyDescent="0.3">
      <c r="A28">
        <v>117</v>
      </c>
      <c r="B28">
        <v>44</v>
      </c>
      <c r="D28">
        <f t="shared" si="0"/>
        <v>46</v>
      </c>
      <c r="E28">
        <f t="shared" si="1"/>
        <v>13</v>
      </c>
    </row>
    <row r="29" spans="1:12" x14ac:dyDescent="0.3">
      <c r="A29">
        <v>108</v>
      </c>
      <c r="B29">
        <v>68</v>
      </c>
      <c r="D29">
        <f t="shared" si="0"/>
        <v>45</v>
      </c>
      <c r="E29">
        <f t="shared" si="1"/>
        <v>27</v>
      </c>
    </row>
    <row r="30" spans="1:12" x14ac:dyDescent="0.3">
      <c r="A30">
        <v>171</v>
      </c>
      <c r="B30">
        <v>61</v>
      </c>
      <c r="D30">
        <f t="shared" si="0"/>
        <v>57</v>
      </c>
      <c r="E30">
        <f t="shared" si="1"/>
        <v>20</v>
      </c>
    </row>
    <row r="31" spans="1:12" x14ac:dyDescent="0.3">
      <c r="A31">
        <v>173</v>
      </c>
      <c r="B31">
        <v>34</v>
      </c>
      <c r="D31">
        <f t="shared" si="0"/>
        <v>58</v>
      </c>
      <c r="E31">
        <f t="shared" si="1"/>
        <v>7.5</v>
      </c>
    </row>
    <row r="32" spans="1:12" x14ac:dyDescent="0.3">
      <c r="A32">
        <v>100</v>
      </c>
      <c r="B32">
        <v>34</v>
      </c>
      <c r="D32">
        <f t="shared" si="0"/>
        <v>43</v>
      </c>
      <c r="E32">
        <f t="shared" si="1"/>
        <v>7.5</v>
      </c>
    </row>
    <row r="33" spans="1:5" x14ac:dyDescent="0.3">
      <c r="A33">
        <v>135</v>
      </c>
      <c r="B33">
        <v>12</v>
      </c>
      <c r="D33">
        <f t="shared" si="0"/>
        <v>52</v>
      </c>
      <c r="E33">
        <f t="shared" si="1"/>
        <v>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508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54</v>
      </c>
      <c r="I2">
        <f>MEDIAN($B$4:$B$33)</f>
        <v>33</v>
      </c>
      <c r="K2">
        <f>AVERAGE($A$4:$A$33)</f>
        <v>58.2</v>
      </c>
      <c r="L2">
        <f>AVERAGE($B$4:$B$33)</f>
        <v>35.266666666666666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100</v>
      </c>
      <c r="B4">
        <v>22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42</v>
      </c>
      <c r="B5">
        <v>42</v>
      </c>
      <c r="D5">
        <f t="shared" si="0"/>
        <v>32</v>
      </c>
      <c r="E5">
        <f t="shared" si="1"/>
        <v>32</v>
      </c>
      <c r="H5">
        <f>SUM($D$4:$D$33)</f>
        <v>1175</v>
      </c>
      <c r="I5">
        <f>SUM($E$4:$E$33)</f>
        <v>655</v>
      </c>
      <c r="J5" s="2" t="s">
        <v>23</v>
      </c>
      <c r="K5">
        <f>STDEVP($A$4:$A$33)</f>
        <v>23.071483119499131</v>
      </c>
      <c r="L5">
        <f>STDEVP($B$4:$B$33)</f>
        <v>16.619132214275073</v>
      </c>
    </row>
    <row r="6" spans="1:12" x14ac:dyDescent="0.3">
      <c r="A6">
        <v>65</v>
      </c>
      <c r="B6">
        <v>24</v>
      </c>
      <c r="D6">
        <f t="shared" si="0"/>
        <v>45</v>
      </c>
      <c r="E6">
        <f t="shared" si="1"/>
        <v>11.5</v>
      </c>
    </row>
    <row r="7" spans="1:12" x14ac:dyDescent="0.3">
      <c r="A7">
        <v>81</v>
      </c>
      <c r="B7">
        <v>9</v>
      </c>
      <c r="D7">
        <f t="shared" si="0"/>
        <v>54</v>
      </c>
      <c r="E7">
        <f t="shared" si="1"/>
        <v>1</v>
      </c>
      <c r="H7" s="1" t="s">
        <v>11</v>
      </c>
      <c r="I7" s="1" t="s">
        <v>12</v>
      </c>
    </row>
    <row r="8" spans="1:12" x14ac:dyDescent="0.3">
      <c r="A8">
        <v>32</v>
      </c>
      <c r="B8">
        <v>66</v>
      </c>
      <c r="D8">
        <f t="shared" si="0"/>
        <v>19.5</v>
      </c>
      <c r="E8">
        <f t="shared" si="1"/>
        <v>47</v>
      </c>
      <c r="H8">
        <f>COUNT($A$4:$A$33)</f>
        <v>30</v>
      </c>
      <c r="I8">
        <f>COUNT($B$4:$B$33)</f>
        <v>30</v>
      </c>
    </row>
    <row r="9" spans="1:12" x14ac:dyDescent="0.3">
      <c r="A9">
        <v>44</v>
      </c>
      <c r="B9">
        <v>28</v>
      </c>
      <c r="D9">
        <f t="shared" si="0"/>
        <v>35</v>
      </c>
      <c r="E9">
        <f t="shared" si="1"/>
        <v>17</v>
      </c>
    </row>
    <row r="10" spans="1:12" x14ac:dyDescent="0.3">
      <c r="A10">
        <v>50</v>
      </c>
      <c r="B10">
        <v>25</v>
      </c>
      <c r="D10">
        <f t="shared" si="0"/>
        <v>38</v>
      </c>
      <c r="E10">
        <f t="shared" si="1"/>
        <v>13.5</v>
      </c>
      <c r="G10" t="s">
        <v>13</v>
      </c>
      <c r="H10">
        <f>H8*I8+H8*(H8+1)/2-H5</f>
        <v>190</v>
      </c>
    </row>
    <row r="11" spans="1:12" x14ac:dyDescent="0.3">
      <c r="A11">
        <v>86</v>
      </c>
      <c r="B11">
        <v>66</v>
      </c>
      <c r="D11">
        <f t="shared" si="0"/>
        <v>56</v>
      </c>
      <c r="E11">
        <f t="shared" si="1"/>
        <v>47</v>
      </c>
      <c r="G11" t="s">
        <v>14</v>
      </c>
      <c r="H11">
        <f>H8*I8+I8*(I8+1)/2-I5</f>
        <v>710</v>
      </c>
    </row>
    <row r="12" spans="1:12" x14ac:dyDescent="0.3">
      <c r="A12">
        <v>79</v>
      </c>
      <c r="B12">
        <v>37</v>
      </c>
      <c r="D12">
        <f t="shared" si="0"/>
        <v>52.5</v>
      </c>
      <c r="E12">
        <f t="shared" si="1"/>
        <v>24</v>
      </c>
    </row>
    <row r="13" spans="1:12" x14ac:dyDescent="0.3">
      <c r="A13">
        <v>26</v>
      </c>
      <c r="B13">
        <v>86</v>
      </c>
      <c r="D13">
        <f t="shared" si="0"/>
        <v>15.5</v>
      </c>
      <c r="E13">
        <f t="shared" si="1"/>
        <v>56</v>
      </c>
      <c r="G13" t="s">
        <v>15</v>
      </c>
      <c r="H13">
        <f>MIN(H10,H11)</f>
        <v>190</v>
      </c>
    </row>
    <row r="14" spans="1:12" x14ac:dyDescent="0.3">
      <c r="A14">
        <v>93</v>
      </c>
      <c r="B14">
        <v>42</v>
      </c>
      <c r="D14">
        <f t="shared" si="0"/>
        <v>58</v>
      </c>
      <c r="E14">
        <f t="shared" si="1"/>
        <v>32</v>
      </c>
    </row>
    <row r="15" spans="1:12" x14ac:dyDescent="0.3">
      <c r="A15">
        <v>64</v>
      </c>
      <c r="B15">
        <v>24</v>
      </c>
      <c r="D15">
        <f t="shared" si="0"/>
        <v>44</v>
      </c>
      <c r="E15">
        <f t="shared" si="1"/>
        <v>11.5</v>
      </c>
      <c r="G15" t="s">
        <v>16</v>
      </c>
      <c r="H15">
        <f>(H13-H8*I8/2)/SQRT(H8*I8*(H8+I8+1)/12)</f>
        <v>-3.8439506089637789</v>
      </c>
    </row>
    <row r="16" spans="1:12" x14ac:dyDescent="0.3">
      <c r="A16">
        <v>79</v>
      </c>
      <c r="B16">
        <v>21</v>
      </c>
      <c r="D16">
        <f t="shared" si="0"/>
        <v>52.5</v>
      </c>
      <c r="E16">
        <f t="shared" si="1"/>
        <v>5.5</v>
      </c>
      <c r="G16" s="3" t="s">
        <v>17</v>
      </c>
      <c r="H16" s="4">
        <f>(1-NORMSDIST(ABS(H15)))*2</f>
        <v>1.2106938258948929E-4</v>
      </c>
    </row>
    <row r="17" spans="1:12" x14ac:dyDescent="0.3">
      <c r="A17">
        <v>75</v>
      </c>
      <c r="B17">
        <v>32</v>
      </c>
      <c r="D17">
        <f t="shared" si="0"/>
        <v>51</v>
      </c>
      <c r="E17">
        <f t="shared" si="1"/>
        <v>19.5</v>
      </c>
    </row>
    <row r="18" spans="1:12" x14ac:dyDescent="0.3">
      <c r="A18">
        <v>23</v>
      </c>
      <c r="B18">
        <v>31</v>
      </c>
      <c r="D18">
        <f t="shared" si="0"/>
        <v>9.5</v>
      </c>
      <c r="E18">
        <f t="shared" si="1"/>
        <v>18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96</v>
      </c>
      <c r="B19">
        <v>39</v>
      </c>
      <c r="D19">
        <f t="shared" si="0"/>
        <v>59</v>
      </c>
      <c r="E19">
        <f t="shared" si="1"/>
        <v>26.5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49</v>
      </c>
      <c r="B20">
        <v>39</v>
      </c>
      <c r="D20">
        <f t="shared" si="0"/>
        <v>37</v>
      </c>
      <c r="E20">
        <f t="shared" si="1"/>
        <v>26.5</v>
      </c>
    </row>
    <row r="21" spans="1:12" x14ac:dyDescent="0.3">
      <c r="A21">
        <v>51</v>
      </c>
      <c r="B21">
        <v>42</v>
      </c>
      <c r="D21">
        <f t="shared" si="0"/>
        <v>39.5</v>
      </c>
      <c r="E21">
        <f t="shared" si="1"/>
        <v>32</v>
      </c>
    </row>
    <row r="22" spans="1:12" x14ac:dyDescent="0.3">
      <c r="A22">
        <v>39</v>
      </c>
      <c r="B22">
        <v>21</v>
      </c>
      <c r="D22">
        <f t="shared" si="0"/>
        <v>26.5</v>
      </c>
      <c r="E22">
        <f t="shared" si="1"/>
        <v>5.5</v>
      </c>
    </row>
    <row r="23" spans="1:12" x14ac:dyDescent="0.3">
      <c r="A23">
        <v>86</v>
      </c>
      <c r="B23">
        <v>23</v>
      </c>
      <c r="D23">
        <f t="shared" si="0"/>
        <v>56</v>
      </c>
      <c r="E23">
        <f t="shared" si="1"/>
        <v>9.5</v>
      </c>
    </row>
    <row r="24" spans="1:12" x14ac:dyDescent="0.3">
      <c r="A24">
        <v>73</v>
      </c>
      <c r="B24">
        <v>13</v>
      </c>
      <c r="D24">
        <f t="shared" si="0"/>
        <v>49</v>
      </c>
      <c r="E24">
        <f t="shared" si="1"/>
        <v>2</v>
      </c>
    </row>
    <row r="25" spans="1:12" x14ac:dyDescent="0.3">
      <c r="A25">
        <v>46</v>
      </c>
      <c r="B25">
        <v>34</v>
      </c>
      <c r="D25">
        <f t="shared" si="0"/>
        <v>36</v>
      </c>
      <c r="E25">
        <f t="shared" si="1"/>
        <v>21</v>
      </c>
    </row>
    <row r="26" spans="1:12" x14ac:dyDescent="0.3">
      <c r="A26">
        <v>26</v>
      </c>
      <c r="B26">
        <v>51</v>
      </c>
      <c r="D26">
        <f t="shared" si="0"/>
        <v>15.5</v>
      </c>
      <c r="E26">
        <f t="shared" si="1"/>
        <v>39.5</v>
      </c>
    </row>
    <row r="27" spans="1:12" x14ac:dyDescent="0.3">
      <c r="A27">
        <v>56</v>
      </c>
      <c r="B27">
        <v>39</v>
      </c>
      <c r="D27">
        <f t="shared" si="0"/>
        <v>42</v>
      </c>
      <c r="E27">
        <f t="shared" si="1"/>
        <v>26.5</v>
      </c>
    </row>
    <row r="28" spans="1:12" x14ac:dyDescent="0.3">
      <c r="A28">
        <v>41</v>
      </c>
      <c r="B28">
        <v>22</v>
      </c>
      <c r="D28">
        <f t="shared" si="0"/>
        <v>29</v>
      </c>
      <c r="E28">
        <f t="shared" si="1"/>
        <v>7.5</v>
      </c>
    </row>
    <row r="29" spans="1:12" x14ac:dyDescent="0.3">
      <c r="A29">
        <v>35</v>
      </c>
      <c r="B29">
        <v>25</v>
      </c>
      <c r="D29">
        <f t="shared" si="0"/>
        <v>22</v>
      </c>
      <c r="E29">
        <f t="shared" si="1"/>
        <v>13.5</v>
      </c>
    </row>
    <row r="30" spans="1:12" x14ac:dyDescent="0.3">
      <c r="A30">
        <v>66</v>
      </c>
      <c r="B30">
        <v>42</v>
      </c>
      <c r="D30">
        <f t="shared" si="0"/>
        <v>47</v>
      </c>
      <c r="E30">
        <f t="shared" si="1"/>
        <v>32</v>
      </c>
    </row>
    <row r="31" spans="1:12" x14ac:dyDescent="0.3">
      <c r="A31">
        <v>52</v>
      </c>
      <c r="B31">
        <v>57</v>
      </c>
      <c r="D31">
        <f t="shared" si="0"/>
        <v>41</v>
      </c>
      <c r="E31">
        <f t="shared" si="1"/>
        <v>43</v>
      </c>
    </row>
    <row r="32" spans="1:12" x14ac:dyDescent="0.3">
      <c r="A32">
        <v>74</v>
      </c>
      <c r="B32">
        <v>20</v>
      </c>
      <c r="D32">
        <f t="shared" si="0"/>
        <v>50</v>
      </c>
      <c r="E32">
        <f t="shared" si="1"/>
        <v>4</v>
      </c>
    </row>
    <row r="33" spans="1:5" x14ac:dyDescent="0.3">
      <c r="A33">
        <v>17</v>
      </c>
      <c r="B33">
        <v>36</v>
      </c>
      <c r="D33">
        <f t="shared" si="0"/>
        <v>3</v>
      </c>
      <c r="E33">
        <f t="shared" si="1"/>
        <v>23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121.5</v>
      </c>
      <c r="I2">
        <f>MEDIAN($B$4:$B$33)</f>
        <v>47</v>
      </c>
      <c r="K2">
        <f>AVERAGE($A$4:$A$33)</f>
        <v>123.7</v>
      </c>
      <c r="L2">
        <f>AVERAGE($B$4:$B$33)</f>
        <v>49.166666666666664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197</v>
      </c>
      <c r="B4">
        <v>58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75</v>
      </c>
      <c r="B5">
        <v>121</v>
      </c>
      <c r="D5">
        <f t="shared" si="0"/>
        <v>26</v>
      </c>
      <c r="E5">
        <f t="shared" si="1"/>
        <v>45</v>
      </c>
      <c r="H5">
        <f>SUM($D$4:$D$33)</f>
        <v>1315</v>
      </c>
      <c r="I5">
        <f>SUM($E$4:$E$33)</f>
        <v>515</v>
      </c>
      <c r="J5" s="2" t="s">
        <v>23</v>
      </c>
      <c r="K5">
        <f>STDEVP($A$4:$A$33)</f>
        <v>39.251454325498138</v>
      </c>
      <c r="L5">
        <f>STDEVP($B$4:$B$33)</f>
        <v>29.21196482417588</v>
      </c>
    </row>
    <row r="6" spans="1:12" x14ac:dyDescent="0.3">
      <c r="A6">
        <v>109</v>
      </c>
      <c r="B6">
        <v>28</v>
      </c>
      <c r="D6">
        <f t="shared" si="0"/>
        <v>42</v>
      </c>
      <c r="E6">
        <f t="shared" si="1"/>
        <v>10</v>
      </c>
    </row>
    <row r="7" spans="1:12" x14ac:dyDescent="0.3">
      <c r="A7">
        <v>134</v>
      </c>
      <c r="B7">
        <v>52</v>
      </c>
      <c r="D7">
        <f t="shared" si="0"/>
        <v>52</v>
      </c>
      <c r="E7">
        <f t="shared" si="1"/>
        <v>19</v>
      </c>
      <c r="H7" s="1" t="s">
        <v>11</v>
      </c>
      <c r="I7" s="1" t="s">
        <v>12</v>
      </c>
    </row>
    <row r="8" spans="1:12" x14ac:dyDescent="0.3">
      <c r="A8">
        <v>92</v>
      </c>
      <c r="B8">
        <v>12</v>
      </c>
      <c r="D8">
        <f t="shared" si="0"/>
        <v>34</v>
      </c>
      <c r="E8">
        <f t="shared" si="1"/>
        <v>4</v>
      </c>
      <c r="H8">
        <f>COUNT($A$4:$A$33)</f>
        <v>30</v>
      </c>
      <c r="I8">
        <f>COUNT($B$4:$B$33)</f>
        <v>30</v>
      </c>
    </row>
    <row r="9" spans="1:12" x14ac:dyDescent="0.3">
      <c r="A9">
        <v>77</v>
      </c>
      <c r="B9">
        <v>89</v>
      </c>
      <c r="D9">
        <f t="shared" si="0"/>
        <v>28</v>
      </c>
      <c r="E9">
        <f t="shared" si="1"/>
        <v>32</v>
      </c>
    </row>
    <row r="10" spans="1:12" x14ac:dyDescent="0.3">
      <c r="A10">
        <v>145</v>
      </c>
      <c r="B10">
        <v>27</v>
      </c>
      <c r="D10">
        <f t="shared" si="0"/>
        <v>54</v>
      </c>
      <c r="E10">
        <f t="shared" si="1"/>
        <v>9</v>
      </c>
      <c r="G10" t="s">
        <v>13</v>
      </c>
      <c r="H10">
        <f>H8*I8+H8*(H8+1)/2-H5</f>
        <v>50</v>
      </c>
    </row>
    <row r="11" spans="1:12" x14ac:dyDescent="0.3">
      <c r="A11">
        <v>102</v>
      </c>
      <c r="B11">
        <v>49</v>
      </c>
      <c r="D11">
        <f t="shared" si="0"/>
        <v>38</v>
      </c>
      <c r="E11">
        <f t="shared" si="1"/>
        <v>17</v>
      </c>
      <c r="G11" t="s">
        <v>14</v>
      </c>
      <c r="H11">
        <f>H8*I8+I8*(I8+1)/2-I5</f>
        <v>850</v>
      </c>
    </row>
    <row r="12" spans="1:12" x14ac:dyDescent="0.3">
      <c r="A12">
        <v>64</v>
      </c>
      <c r="B12">
        <v>12</v>
      </c>
      <c r="D12">
        <f t="shared" si="0"/>
        <v>23</v>
      </c>
      <c r="E12">
        <f t="shared" si="1"/>
        <v>4</v>
      </c>
    </row>
    <row r="13" spans="1:12" x14ac:dyDescent="0.3">
      <c r="A13">
        <v>120</v>
      </c>
      <c r="B13">
        <v>23</v>
      </c>
      <c r="D13">
        <f t="shared" si="0"/>
        <v>44</v>
      </c>
      <c r="E13">
        <f t="shared" si="1"/>
        <v>7</v>
      </c>
      <c r="G13" t="s">
        <v>15</v>
      </c>
      <c r="H13">
        <f>MIN(H10,H11)</f>
        <v>50</v>
      </c>
    </row>
    <row r="14" spans="1:12" x14ac:dyDescent="0.3">
      <c r="A14">
        <v>156</v>
      </c>
      <c r="B14">
        <v>51</v>
      </c>
      <c r="D14">
        <f t="shared" si="0"/>
        <v>55</v>
      </c>
      <c r="E14">
        <f t="shared" si="1"/>
        <v>18</v>
      </c>
    </row>
    <row r="15" spans="1:12" x14ac:dyDescent="0.3">
      <c r="A15">
        <v>114</v>
      </c>
      <c r="B15">
        <v>57</v>
      </c>
      <c r="D15">
        <f t="shared" si="0"/>
        <v>43</v>
      </c>
      <c r="E15">
        <f t="shared" si="1"/>
        <v>20</v>
      </c>
      <c r="G15" t="s">
        <v>16</v>
      </c>
      <c r="H15">
        <f>(H13-H8*I8/2)/SQRT(H8*I8*(H8+I8+1)/12)</f>
        <v>-5.9137701676365833</v>
      </c>
    </row>
    <row r="16" spans="1:12" x14ac:dyDescent="0.3">
      <c r="A16">
        <v>103</v>
      </c>
      <c r="B16">
        <v>24</v>
      </c>
      <c r="D16">
        <f t="shared" si="0"/>
        <v>39.5</v>
      </c>
      <c r="E16">
        <f t="shared" si="1"/>
        <v>8</v>
      </c>
      <c r="G16" s="3" t="s">
        <v>17</v>
      </c>
      <c r="H16" s="4">
        <f>(1-NORMSDIST(ABS(H15)))*2</f>
        <v>3.3436435842304491E-9</v>
      </c>
    </row>
    <row r="17" spans="1:12" x14ac:dyDescent="0.3">
      <c r="A17">
        <v>123</v>
      </c>
      <c r="B17">
        <v>47</v>
      </c>
      <c r="D17">
        <f t="shared" si="0"/>
        <v>46</v>
      </c>
      <c r="E17">
        <f t="shared" si="1"/>
        <v>15.5</v>
      </c>
    </row>
    <row r="18" spans="1:12" x14ac:dyDescent="0.3">
      <c r="A18">
        <v>131</v>
      </c>
      <c r="B18">
        <v>39</v>
      </c>
      <c r="D18">
        <f t="shared" si="0"/>
        <v>50</v>
      </c>
      <c r="E18">
        <f t="shared" si="1"/>
        <v>11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82</v>
      </c>
      <c r="B19">
        <v>67</v>
      </c>
      <c r="D19">
        <f t="shared" si="0"/>
        <v>30.5</v>
      </c>
      <c r="E19">
        <f t="shared" si="1"/>
        <v>24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133</v>
      </c>
      <c r="B20">
        <v>79</v>
      </c>
      <c r="D20">
        <f t="shared" si="0"/>
        <v>51</v>
      </c>
      <c r="E20">
        <f t="shared" si="1"/>
        <v>29</v>
      </c>
    </row>
    <row r="21" spans="1:12" x14ac:dyDescent="0.3">
      <c r="A21">
        <v>214</v>
      </c>
      <c r="B21">
        <v>42</v>
      </c>
      <c r="D21">
        <f t="shared" si="0"/>
        <v>60</v>
      </c>
      <c r="E21">
        <f t="shared" si="1"/>
        <v>12</v>
      </c>
    </row>
    <row r="22" spans="1:12" x14ac:dyDescent="0.3">
      <c r="A22">
        <v>195</v>
      </c>
      <c r="B22">
        <v>6</v>
      </c>
      <c r="D22">
        <f t="shared" si="0"/>
        <v>57</v>
      </c>
      <c r="E22">
        <f t="shared" si="1"/>
        <v>1</v>
      </c>
    </row>
    <row r="23" spans="1:12" x14ac:dyDescent="0.3">
      <c r="A23">
        <v>126</v>
      </c>
      <c r="B23">
        <v>47</v>
      </c>
      <c r="D23">
        <f t="shared" si="0"/>
        <v>47</v>
      </c>
      <c r="E23">
        <f t="shared" si="1"/>
        <v>15.5</v>
      </c>
    </row>
    <row r="24" spans="1:12" x14ac:dyDescent="0.3">
      <c r="A24">
        <v>70</v>
      </c>
      <c r="B24">
        <v>93</v>
      </c>
      <c r="D24">
        <f t="shared" si="0"/>
        <v>25</v>
      </c>
      <c r="E24">
        <f t="shared" si="1"/>
        <v>35</v>
      </c>
    </row>
    <row r="25" spans="1:12" x14ac:dyDescent="0.3">
      <c r="A25">
        <v>198</v>
      </c>
      <c r="B25">
        <v>103</v>
      </c>
      <c r="D25">
        <f t="shared" si="0"/>
        <v>59</v>
      </c>
      <c r="E25">
        <f t="shared" si="1"/>
        <v>39.5</v>
      </c>
    </row>
    <row r="26" spans="1:12" x14ac:dyDescent="0.3">
      <c r="A26">
        <v>91</v>
      </c>
      <c r="B26">
        <v>20</v>
      </c>
      <c r="D26">
        <f t="shared" si="0"/>
        <v>33</v>
      </c>
      <c r="E26">
        <f t="shared" si="1"/>
        <v>6</v>
      </c>
    </row>
    <row r="27" spans="1:12" x14ac:dyDescent="0.3">
      <c r="A27">
        <v>135</v>
      </c>
      <c r="B27">
        <v>82</v>
      </c>
      <c r="D27">
        <f t="shared" si="0"/>
        <v>53</v>
      </c>
      <c r="E27">
        <f t="shared" si="1"/>
        <v>30.5</v>
      </c>
    </row>
    <row r="28" spans="1:12" x14ac:dyDescent="0.3">
      <c r="A28">
        <v>97</v>
      </c>
      <c r="B28">
        <v>11</v>
      </c>
      <c r="D28">
        <f t="shared" si="0"/>
        <v>36.5</v>
      </c>
      <c r="E28">
        <f t="shared" si="1"/>
        <v>2</v>
      </c>
    </row>
    <row r="29" spans="1:12" x14ac:dyDescent="0.3">
      <c r="A29">
        <v>104</v>
      </c>
      <c r="B29">
        <v>45</v>
      </c>
      <c r="D29">
        <f t="shared" si="0"/>
        <v>41</v>
      </c>
      <c r="E29">
        <f t="shared" si="1"/>
        <v>14</v>
      </c>
    </row>
    <row r="30" spans="1:12" x14ac:dyDescent="0.3">
      <c r="A30">
        <v>172</v>
      </c>
      <c r="B30">
        <v>76</v>
      </c>
      <c r="D30">
        <f t="shared" si="0"/>
        <v>56</v>
      </c>
      <c r="E30">
        <f t="shared" si="1"/>
        <v>27</v>
      </c>
    </row>
    <row r="31" spans="1:12" x14ac:dyDescent="0.3">
      <c r="A31">
        <v>97</v>
      </c>
      <c r="B31">
        <v>59</v>
      </c>
      <c r="D31">
        <f t="shared" si="0"/>
        <v>36.5</v>
      </c>
      <c r="E31">
        <f t="shared" si="1"/>
        <v>22</v>
      </c>
    </row>
    <row r="32" spans="1:12" x14ac:dyDescent="0.3">
      <c r="A32">
        <v>127</v>
      </c>
      <c r="B32">
        <v>12</v>
      </c>
      <c r="D32">
        <f t="shared" si="0"/>
        <v>48</v>
      </c>
      <c r="E32">
        <f t="shared" si="1"/>
        <v>4</v>
      </c>
    </row>
    <row r="33" spans="1:5" x14ac:dyDescent="0.3">
      <c r="A33">
        <v>128</v>
      </c>
      <c r="B33">
        <v>44</v>
      </c>
      <c r="D33">
        <f t="shared" si="0"/>
        <v>49</v>
      </c>
      <c r="E33">
        <f t="shared" si="1"/>
        <v>13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442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54</v>
      </c>
      <c r="I2">
        <f>MEDIAN($B$4:$B$33)</f>
        <v>24.5</v>
      </c>
      <c r="K2">
        <f>AVERAGE($A$4:$A$33)</f>
        <v>55.233333333333334</v>
      </c>
      <c r="L2">
        <f>AVERAGE($B$4:$B$33)</f>
        <v>27.066666666666666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53</v>
      </c>
      <c r="B4">
        <v>20</v>
      </c>
      <c r="D4">
        <f t="shared" ref="D4:D33" si="0">RANK(A4,$A$4:$B$33,1)+(COUNT($A$4:$B$33)+1-RANK(A4,$A$4:$B$33,1)-RANK(A4,$A$4:$B$33,0))/2</f>
        <v>42.5</v>
      </c>
      <c r="E4">
        <f t="shared" ref="E4:E33" si="1">RANK(B4,$A$4:$B$33,1)+(COUNT($A$4:$B$33)+1-RANK(B4,$A$4:$B$33,1)-RANK(B4,$A$4:$B$33,0))/2</f>
        <v>13.5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59</v>
      </c>
      <c r="B5">
        <v>52</v>
      </c>
      <c r="D5">
        <f t="shared" si="0"/>
        <v>48</v>
      </c>
      <c r="E5">
        <f t="shared" si="1"/>
        <v>41</v>
      </c>
      <c r="H5">
        <f>SUM($D$4:$D$33)</f>
        <v>1270.5</v>
      </c>
      <c r="I5">
        <f>SUM($E$4:$E$33)</f>
        <v>559.5</v>
      </c>
      <c r="J5" s="2" t="s">
        <v>23</v>
      </c>
      <c r="K5">
        <f>STDEVP($A$4:$A$33)</f>
        <v>19.167130429171937</v>
      </c>
      <c r="L5">
        <f>STDEVP($B$4:$B$33)</f>
        <v>13.035677538543553</v>
      </c>
    </row>
    <row r="6" spans="1:12" x14ac:dyDescent="0.3">
      <c r="A6">
        <v>102</v>
      </c>
      <c r="B6">
        <v>29</v>
      </c>
      <c r="D6">
        <f t="shared" si="0"/>
        <v>60</v>
      </c>
      <c r="E6">
        <f t="shared" si="1"/>
        <v>19</v>
      </c>
    </row>
    <row r="7" spans="1:12" x14ac:dyDescent="0.3">
      <c r="A7">
        <v>39</v>
      </c>
      <c r="B7">
        <v>6</v>
      </c>
      <c r="D7">
        <f t="shared" si="0"/>
        <v>32.5</v>
      </c>
      <c r="E7">
        <f t="shared" si="1"/>
        <v>1</v>
      </c>
      <c r="H7" s="1" t="s">
        <v>11</v>
      </c>
      <c r="I7" s="1" t="s">
        <v>12</v>
      </c>
    </row>
    <row r="8" spans="1:12" x14ac:dyDescent="0.3">
      <c r="A8">
        <v>25</v>
      </c>
      <c r="B8">
        <v>38</v>
      </c>
      <c r="D8">
        <f t="shared" si="0"/>
        <v>17.5</v>
      </c>
      <c r="E8">
        <f t="shared" si="1"/>
        <v>30</v>
      </c>
      <c r="H8">
        <f>COUNT($A$4:$A$33)</f>
        <v>30</v>
      </c>
      <c r="I8">
        <f>COUNT($B$4:$B$33)</f>
        <v>30</v>
      </c>
    </row>
    <row r="9" spans="1:12" x14ac:dyDescent="0.3">
      <c r="A9">
        <v>41</v>
      </c>
      <c r="B9">
        <v>17</v>
      </c>
      <c r="D9">
        <f t="shared" si="0"/>
        <v>35</v>
      </c>
      <c r="E9">
        <f t="shared" si="1"/>
        <v>8</v>
      </c>
    </row>
    <row r="10" spans="1:12" x14ac:dyDescent="0.3">
      <c r="A10">
        <v>66</v>
      </c>
      <c r="B10">
        <v>15</v>
      </c>
      <c r="D10">
        <f t="shared" si="0"/>
        <v>53</v>
      </c>
      <c r="E10">
        <f t="shared" si="1"/>
        <v>6</v>
      </c>
      <c r="G10" t="s">
        <v>13</v>
      </c>
      <c r="H10">
        <f>H8*I8+H8*(H8+1)/2-H5</f>
        <v>94.5</v>
      </c>
    </row>
    <row r="11" spans="1:12" x14ac:dyDescent="0.3">
      <c r="A11">
        <v>54</v>
      </c>
      <c r="B11">
        <v>19</v>
      </c>
      <c r="D11">
        <f t="shared" si="0"/>
        <v>44.5</v>
      </c>
      <c r="E11">
        <f t="shared" si="1"/>
        <v>10.5</v>
      </c>
      <c r="G11" t="s">
        <v>14</v>
      </c>
      <c r="H11">
        <f>H8*I8+I8*(I8+1)/2-I5</f>
        <v>805.5</v>
      </c>
    </row>
    <row r="12" spans="1:12" x14ac:dyDescent="0.3">
      <c r="A12">
        <v>61</v>
      </c>
      <c r="B12">
        <v>41</v>
      </c>
      <c r="D12">
        <f t="shared" si="0"/>
        <v>49.5</v>
      </c>
      <c r="E12">
        <f t="shared" si="1"/>
        <v>35</v>
      </c>
    </row>
    <row r="13" spans="1:12" x14ac:dyDescent="0.3">
      <c r="A13">
        <v>64</v>
      </c>
      <c r="B13">
        <v>34</v>
      </c>
      <c r="D13">
        <f t="shared" si="0"/>
        <v>52</v>
      </c>
      <c r="E13">
        <f t="shared" si="1"/>
        <v>25</v>
      </c>
      <c r="G13" t="s">
        <v>15</v>
      </c>
      <c r="H13">
        <f>MIN(H10,H11)</f>
        <v>94.5</v>
      </c>
    </row>
    <row r="14" spans="1:12" x14ac:dyDescent="0.3">
      <c r="A14">
        <v>69</v>
      </c>
      <c r="B14">
        <v>20</v>
      </c>
      <c r="D14">
        <f t="shared" si="0"/>
        <v>54</v>
      </c>
      <c r="E14">
        <f t="shared" si="1"/>
        <v>13.5</v>
      </c>
    </row>
    <row r="15" spans="1:12" x14ac:dyDescent="0.3">
      <c r="A15">
        <v>51</v>
      </c>
      <c r="B15">
        <v>11</v>
      </c>
      <c r="D15">
        <f t="shared" si="0"/>
        <v>40</v>
      </c>
      <c r="E15">
        <f t="shared" si="1"/>
        <v>3</v>
      </c>
      <c r="G15" t="s">
        <v>16</v>
      </c>
      <c r="H15">
        <f>(H13-H8*I8/2)/SQRT(H8*I8*(H8+I8+1)/12)</f>
        <v>-5.2558632364870128</v>
      </c>
    </row>
    <row r="16" spans="1:12" x14ac:dyDescent="0.3">
      <c r="A16">
        <v>36</v>
      </c>
      <c r="B16">
        <v>30</v>
      </c>
      <c r="D16">
        <f t="shared" si="0"/>
        <v>27</v>
      </c>
      <c r="E16">
        <f t="shared" si="1"/>
        <v>20.5</v>
      </c>
      <c r="G16" s="3" t="s">
        <v>17</v>
      </c>
      <c r="H16" s="4">
        <f>(1-NORMSDIST(ABS(H15)))*2</f>
        <v>1.47331749911217E-7</v>
      </c>
    </row>
    <row r="17" spans="1:12" x14ac:dyDescent="0.3">
      <c r="A17">
        <v>73</v>
      </c>
      <c r="B17">
        <v>18</v>
      </c>
      <c r="D17">
        <f t="shared" si="0"/>
        <v>57</v>
      </c>
      <c r="E17">
        <f t="shared" si="1"/>
        <v>9</v>
      </c>
    </row>
    <row r="18" spans="1:12" x14ac:dyDescent="0.3">
      <c r="A18">
        <v>70</v>
      </c>
      <c r="B18">
        <v>19</v>
      </c>
      <c r="D18">
        <f t="shared" si="0"/>
        <v>55</v>
      </c>
      <c r="E18">
        <f t="shared" si="1"/>
        <v>10.5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37</v>
      </c>
      <c r="B19">
        <v>48</v>
      </c>
      <c r="D19">
        <f t="shared" si="0"/>
        <v>28</v>
      </c>
      <c r="E19">
        <f t="shared" si="1"/>
        <v>38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61</v>
      </c>
      <c r="B20">
        <v>44</v>
      </c>
      <c r="D20">
        <f t="shared" si="0"/>
        <v>49.5</v>
      </c>
      <c r="E20">
        <f t="shared" si="1"/>
        <v>37</v>
      </c>
    </row>
    <row r="21" spans="1:12" x14ac:dyDescent="0.3">
      <c r="A21">
        <v>41</v>
      </c>
      <c r="B21">
        <v>14</v>
      </c>
      <c r="D21">
        <f t="shared" si="0"/>
        <v>35</v>
      </c>
      <c r="E21">
        <f t="shared" si="1"/>
        <v>4</v>
      </c>
    </row>
    <row r="22" spans="1:12" x14ac:dyDescent="0.3">
      <c r="A22">
        <v>39</v>
      </c>
      <c r="B22">
        <v>58</v>
      </c>
      <c r="D22">
        <f t="shared" si="0"/>
        <v>32.5</v>
      </c>
      <c r="E22">
        <f t="shared" si="1"/>
        <v>47</v>
      </c>
    </row>
    <row r="23" spans="1:12" x14ac:dyDescent="0.3">
      <c r="A23">
        <v>72</v>
      </c>
      <c r="B23">
        <v>15</v>
      </c>
      <c r="D23">
        <f t="shared" si="0"/>
        <v>56</v>
      </c>
      <c r="E23">
        <f t="shared" si="1"/>
        <v>6</v>
      </c>
    </row>
    <row r="24" spans="1:12" x14ac:dyDescent="0.3">
      <c r="A24">
        <v>63</v>
      </c>
      <c r="B24">
        <v>25</v>
      </c>
      <c r="D24">
        <f t="shared" si="0"/>
        <v>51</v>
      </c>
      <c r="E24">
        <f t="shared" si="1"/>
        <v>17.5</v>
      </c>
    </row>
    <row r="25" spans="1:12" x14ac:dyDescent="0.3">
      <c r="A25">
        <v>83</v>
      </c>
      <c r="B25">
        <v>38</v>
      </c>
      <c r="D25">
        <f t="shared" si="0"/>
        <v>58</v>
      </c>
      <c r="E25">
        <f t="shared" si="1"/>
        <v>30</v>
      </c>
    </row>
    <row r="26" spans="1:12" x14ac:dyDescent="0.3">
      <c r="A26">
        <v>53</v>
      </c>
      <c r="B26">
        <v>32</v>
      </c>
      <c r="D26">
        <f t="shared" si="0"/>
        <v>42.5</v>
      </c>
      <c r="E26">
        <f t="shared" si="1"/>
        <v>22.5</v>
      </c>
    </row>
    <row r="27" spans="1:12" x14ac:dyDescent="0.3">
      <c r="A27">
        <v>35</v>
      </c>
      <c r="B27">
        <v>30</v>
      </c>
      <c r="D27">
        <f t="shared" si="0"/>
        <v>26</v>
      </c>
      <c r="E27">
        <f t="shared" si="1"/>
        <v>20.5</v>
      </c>
    </row>
    <row r="28" spans="1:12" x14ac:dyDescent="0.3">
      <c r="A28">
        <v>49</v>
      </c>
      <c r="B28">
        <v>15</v>
      </c>
      <c r="D28">
        <f t="shared" si="0"/>
        <v>39</v>
      </c>
      <c r="E28">
        <f t="shared" si="1"/>
        <v>6</v>
      </c>
    </row>
    <row r="29" spans="1:12" x14ac:dyDescent="0.3">
      <c r="A29">
        <v>20</v>
      </c>
      <c r="B29">
        <v>20</v>
      </c>
      <c r="D29">
        <f t="shared" si="0"/>
        <v>13.5</v>
      </c>
      <c r="E29">
        <f t="shared" si="1"/>
        <v>13.5</v>
      </c>
    </row>
    <row r="30" spans="1:12" x14ac:dyDescent="0.3">
      <c r="A30">
        <v>99</v>
      </c>
      <c r="B30">
        <v>9</v>
      </c>
      <c r="D30">
        <f t="shared" si="0"/>
        <v>59</v>
      </c>
      <c r="E30">
        <f t="shared" si="1"/>
        <v>2</v>
      </c>
    </row>
    <row r="31" spans="1:12" x14ac:dyDescent="0.3">
      <c r="A31">
        <v>54</v>
      </c>
      <c r="B31">
        <v>33</v>
      </c>
      <c r="D31">
        <f t="shared" si="0"/>
        <v>44.5</v>
      </c>
      <c r="E31">
        <f t="shared" si="1"/>
        <v>24</v>
      </c>
    </row>
    <row r="32" spans="1:12" x14ac:dyDescent="0.3">
      <c r="A32">
        <v>32</v>
      </c>
      <c r="B32">
        <v>24</v>
      </c>
      <c r="D32">
        <f t="shared" si="0"/>
        <v>22.5</v>
      </c>
      <c r="E32">
        <f t="shared" si="1"/>
        <v>16</v>
      </c>
    </row>
    <row r="33" spans="1:5" x14ac:dyDescent="0.3">
      <c r="A33">
        <v>56</v>
      </c>
      <c r="B33">
        <v>38</v>
      </c>
      <c r="D33">
        <f t="shared" si="0"/>
        <v>46</v>
      </c>
      <c r="E33">
        <f t="shared" si="1"/>
        <v>30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432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72</v>
      </c>
      <c r="I2">
        <f>MEDIAN($B$4:$B$33)</f>
        <v>33.5</v>
      </c>
      <c r="K2">
        <f>AVERAGE($A$4:$A$33)</f>
        <v>69.3</v>
      </c>
      <c r="L2">
        <f>AVERAGE($B$4:$B$33)</f>
        <v>38.6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98</v>
      </c>
      <c r="B4">
        <v>23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10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102</v>
      </c>
      <c r="B5">
        <v>16</v>
      </c>
      <c r="D5">
        <f t="shared" si="0"/>
        <v>57</v>
      </c>
      <c r="E5">
        <f t="shared" si="1"/>
        <v>5</v>
      </c>
      <c r="H5">
        <f>SUM($D$4:$D$33)</f>
        <v>1192.5</v>
      </c>
      <c r="I5">
        <f>SUM($E$4:$E$33)</f>
        <v>637.5</v>
      </c>
      <c r="J5" s="2" t="s">
        <v>23</v>
      </c>
      <c r="K5">
        <f>STDEVP($A$4:$A$33)</f>
        <v>26.580882854663297</v>
      </c>
      <c r="L5">
        <f>STDEVP($B$4:$B$33)</f>
        <v>21.540040235183717</v>
      </c>
    </row>
    <row r="6" spans="1:12" x14ac:dyDescent="0.3">
      <c r="A6">
        <v>145</v>
      </c>
      <c r="B6">
        <v>19</v>
      </c>
      <c r="D6">
        <f t="shared" si="0"/>
        <v>60</v>
      </c>
      <c r="E6">
        <f t="shared" si="1"/>
        <v>7</v>
      </c>
    </row>
    <row r="7" spans="1:12" x14ac:dyDescent="0.3">
      <c r="A7">
        <v>41</v>
      </c>
      <c r="B7">
        <v>62</v>
      </c>
      <c r="D7">
        <f t="shared" si="0"/>
        <v>22.5</v>
      </c>
      <c r="E7">
        <f t="shared" si="1"/>
        <v>39.5</v>
      </c>
      <c r="H7" s="1" t="s">
        <v>11</v>
      </c>
      <c r="I7" s="1" t="s">
        <v>12</v>
      </c>
    </row>
    <row r="8" spans="1:12" x14ac:dyDescent="0.3">
      <c r="A8">
        <v>67</v>
      </c>
      <c r="B8">
        <v>60</v>
      </c>
      <c r="D8">
        <f t="shared" si="0"/>
        <v>41</v>
      </c>
      <c r="E8">
        <f t="shared" si="1"/>
        <v>37</v>
      </c>
      <c r="H8">
        <f>COUNT($A$4:$A$33)</f>
        <v>30</v>
      </c>
      <c r="I8">
        <f>COUNT($B$4:$B$33)</f>
        <v>30</v>
      </c>
    </row>
    <row r="9" spans="1:12" x14ac:dyDescent="0.3">
      <c r="A9">
        <v>39</v>
      </c>
      <c r="B9">
        <v>73</v>
      </c>
      <c r="D9">
        <f t="shared" si="0"/>
        <v>21</v>
      </c>
      <c r="E9">
        <f t="shared" si="1"/>
        <v>44.5</v>
      </c>
    </row>
    <row r="10" spans="1:12" x14ac:dyDescent="0.3">
      <c r="A10">
        <v>54</v>
      </c>
      <c r="B10">
        <v>24</v>
      </c>
      <c r="D10">
        <f t="shared" si="0"/>
        <v>32</v>
      </c>
      <c r="E10">
        <f t="shared" si="1"/>
        <v>11</v>
      </c>
      <c r="G10" t="s">
        <v>13</v>
      </c>
      <c r="H10">
        <f>H8*I8+H8*(H8+1)/2-H5</f>
        <v>172.5</v>
      </c>
    </row>
    <row r="11" spans="1:12" x14ac:dyDescent="0.3">
      <c r="A11">
        <v>80</v>
      </c>
      <c r="B11">
        <v>15</v>
      </c>
      <c r="D11">
        <f t="shared" si="0"/>
        <v>48</v>
      </c>
      <c r="E11">
        <f t="shared" si="1"/>
        <v>4</v>
      </c>
      <c r="G11" t="s">
        <v>14</v>
      </c>
      <c r="H11">
        <f>H8*I8+I8*(I8+1)/2-I5</f>
        <v>727.5</v>
      </c>
    </row>
    <row r="12" spans="1:12" x14ac:dyDescent="0.3">
      <c r="A12">
        <v>81</v>
      </c>
      <c r="B12">
        <v>26</v>
      </c>
      <c r="D12">
        <f t="shared" si="0"/>
        <v>49</v>
      </c>
      <c r="E12">
        <f t="shared" si="1"/>
        <v>13</v>
      </c>
    </row>
    <row r="13" spans="1:12" x14ac:dyDescent="0.3">
      <c r="A13">
        <v>85</v>
      </c>
      <c r="B13">
        <v>59</v>
      </c>
      <c r="D13">
        <f t="shared" si="0"/>
        <v>52.5</v>
      </c>
      <c r="E13">
        <f t="shared" si="1"/>
        <v>36</v>
      </c>
      <c r="G13" t="s">
        <v>15</v>
      </c>
      <c r="H13">
        <f>MIN(H10,H11)</f>
        <v>172.5</v>
      </c>
    </row>
    <row r="14" spans="1:12" x14ac:dyDescent="0.3">
      <c r="A14">
        <v>41</v>
      </c>
      <c r="B14">
        <v>85</v>
      </c>
      <c r="D14">
        <f t="shared" si="0"/>
        <v>22.5</v>
      </c>
      <c r="E14">
        <f t="shared" si="1"/>
        <v>52.5</v>
      </c>
    </row>
    <row r="15" spans="1:12" x14ac:dyDescent="0.3">
      <c r="A15">
        <v>51</v>
      </c>
      <c r="B15">
        <v>11</v>
      </c>
      <c r="D15">
        <f t="shared" si="0"/>
        <v>28</v>
      </c>
      <c r="E15">
        <f t="shared" si="1"/>
        <v>2</v>
      </c>
      <c r="G15" t="s">
        <v>16</v>
      </c>
      <c r="H15">
        <f>(H13-H8*I8/2)/SQRT(H8*I8*(H8+I8+1)/12)</f>
        <v>-4.1026780537978791</v>
      </c>
    </row>
    <row r="16" spans="1:12" x14ac:dyDescent="0.3">
      <c r="A16">
        <v>52</v>
      </c>
      <c r="B16">
        <v>5</v>
      </c>
      <c r="D16">
        <f t="shared" si="0"/>
        <v>29.5</v>
      </c>
      <c r="E16">
        <f t="shared" si="1"/>
        <v>1</v>
      </c>
      <c r="G16" s="3" t="s">
        <v>17</v>
      </c>
      <c r="H16" s="4">
        <f>(1-NORMSDIST(ABS(H15)))*2</f>
        <v>4.0839534518388731E-5</v>
      </c>
    </row>
    <row r="17" spans="1:12" x14ac:dyDescent="0.3">
      <c r="A17">
        <v>73</v>
      </c>
      <c r="B17">
        <v>62</v>
      </c>
      <c r="D17">
        <f t="shared" si="0"/>
        <v>44.5</v>
      </c>
      <c r="E17">
        <f t="shared" si="1"/>
        <v>39.5</v>
      </c>
    </row>
    <row r="18" spans="1:12" x14ac:dyDescent="0.3">
      <c r="A18">
        <v>103</v>
      </c>
      <c r="B18">
        <v>43</v>
      </c>
      <c r="D18">
        <f t="shared" si="0"/>
        <v>58</v>
      </c>
      <c r="E18">
        <f t="shared" si="1"/>
        <v>24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72</v>
      </c>
      <c r="B19">
        <v>54</v>
      </c>
      <c r="D19">
        <f t="shared" si="0"/>
        <v>42.5</v>
      </c>
      <c r="E19">
        <f t="shared" si="1"/>
        <v>32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110</v>
      </c>
      <c r="B20">
        <v>27</v>
      </c>
      <c r="D20">
        <f t="shared" si="0"/>
        <v>59</v>
      </c>
      <c r="E20">
        <f t="shared" si="1"/>
        <v>14</v>
      </c>
    </row>
    <row r="21" spans="1:12" x14ac:dyDescent="0.3">
      <c r="A21">
        <v>87</v>
      </c>
      <c r="B21">
        <v>45</v>
      </c>
      <c r="D21">
        <f t="shared" si="0"/>
        <v>54</v>
      </c>
      <c r="E21">
        <f t="shared" si="1"/>
        <v>26</v>
      </c>
    </row>
    <row r="22" spans="1:12" x14ac:dyDescent="0.3">
      <c r="A22">
        <v>54</v>
      </c>
      <c r="B22">
        <v>84</v>
      </c>
      <c r="D22">
        <f t="shared" si="0"/>
        <v>32</v>
      </c>
      <c r="E22">
        <f t="shared" si="1"/>
        <v>51</v>
      </c>
    </row>
    <row r="23" spans="1:12" x14ac:dyDescent="0.3">
      <c r="A23">
        <v>45</v>
      </c>
      <c r="B23">
        <v>35</v>
      </c>
      <c r="D23">
        <f t="shared" si="0"/>
        <v>26</v>
      </c>
      <c r="E23">
        <f t="shared" si="1"/>
        <v>19</v>
      </c>
    </row>
    <row r="24" spans="1:12" x14ac:dyDescent="0.3">
      <c r="A24">
        <v>72</v>
      </c>
      <c r="B24">
        <v>25</v>
      </c>
      <c r="D24">
        <f t="shared" si="0"/>
        <v>42.5</v>
      </c>
      <c r="E24">
        <f t="shared" si="1"/>
        <v>12</v>
      </c>
    </row>
    <row r="25" spans="1:12" x14ac:dyDescent="0.3">
      <c r="A25">
        <v>34</v>
      </c>
      <c r="B25">
        <v>45</v>
      </c>
      <c r="D25">
        <f t="shared" si="0"/>
        <v>17.5</v>
      </c>
      <c r="E25">
        <f t="shared" si="1"/>
        <v>26</v>
      </c>
    </row>
    <row r="26" spans="1:12" x14ac:dyDescent="0.3">
      <c r="A26">
        <v>61</v>
      </c>
      <c r="B26">
        <v>19</v>
      </c>
      <c r="D26">
        <f t="shared" si="0"/>
        <v>38</v>
      </c>
      <c r="E26">
        <f t="shared" si="1"/>
        <v>7</v>
      </c>
    </row>
    <row r="27" spans="1:12" x14ac:dyDescent="0.3">
      <c r="A27">
        <v>34</v>
      </c>
      <c r="B27">
        <v>14</v>
      </c>
      <c r="D27">
        <f t="shared" si="0"/>
        <v>17.5</v>
      </c>
      <c r="E27">
        <f t="shared" si="1"/>
        <v>3</v>
      </c>
    </row>
    <row r="28" spans="1:12" x14ac:dyDescent="0.3">
      <c r="A28">
        <v>58</v>
      </c>
      <c r="B28">
        <v>38</v>
      </c>
      <c r="D28">
        <f t="shared" si="0"/>
        <v>35</v>
      </c>
      <c r="E28">
        <f t="shared" si="1"/>
        <v>20</v>
      </c>
    </row>
    <row r="29" spans="1:12" x14ac:dyDescent="0.3">
      <c r="A29">
        <v>74</v>
      </c>
      <c r="B29">
        <v>52</v>
      </c>
      <c r="D29">
        <f t="shared" si="0"/>
        <v>46</v>
      </c>
      <c r="E29">
        <f t="shared" si="1"/>
        <v>29.5</v>
      </c>
    </row>
    <row r="30" spans="1:12" x14ac:dyDescent="0.3">
      <c r="A30">
        <v>82</v>
      </c>
      <c r="B30">
        <v>32</v>
      </c>
      <c r="D30">
        <f t="shared" si="0"/>
        <v>50</v>
      </c>
      <c r="E30">
        <f t="shared" si="1"/>
        <v>16</v>
      </c>
    </row>
    <row r="31" spans="1:12" x14ac:dyDescent="0.3">
      <c r="A31">
        <v>75</v>
      </c>
      <c r="B31">
        <v>55</v>
      </c>
      <c r="D31">
        <f t="shared" si="0"/>
        <v>47</v>
      </c>
      <c r="E31">
        <f t="shared" si="1"/>
        <v>34</v>
      </c>
    </row>
    <row r="32" spans="1:12" x14ac:dyDescent="0.3">
      <c r="A32">
        <v>89</v>
      </c>
      <c r="B32">
        <v>19</v>
      </c>
      <c r="D32">
        <f t="shared" si="0"/>
        <v>55</v>
      </c>
      <c r="E32">
        <f t="shared" si="1"/>
        <v>7</v>
      </c>
    </row>
    <row r="33" spans="1:5" x14ac:dyDescent="0.3">
      <c r="A33">
        <v>20</v>
      </c>
      <c r="B33">
        <v>31</v>
      </c>
      <c r="D33">
        <f t="shared" si="0"/>
        <v>9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77</v>
      </c>
      <c r="I2">
        <f>MEDIAN($B$4:$B$33)</f>
        <v>34.5</v>
      </c>
      <c r="K2">
        <f>AVERAGE($A$4:$A$33)</f>
        <v>83.86666666666666</v>
      </c>
      <c r="L2">
        <f>AVERAGE($B$4:$B$33)</f>
        <v>35.56666666666667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103</v>
      </c>
      <c r="B4">
        <v>39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82</v>
      </c>
      <c r="B5">
        <v>15</v>
      </c>
      <c r="D5">
        <f t="shared" si="0"/>
        <v>48</v>
      </c>
      <c r="E5">
        <f t="shared" si="1"/>
        <v>3</v>
      </c>
      <c r="H5">
        <f>SUM($D$4:$D$33)</f>
        <v>1293</v>
      </c>
      <c r="I5">
        <f>SUM($E$4:$E$33)</f>
        <v>537</v>
      </c>
      <c r="J5" s="2" t="s">
        <v>23</v>
      </c>
      <c r="K5">
        <f>STDEVP($A$4:$A$33)</f>
        <v>27.372411090163194</v>
      </c>
      <c r="L5">
        <f>STDEVP($B$4:$B$33)</f>
        <v>19.710713386943208</v>
      </c>
    </row>
    <row r="6" spans="1:12" x14ac:dyDescent="0.3">
      <c r="A6">
        <v>63</v>
      </c>
      <c r="B6">
        <v>26</v>
      </c>
      <c r="D6">
        <f t="shared" si="0"/>
        <v>34.5</v>
      </c>
      <c r="E6">
        <f t="shared" si="1"/>
        <v>14.5</v>
      </c>
    </row>
    <row r="7" spans="1:12" x14ac:dyDescent="0.3">
      <c r="A7">
        <v>116</v>
      </c>
      <c r="B7">
        <v>45</v>
      </c>
      <c r="D7">
        <f t="shared" si="0"/>
        <v>55</v>
      </c>
      <c r="E7">
        <f t="shared" si="1"/>
        <v>24</v>
      </c>
      <c r="H7" s="1" t="s">
        <v>11</v>
      </c>
      <c r="I7" s="1" t="s">
        <v>12</v>
      </c>
    </row>
    <row r="8" spans="1:12" x14ac:dyDescent="0.3">
      <c r="A8">
        <v>55</v>
      </c>
      <c r="B8">
        <v>16</v>
      </c>
      <c r="D8">
        <f t="shared" si="0"/>
        <v>29.5</v>
      </c>
      <c r="E8">
        <f t="shared" si="1"/>
        <v>4</v>
      </c>
      <c r="H8">
        <f>COUNT($A$4:$A$33)</f>
        <v>30</v>
      </c>
      <c r="I8">
        <f>COUNT($B$4:$B$33)</f>
        <v>30</v>
      </c>
    </row>
    <row r="9" spans="1:12" x14ac:dyDescent="0.3">
      <c r="A9">
        <v>115</v>
      </c>
      <c r="B9">
        <v>21</v>
      </c>
      <c r="D9">
        <f t="shared" si="0"/>
        <v>54</v>
      </c>
      <c r="E9">
        <f t="shared" si="1"/>
        <v>10.5</v>
      </c>
    </row>
    <row r="10" spans="1:12" x14ac:dyDescent="0.3">
      <c r="A10">
        <v>75</v>
      </c>
      <c r="B10">
        <v>20</v>
      </c>
      <c r="D10">
        <f t="shared" si="0"/>
        <v>42</v>
      </c>
      <c r="E10">
        <f t="shared" si="1"/>
        <v>9</v>
      </c>
      <c r="G10" t="s">
        <v>13</v>
      </c>
      <c r="H10">
        <f>H8*I8+H8*(H8+1)/2-H5</f>
        <v>72</v>
      </c>
    </row>
    <row r="11" spans="1:12" x14ac:dyDescent="0.3">
      <c r="A11">
        <v>72</v>
      </c>
      <c r="B11">
        <v>25</v>
      </c>
      <c r="D11">
        <f t="shared" si="0"/>
        <v>41</v>
      </c>
      <c r="E11">
        <f t="shared" si="1"/>
        <v>13</v>
      </c>
      <c r="G11" t="s">
        <v>14</v>
      </c>
      <c r="H11">
        <f>H8*I8+I8*(I8+1)/2-I5</f>
        <v>828</v>
      </c>
    </row>
    <row r="12" spans="1:12" x14ac:dyDescent="0.3">
      <c r="A12">
        <v>126</v>
      </c>
      <c r="B12">
        <v>12</v>
      </c>
      <c r="D12">
        <f t="shared" si="0"/>
        <v>59</v>
      </c>
      <c r="E12">
        <f t="shared" si="1"/>
        <v>2</v>
      </c>
    </row>
    <row r="13" spans="1:12" x14ac:dyDescent="0.3">
      <c r="A13">
        <v>43</v>
      </c>
      <c r="B13">
        <v>55</v>
      </c>
      <c r="D13">
        <f t="shared" si="0"/>
        <v>22</v>
      </c>
      <c r="E13">
        <f t="shared" si="1"/>
        <v>29.5</v>
      </c>
      <c r="G13" t="s">
        <v>15</v>
      </c>
      <c r="H13">
        <f>MIN(H10,H11)</f>
        <v>72</v>
      </c>
    </row>
    <row r="14" spans="1:12" x14ac:dyDescent="0.3">
      <c r="A14">
        <v>106</v>
      </c>
      <c r="B14">
        <v>45</v>
      </c>
      <c r="D14">
        <f t="shared" si="0"/>
        <v>52</v>
      </c>
      <c r="E14">
        <f t="shared" si="1"/>
        <v>24</v>
      </c>
    </row>
    <row r="15" spans="1:12" x14ac:dyDescent="0.3">
      <c r="A15">
        <v>61</v>
      </c>
      <c r="B15">
        <v>30</v>
      </c>
      <c r="D15">
        <f t="shared" si="0"/>
        <v>32.5</v>
      </c>
      <c r="E15">
        <f t="shared" si="1"/>
        <v>16</v>
      </c>
      <c r="G15" t="s">
        <v>16</v>
      </c>
      <c r="H15">
        <f>(H13-H8*I8/2)/SQRT(H8*I8*(H8+I8+1)/12)</f>
        <v>-5.5885128084165707</v>
      </c>
    </row>
    <row r="16" spans="1:12" x14ac:dyDescent="0.3">
      <c r="A16">
        <v>70</v>
      </c>
      <c r="B16">
        <v>17</v>
      </c>
      <c r="D16">
        <f t="shared" si="0"/>
        <v>37.5</v>
      </c>
      <c r="E16">
        <f t="shared" si="1"/>
        <v>6</v>
      </c>
      <c r="G16" s="3" t="s">
        <v>17</v>
      </c>
      <c r="H16" s="4">
        <f>(1-NORMSDIST(ABS(H15)))*2</f>
        <v>2.2902248764111732E-8</v>
      </c>
    </row>
    <row r="17" spans="1:12" x14ac:dyDescent="0.3">
      <c r="A17">
        <v>114</v>
      </c>
      <c r="B17">
        <v>19</v>
      </c>
      <c r="D17">
        <f t="shared" si="0"/>
        <v>53</v>
      </c>
      <c r="E17">
        <f t="shared" si="1"/>
        <v>8</v>
      </c>
    </row>
    <row r="18" spans="1:12" x14ac:dyDescent="0.3">
      <c r="A18">
        <v>58</v>
      </c>
      <c r="B18">
        <v>81</v>
      </c>
      <c r="D18">
        <f t="shared" si="0"/>
        <v>31</v>
      </c>
      <c r="E18">
        <f t="shared" si="1"/>
        <v>46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</v>
      </c>
      <c r="B19">
        <v>45</v>
      </c>
      <c r="D19">
        <f t="shared" si="0"/>
        <v>49</v>
      </c>
      <c r="E19">
        <f t="shared" si="1"/>
        <v>24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77</v>
      </c>
      <c r="B20">
        <v>17</v>
      </c>
      <c r="D20">
        <f t="shared" si="0"/>
        <v>43.5</v>
      </c>
      <c r="E20">
        <f t="shared" si="1"/>
        <v>6</v>
      </c>
    </row>
    <row r="21" spans="1:12" x14ac:dyDescent="0.3">
      <c r="A21">
        <v>124</v>
      </c>
      <c r="B21">
        <v>46</v>
      </c>
      <c r="D21">
        <f t="shared" si="0"/>
        <v>58</v>
      </c>
      <c r="E21">
        <f t="shared" si="1"/>
        <v>26</v>
      </c>
    </row>
    <row r="22" spans="1:12" x14ac:dyDescent="0.3">
      <c r="A22">
        <v>70</v>
      </c>
      <c r="B22">
        <v>24</v>
      </c>
      <c r="D22">
        <f t="shared" si="0"/>
        <v>37.5</v>
      </c>
      <c r="E22">
        <f t="shared" si="1"/>
        <v>12</v>
      </c>
    </row>
    <row r="23" spans="1:12" x14ac:dyDescent="0.3">
      <c r="A23">
        <v>61</v>
      </c>
      <c r="B23">
        <v>81</v>
      </c>
      <c r="D23">
        <f t="shared" si="0"/>
        <v>32.5</v>
      </c>
      <c r="E23">
        <f t="shared" si="1"/>
        <v>46</v>
      </c>
    </row>
    <row r="24" spans="1:12" x14ac:dyDescent="0.3">
      <c r="A24">
        <v>26</v>
      </c>
      <c r="B24">
        <v>41</v>
      </c>
      <c r="D24">
        <f t="shared" si="0"/>
        <v>14.5</v>
      </c>
      <c r="E24">
        <f t="shared" si="1"/>
        <v>20</v>
      </c>
    </row>
    <row r="25" spans="1:12" x14ac:dyDescent="0.3">
      <c r="A25">
        <v>122</v>
      </c>
      <c r="B25">
        <v>39</v>
      </c>
      <c r="D25">
        <f t="shared" si="0"/>
        <v>56.5</v>
      </c>
      <c r="E25">
        <f t="shared" si="1"/>
        <v>17.5</v>
      </c>
    </row>
    <row r="26" spans="1:12" x14ac:dyDescent="0.3">
      <c r="A26">
        <v>130</v>
      </c>
      <c r="B26">
        <v>17</v>
      </c>
      <c r="D26">
        <f t="shared" si="0"/>
        <v>60</v>
      </c>
      <c r="E26">
        <f t="shared" si="1"/>
        <v>6</v>
      </c>
    </row>
    <row r="27" spans="1:12" x14ac:dyDescent="0.3">
      <c r="A27">
        <v>77</v>
      </c>
      <c r="B27">
        <v>47</v>
      </c>
      <c r="D27">
        <f t="shared" si="0"/>
        <v>43.5</v>
      </c>
      <c r="E27">
        <f t="shared" si="1"/>
        <v>27</v>
      </c>
    </row>
    <row r="28" spans="1:12" x14ac:dyDescent="0.3">
      <c r="A28">
        <v>95</v>
      </c>
      <c r="B28">
        <v>63</v>
      </c>
      <c r="D28">
        <f t="shared" si="0"/>
        <v>50</v>
      </c>
      <c r="E28">
        <f t="shared" si="1"/>
        <v>34.5</v>
      </c>
    </row>
    <row r="29" spans="1:12" x14ac:dyDescent="0.3">
      <c r="A29">
        <v>81</v>
      </c>
      <c r="B29">
        <v>7</v>
      </c>
      <c r="D29">
        <f t="shared" si="0"/>
        <v>46</v>
      </c>
      <c r="E29">
        <f t="shared" si="1"/>
        <v>1</v>
      </c>
    </row>
    <row r="30" spans="1:12" x14ac:dyDescent="0.3">
      <c r="A30">
        <v>122</v>
      </c>
      <c r="B30">
        <v>21</v>
      </c>
      <c r="D30">
        <f t="shared" si="0"/>
        <v>56.5</v>
      </c>
      <c r="E30">
        <f t="shared" si="1"/>
        <v>10.5</v>
      </c>
    </row>
    <row r="31" spans="1:12" x14ac:dyDescent="0.3">
      <c r="A31">
        <v>71</v>
      </c>
      <c r="B31">
        <v>42</v>
      </c>
      <c r="D31">
        <f t="shared" si="0"/>
        <v>39.5</v>
      </c>
      <c r="E31">
        <f t="shared" si="1"/>
        <v>21</v>
      </c>
    </row>
    <row r="32" spans="1:12" x14ac:dyDescent="0.3">
      <c r="A32">
        <v>54</v>
      </c>
      <c r="B32">
        <v>40</v>
      </c>
      <c r="D32">
        <f t="shared" si="0"/>
        <v>28</v>
      </c>
      <c r="E32">
        <f t="shared" si="1"/>
        <v>19</v>
      </c>
    </row>
    <row r="33" spans="1:5" x14ac:dyDescent="0.3">
      <c r="A33">
        <v>64</v>
      </c>
      <c r="B33">
        <v>71</v>
      </c>
      <c r="D33">
        <f t="shared" si="0"/>
        <v>36</v>
      </c>
      <c r="E33">
        <f t="shared" si="1"/>
        <v>39.5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966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127.5</v>
      </c>
      <c r="I2">
        <f>MEDIAN($B$4:$B$33)</f>
        <v>58</v>
      </c>
      <c r="K2">
        <f>AVERAGE($A$4:$A$33)</f>
        <v>125.76666666666667</v>
      </c>
      <c r="L2">
        <f>AVERAGE($B$4:$B$33)</f>
        <v>59.666666666666664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140</v>
      </c>
      <c r="B4">
        <v>57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42</v>
      </c>
      <c r="B5">
        <v>65</v>
      </c>
      <c r="D5">
        <f t="shared" si="0"/>
        <v>10</v>
      </c>
      <c r="E5">
        <f t="shared" si="1"/>
        <v>23.5</v>
      </c>
      <c r="H5">
        <f>SUM($D$4:$D$33)</f>
        <v>1236</v>
      </c>
      <c r="I5">
        <f>SUM($E$4:$E$33)</f>
        <v>594</v>
      </c>
      <c r="J5" s="2" t="s">
        <v>23</v>
      </c>
      <c r="K5">
        <f>STDEVP($A$4:$A$33)</f>
        <v>51.373588112526811</v>
      </c>
      <c r="L5">
        <f>STDEVP($B$4:$B$33)</f>
        <v>26.054216975803019</v>
      </c>
    </row>
    <row r="6" spans="1:12" x14ac:dyDescent="0.3">
      <c r="A6">
        <v>113</v>
      </c>
      <c r="B6">
        <v>53</v>
      </c>
      <c r="D6">
        <f t="shared" si="0"/>
        <v>42.5</v>
      </c>
      <c r="E6">
        <f t="shared" si="1"/>
        <v>16</v>
      </c>
    </row>
    <row r="7" spans="1:12" x14ac:dyDescent="0.3">
      <c r="A7">
        <v>239</v>
      </c>
      <c r="B7">
        <v>44</v>
      </c>
      <c r="D7">
        <f t="shared" si="0"/>
        <v>60</v>
      </c>
      <c r="E7">
        <f t="shared" si="1"/>
        <v>11</v>
      </c>
      <c r="H7" s="1" t="s">
        <v>11</v>
      </c>
      <c r="I7" s="1" t="s">
        <v>12</v>
      </c>
    </row>
    <row r="8" spans="1:12" x14ac:dyDescent="0.3">
      <c r="A8">
        <v>110</v>
      </c>
      <c r="B8">
        <v>64</v>
      </c>
      <c r="D8">
        <f t="shared" si="0"/>
        <v>41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130</v>
      </c>
      <c r="B9">
        <v>71</v>
      </c>
      <c r="D9">
        <f t="shared" si="0"/>
        <v>46</v>
      </c>
      <c r="E9">
        <f t="shared" si="1"/>
        <v>28</v>
      </c>
    </row>
    <row r="10" spans="1:12" x14ac:dyDescent="0.3">
      <c r="A10">
        <v>210</v>
      </c>
      <c r="B10">
        <v>41</v>
      </c>
      <c r="D10">
        <f t="shared" si="0"/>
        <v>59</v>
      </c>
      <c r="E10">
        <f t="shared" si="1"/>
        <v>9</v>
      </c>
      <c r="G10" t="s">
        <v>13</v>
      </c>
      <c r="H10">
        <f>H8*I8+H8*(H8+1)/2-H5</f>
        <v>129</v>
      </c>
    </row>
    <row r="11" spans="1:12" x14ac:dyDescent="0.3">
      <c r="A11">
        <v>165</v>
      </c>
      <c r="B11">
        <v>49</v>
      </c>
      <c r="D11">
        <f t="shared" si="0"/>
        <v>54</v>
      </c>
      <c r="E11">
        <f t="shared" si="1"/>
        <v>15</v>
      </c>
      <c r="G11" t="s">
        <v>14</v>
      </c>
      <c r="H11">
        <f>H8*I8+I8*(I8+1)/2-I5</f>
        <v>771</v>
      </c>
    </row>
    <row r="12" spans="1:12" x14ac:dyDescent="0.3">
      <c r="A12">
        <v>160</v>
      </c>
      <c r="B12">
        <v>74</v>
      </c>
      <c r="D12">
        <f t="shared" si="0"/>
        <v>53</v>
      </c>
      <c r="E12">
        <f t="shared" si="1"/>
        <v>29</v>
      </c>
    </row>
    <row r="13" spans="1:12" x14ac:dyDescent="0.3">
      <c r="A13">
        <v>209</v>
      </c>
      <c r="B13">
        <v>88</v>
      </c>
      <c r="D13">
        <f t="shared" si="0"/>
        <v>58</v>
      </c>
      <c r="E13">
        <f t="shared" si="1"/>
        <v>32</v>
      </c>
      <c r="G13" t="s">
        <v>15</v>
      </c>
      <c r="H13">
        <f>MIN(H10,H11)</f>
        <v>129</v>
      </c>
    </row>
    <row r="14" spans="1:12" x14ac:dyDescent="0.3">
      <c r="A14">
        <v>131</v>
      </c>
      <c r="B14">
        <v>113</v>
      </c>
      <c r="D14">
        <f t="shared" si="0"/>
        <v>47</v>
      </c>
      <c r="E14">
        <f t="shared" si="1"/>
        <v>42.5</v>
      </c>
    </row>
    <row r="15" spans="1:12" x14ac:dyDescent="0.3">
      <c r="A15">
        <v>153</v>
      </c>
      <c r="B15">
        <v>28</v>
      </c>
      <c r="D15">
        <f t="shared" si="0"/>
        <v>52</v>
      </c>
      <c r="E15">
        <f t="shared" si="1"/>
        <v>5</v>
      </c>
      <c r="G15" t="s">
        <v>16</v>
      </c>
      <c r="H15">
        <f>(H13-H8*I8/2)/SQRT(H8*I8*(H8+I8+1)/12)</f>
        <v>-4.7458005595283579</v>
      </c>
    </row>
    <row r="16" spans="1:12" x14ac:dyDescent="0.3">
      <c r="A16">
        <v>83</v>
      </c>
      <c r="B16">
        <v>55</v>
      </c>
      <c r="D16">
        <f t="shared" si="0"/>
        <v>30</v>
      </c>
      <c r="E16">
        <f t="shared" si="1"/>
        <v>17</v>
      </c>
      <c r="G16" s="3" t="s">
        <v>17</v>
      </c>
      <c r="H16" s="4">
        <f>(1-NORMSDIST(ABS(H15)))*2</f>
        <v>2.0768327175790802E-6</v>
      </c>
    </row>
    <row r="17" spans="1:12" x14ac:dyDescent="0.3">
      <c r="A17">
        <v>187</v>
      </c>
      <c r="B17">
        <v>70</v>
      </c>
      <c r="D17">
        <f t="shared" si="0"/>
        <v>57</v>
      </c>
      <c r="E17">
        <f t="shared" si="1"/>
        <v>27</v>
      </c>
    </row>
    <row r="18" spans="1:12" x14ac:dyDescent="0.3">
      <c r="A18">
        <v>100</v>
      </c>
      <c r="B18">
        <v>34</v>
      </c>
      <c r="D18">
        <f t="shared" si="0"/>
        <v>35</v>
      </c>
      <c r="E18">
        <f t="shared" si="1"/>
        <v>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171</v>
      </c>
      <c r="B19">
        <v>32</v>
      </c>
      <c r="D19">
        <f t="shared" si="0"/>
        <v>55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142</v>
      </c>
      <c r="B20">
        <v>35</v>
      </c>
      <c r="D20">
        <f t="shared" si="0"/>
        <v>50</v>
      </c>
      <c r="E20">
        <f t="shared" si="1"/>
        <v>8</v>
      </c>
    </row>
    <row r="21" spans="1:12" x14ac:dyDescent="0.3">
      <c r="A21">
        <v>107</v>
      </c>
      <c r="B21">
        <v>65</v>
      </c>
      <c r="D21">
        <f t="shared" si="0"/>
        <v>38</v>
      </c>
      <c r="E21">
        <f t="shared" si="1"/>
        <v>23.5</v>
      </c>
    </row>
    <row r="22" spans="1:12" x14ac:dyDescent="0.3">
      <c r="A22">
        <v>24</v>
      </c>
      <c r="B22">
        <v>24</v>
      </c>
      <c r="D22">
        <f t="shared" si="0"/>
        <v>3.5</v>
      </c>
      <c r="E22">
        <f t="shared" si="1"/>
        <v>3.5</v>
      </c>
    </row>
    <row r="23" spans="1:12" x14ac:dyDescent="0.3">
      <c r="A23">
        <v>125</v>
      </c>
      <c r="B23">
        <v>84</v>
      </c>
      <c r="D23">
        <f t="shared" si="0"/>
        <v>45</v>
      </c>
      <c r="E23">
        <f t="shared" si="1"/>
        <v>31</v>
      </c>
    </row>
    <row r="24" spans="1:12" x14ac:dyDescent="0.3">
      <c r="A24">
        <v>48</v>
      </c>
      <c r="B24">
        <v>56</v>
      </c>
      <c r="D24">
        <f t="shared" si="0"/>
        <v>14</v>
      </c>
      <c r="E24">
        <f t="shared" si="1"/>
        <v>18</v>
      </c>
    </row>
    <row r="25" spans="1:12" x14ac:dyDescent="0.3">
      <c r="A25">
        <v>68</v>
      </c>
      <c r="B25">
        <v>95</v>
      </c>
      <c r="D25">
        <f t="shared" si="0"/>
        <v>25</v>
      </c>
      <c r="E25">
        <f t="shared" si="1"/>
        <v>34</v>
      </c>
    </row>
    <row r="26" spans="1:12" x14ac:dyDescent="0.3">
      <c r="A26">
        <v>137</v>
      </c>
      <c r="B26">
        <v>109</v>
      </c>
      <c r="D26">
        <f t="shared" si="0"/>
        <v>48</v>
      </c>
      <c r="E26">
        <f t="shared" si="1"/>
        <v>40</v>
      </c>
    </row>
    <row r="27" spans="1:12" x14ac:dyDescent="0.3">
      <c r="A27">
        <v>45</v>
      </c>
      <c r="B27">
        <v>114</v>
      </c>
      <c r="D27">
        <f t="shared" si="0"/>
        <v>12</v>
      </c>
      <c r="E27">
        <f t="shared" si="1"/>
        <v>44</v>
      </c>
    </row>
    <row r="28" spans="1:12" x14ac:dyDescent="0.3">
      <c r="A28">
        <v>92</v>
      </c>
      <c r="B28">
        <v>13</v>
      </c>
      <c r="D28">
        <f t="shared" si="0"/>
        <v>33</v>
      </c>
      <c r="E28">
        <f t="shared" si="1"/>
        <v>1</v>
      </c>
    </row>
    <row r="29" spans="1:12" x14ac:dyDescent="0.3">
      <c r="A29">
        <v>181</v>
      </c>
      <c r="B29">
        <v>22</v>
      </c>
      <c r="D29">
        <f t="shared" si="0"/>
        <v>56</v>
      </c>
      <c r="E29">
        <f t="shared" si="1"/>
        <v>2</v>
      </c>
    </row>
    <row r="30" spans="1:12" x14ac:dyDescent="0.3">
      <c r="A30">
        <v>104</v>
      </c>
      <c r="B30">
        <v>59</v>
      </c>
      <c r="D30">
        <f t="shared" si="0"/>
        <v>37</v>
      </c>
      <c r="E30">
        <f t="shared" si="1"/>
        <v>20</v>
      </c>
    </row>
    <row r="31" spans="1:12" x14ac:dyDescent="0.3">
      <c r="A31">
        <v>146</v>
      </c>
      <c r="B31">
        <v>61</v>
      </c>
      <c r="D31">
        <f t="shared" si="0"/>
        <v>51</v>
      </c>
      <c r="E31">
        <f t="shared" si="1"/>
        <v>21</v>
      </c>
    </row>
    <row r="32" spans="1:12" x14ac:dyDescent="0.3">
      <c r="A32">
        <v>108</v>
      </c>
      <c r="B32">
        <v>69</v>
      </c>
      <c r="D32">
        <f t="shared" si="0"/>
        <v>39</v>
      </c>
      <c r="E32">
        <f t="shared" si="1"/>
        <v>26</v>
      </c>
    </row>
    <row r="33" spans="1:5" x14ac:dyDescent="0.3">
      <c r="A33">
        <v>103</v>
      </c>
      <c r="B33">
        <v>46</v>
      </c>
      <c r="D33">
        <f t="shared" si="0"/>
        <v>36</v>
      </c>
      <c r="E33">
        <f t="shared" si="1"/>
        <v>13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784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101</v>
      </c>
      <c r="I2">
        <f>MEDIAN($B$4:$B$33)</f>
        <v>45.5</v>
      </c>
      <c r="K2">
        <f>AVERAGE($A$4:$A$33)</f>
        <v>96.433333333333337</v>
      </c>
      <c r="L2">
        <f>AVERAGE($B$4:$B$33)</f>
        <v>54.7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106</v>
      </c>
      <c r="B4">
        <v>57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23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115</v>
      </c>
      <c r="B5">
        <v>27</v>
      </c>
      <c r="D5">
        <f t="shared" si="0"/>
        <v>53</v>
      </c>
      <c r="E5">
        <f t="shared" si="1"/>
        <v>4.5</v>
      </c>
      <c r="H5">
        <f>SUM($D$4:$D$33)</f>
        <v>1227.5</v>
      </c>
      <c r="I5">
        <f>SUM($E$4:$E$33)</f>
        <v>602.5</v>
      </c>
      <c r="J5" s="2" t="s">
        <v>23</v>
      </c>
      <c r="K5">
        <f>STDEVP($A$4:$A$33)</f>
        <v>31.714017230380779</v>
      </c>
      <c r="L5">
        <f>STDEVP($B$4:$B$33)</f>
        <v>26.48162885221879</v>
      </c>
    </row>
    <row r="6" spans="1:12" x14ac:dyDescent="0.3">
      <c r="A6">
        <v>124</v>
      </c>
      <c r="B6">
        <v>78</v>
      </c>
      <c r="D6">
        <f t="shared" si="0"/>
        <v>54</v>
      </c>
      <c r="E6">
        <f t="shared" si="1"/>
        <v>31</v>
      </c>
    </row>
    <row r="7" spans="1:12" x14ac:dyDescent="0.3">
      <c r="A7">
        <v>132</v>
      </c>
      <c r="B7">
        <v>94</v>
      </c>
      <c r="D7">
        <f t="shared" si="0"/>
        <v>57</v>
      </c>
      <c r="E7">
        <f t="shared" si="1"/>
        <v>40.5</v>
      </c>
      <c r="H7" s="1" t="s">
        <v>11</v>
      </c>
      <c r="I7" s="1" t="s">
        <v>12</v>
      </c>
    </row>
    <row r="8" spans="1:12" x14ac:dyDescent="0.3">
      <c r="A8">
        <v>51</v>
      </c>
      <c r="B8">
        <v>12</v>
      </c>
      <c r="D8">
        <f t="shared" si="0"/>
        <v>19.5</v>
      </c>
      <c r="E8">
        <f t="shared" si="1"/>
        <v>1</v>
      </c>
      <c r="H8">
        <f>COUNT($A$4:$A$33)</f>
        <v>30</v>
      </c>
      <c r="I8">
        <f>COUNT($B$4:$B$33)</f>
        <v>30</v>
      </c>
    </row>
    <row r="9" spans="1:12" x14ac:dyDescent="0.3">
      <c r="A9">
        <v>57</v>
      </c>
      <c r="B9">
        <v>72</v>
      </c>
      <c r="D9">
        <f t="shared" si="0"/>
        <v>23</v>
      </c>
      <c r="E9">
        <f t="shared" si="1"/>
        <v>28.5</v>
      </c>
    </row>
    <row r="10" spans="1:12" x14ac:dyDescent="0.3">
      <c r="A10">
        <v>145</v>
      </c>
      <c r="B10">
        <v>71</v>
      </c>
      <c r="D10">
        <f t="shared" si="0"/>
        <v>59</v>
      </c>
      <c r="E10">
        <f t="shared" si="1"/>
        <v>26.5</v>
      </c>
      <c r="G10" t="s">
        <v>13</v>
      </c>
      <c r="H10">
        <f>H8*I8+H8*(H8+1)/2-H5</f>
        <v>137.5</v>
      </c>
    </row>
    <row r="11" spans="1:12" x14ac:dyDescent="0.3">
      <c r="A11">
        <v>141</v>
      </c>
      <c r="B11">
        <v>95</v>
      </c>
      <c r="D11">
        <f t="shared" si="0"/>
        <v>58</v>
      </c>
      <c r="E11">
        <f t="shared" si="1"/>
        <v>42</v>
      </c>
      <c r="G11" t="s">
        <v>14</v>
      </c>
      <c r="H11">
        <f>H8*I8+I8*(I8+1)/2-I5</f>
        <v>762.5</v>
      </c>
    </row>
    <row r="12" spans="1:12" x14ac:dyDescent="0.3">
      <c r="A12">
        <v>110</v>
      </c>
      <c r="B12">
        <v>35</v>
      </c>
      <c r="D12">
        <f t="shared" si="0"/>
        <v>52</v>
      </c>
      <c r="E12">
        <f t="shared" si="1"/>
        <v>8.5</v>
      </c>
    </row>
    <row r="13" spans="1:12" x14ac:dyDescent="0.3">
      <c r="A13">
        <v>82</v>
      </c>
      <c r="B13">
        <v>23</v>
      </c>
      <c r="D13">
        <f t="shared" si="0"/>
        <v>34</v>
      </c>
      <c r="E13">
        <f t="shared" si="1"/>
        <v>2.5</v>
      </c>
      <c r="G13" t="s">
        <v>15</v>
      </c>
      <c r="H13">
        <f>MIN(H10,H11)</f>
        <v>137.5</v>
      </c>
    </row>
    <row r="14" spans="1:12" x14ac:dyDescent="0.3">
      <c r="A14">
        <v>89</v>
      </c>
      <c r="B14">
        <v>91</v>
      </c>
      <c r="D14">
        <f t="shared" si="0"/>
        <v>37</v>
      </c>
      <c r="E14">
        <f t="shared" si="1"/>
        <v>38.5</v>
      </c>
    </row>
    <row r="15" spans="1:12" x14ac:dyDescent="0.3">
      <c r="A15">
        <v>38</v>
      </c>
      <c r="B15">
        <v>36</v>
      </c>
      <c r="D15">
        <f t="shared" si="0"/>
        <v>13.5</v>
      </c>
      <c r="E15">
        <f t="shared" si="1"/>
        <v>11</v>
      </c>
      <c r="G15" t="s">
        <v>16</v>
      </c>
      <c r="H15">
        <f>(H13-H8*I8/2)/SQRT(H8*I8*(H8+I8+1)/12)</f>
        <v>-4.6201329434660803</v>
      </c>
    </row>
    <row r="16" spans="1:12" x14ac:dyDescent="0.3">
      <c r="A16">
        <v>101</v>
      </c>
      <c r="B16">
        <v>31</v>
      </c>
      <c r="D16">
        <f t="shared" si="0"/>
        <v>44.5</v>
      </c>
      <c r="E16">
        <f t="shared" si="1"/>
        <v>7</v>
      </c>
      <c r="G16" s="3" t="s">
        <v>17</v>
      </c>
      <c r="H16" s="4">
        <f>(1-NORMSDIST(ABS(H15)))*2</f>
        <v>3.8349423592265452E-6</v>
      </c>
    </row>
    <row r="17" spans="1:12" x14ac:dyDescent="0.3">
      <c r="A17">
        <v>168</v>
      </c>
      <c r="B17">
        <v>74</v>
      </c>
      <c r="D17">
        <f t="shared" si="0"/>
        <v>60</v>
      </c>
      <c r="E17">
        <f t="shared" si="1"/>
        <v>30</v>
      </c>
    </row>
    <row r="18" spans="1:12" x14ac:dyDescent="0.3">
      <c r="A18">
        <v>127</v>
      </c>
      <c r="B18">
        <v>87</v>
      </c>
      <c r="D18">
        <f t="shared" si="0"/>
        <v>55</v>
      </c>
      <c r="E18">
        <f t="shared" si="1"/>
        <v>35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51</v>
      </c>
      <c r="B19">
        <v>36</v>
      </c>
      <c r="D19">
        <f t="shared" si="0"/>
        <v>19.5</v>
      </c>
      <c r="E19">
        <f t="shared" si="1"/>
        <v>11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</v>
      </c>
      <c r="B20">
        <v>23</v>
      </c>
      <c r="D20">
        <f t="shared" si="0"/>
        <v>46</v>
      </c>
      <c r="E20">
        <f t="shared" si="1"/>
        <v>2.5</v>
      </c>
    </row>
    <row r="21" spans="1:12" x14ac:dyDescent="0.3">
      <c r="A21">
        <v>81</v>
      </c>
      <c r="B21">
        <v>27</v>
      </c>
      <c r="D21">
        <f t="shared" si="0"/>
        <v>33</v>
      </c>
      <c r="E21">
        <f t="shared" si="1"/>
        <v>4.5</v>
      </c>
    </row>
    <row r="22" spans="1:12" x14ac:dyDescent="0.3">
      <c r="A22">
        <v>67</v>
      </c>
      <c r="B22">
        <v>38</v>
      </c>
      <c r="D22">
        <f t="shared" si="0"/>
        <v>25</v>
      </c>
      <c r="E22">
        <f t="shared" si="1"/>
        <v>13.5</v>
      </c>
    </row>
    <row r="23" spans="1:12" x14ac:dyDescent="0.3">
      <c r="A23">
        <v>108</v>
      </c>
      <c r="B23">
        <v>79</v>
      </c>
      <c r="D23">
        <f t="shared" si="0"/>
        <v>49</v>
      </c>
      <c r="E23">
        <f t="shared" si="1"/>
        <v>32</v>
      </c>
    </row>
    <row r="24" spans="1:12" x14ac:dyDescent="0.3">
      <c r="A24">
        <v>72</v>
      </c>
      <c r="B24">
        <v>44</v>
      </c>
      <c r="D24">
        <f t="shared" si="0"/>
        <v>28.5</v>
      </c>
      <c r="E24">
        <f t="shared" si="1"/>
        <v>17</v>
      </c>
    </row>
    <row r="25" spans="1:12" x14ac:dyDescent="0.3">
      <c r="A25">
        <v>57</v>
      </c>
      <c r="B25">
        <v>109</v>
      </c>
      <c r="D25">
        <f t="shared" si="0"/>
        <v>23</v>
      </c>
      <c r="E25">
        <f t="shared" si="1"/>
        <v>50.5</v>
      </c>
    </row>
    <row r="26" spans="1:12" x14ac:dyDescent="0.3">
      <c r="A26">
        <v>42</v>
      </c>
      <c r="B26">
        <v>41</v>
      </c>
      <c r="D26">
        <f t="shared" si="0"/>
        <v>16</v>
      </c>
      <c r="E26">
        <f t="shared" si="1"/>
        <v>15</v>
      </c>
    </row>
    <row r="27" spans="1:12" x14ac:dyDescent="0.3">
      <c r="A27">
        <v>94</v>
      </c>
      <c r="B27">
        <v>28</v>
      </c>
      <c r="D27">
        <f t="shared" si="0"/>
        <v>40.5</v>
      </c>
      <c r="E27">
        <f t="shared" si="1"/>
        <v>6</v>
      </c>
    </row>
    <row r="28" spans="1:12" x14ac:dyDescent="0.3">
      <c r="A28">
        <v>91</v>
      </c>
      <c r="B28">
        <v>47</v>
      </c>
      <c r="D28">
        <f t="shared" si="0"/>
        <v>38.5</v>
      </c>
      <c r="E28">
        <f t="shared" si="1"/>
        <v>18</v>
      </c>
    </row>
    <row r="29" spans="1:12" x14ac:dyDescent="0.3">
      <c r="A29">
        <v>101</v>
      </c>
      <c r="B29">
        <v>88</v>
      </c>
      <c r="D29">
        <f t="shared" si="0"/>
        <v>44.5</v>
      </c>
      <c r="E29">
        <f t="shared" si="1"/>
        <v>36</v>
      </c>
    </row>
    <row r="30" spans="1:12" x14ac:dyDescent="0.3">
      <c r="A30">
        <v>109</v>
      </c>
      <c r="B30">
        <v>56</v>
      </c>
      <c r="D30">
        <f t="shared" si="0"/>
        <v>50.5</v>
      </c>
      <c r="E30">
        <f t="shared" si="1"/>
        <v>21</v>
      </c>
    </row>
    <row r="31" spans="1:12" x14ac:dyDescent="0.3">
      <c r="A31">
        <v>97</v>
      </c>
      <c r="B31">
        <v>71</v>
      </c>
      <c r="D31">
        <f t="shared" si="0"/>
        <v>43</v>
      </c>
      <c r="E31">
        <f t="shared" si="1"/>
        <v>26.5</v>
      </c>
    </row>
    <row r="32" spans="1:12" x14ac:dyDescent="0.3">
      <c r="A32">
        <v>129</v>
      </c>
      <c r="B32">
        <v>35</v>
      </c>
      <c r="D32">
        <f t="shared" si="0"/>
        <v>56</v>
      </c>
      <c r="E32">
        <f t="shared" si="1"/>
        <v>8.5</v>
      </c>
    </row>
    <row r="33" spans="1:5" x14ac:dyDescent="0.3">
      <c r="A33">
        <v>105</v>
      </c>
      <c r="B33">
        <v>36</v>
      </c>
      <c r="D33">
        <f t="shared" si="0"/>
        <v>47</v>
      </c>
      <c r="E33">
        <f t="shared" si="1"/>
        <v>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944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127</v>
      </c>
      <c r="I2">
        <f>MEDIAN($B$4:$B$33)</f>
        <v>48.5</v>
      </c>
      <c r="K2">
        <f>AVERAGE($A$4:$A$33)</f>
        <v>124.43333333333334</v>
      </c>
      <c r="L2">
        <f>AVERAGE($B$4:$B$33)</f>
        <v>54.266666666666666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115</v>
      </c>
      <c r="B4">
        <v>94</v>
      </c>
      <c r="D4">
        <f t="shared" ref="D4:D33" si="0">RANK(A4,$A$4:$B$33,1)+(COUNT($A$4:$B$33)+1-RANK(A4,$A$4:$B$33,1)-RANK(A4,$A$4:$B$33,0))/2</f>
        <v>42</v>
      </c>
      <c r="E4">
        <f t="shared" ref="E4:E33" si="1">RANK(B4,$A$4:$B$33,1)+(COUNT($A$4:$B$33)+1-RANK(B4,$A$4:$B$33,1)-RANK(B4,$A$4:$B$33,0))/2</f>
        <v>39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73</v>
      </c>
      <c r="B5">
        <v>77</v>
      </c>
      <c r="D5">
        <f t="shared" si="0"/>
        <v>27</v>
      </c>
      <c r="E5">
        <f t="shared" si="1"/>
        <v>29</v>
      </c>
      <c r="H5">
        <f>SUM($D$4:$D$33)</f>
        <v>1271</v>
      </c>
      <c r="I5">
        <f>SUM($E$4:$E$33)</f>
        <v>559</v>
      </c>
      <c r="J5" s="2" t="s">
        <v>23</v>
      </c>
      <c r="K5">
        <f>STDEVP($A$4:$A$33)</f>
        <v>47.079141406312367</v>
      </c>
      <c r="L5">
        <f>STDEVP($B$4:$B$33)</f>
        <v>29.471945228565342</v>
      </c>
    </row>
    <row r="6" spans="1:12" x14ac:dyDescent="0.3">
      <c r="A6">
        <v>171</v>
      </c>
      <c r="B6">
        <v>42</v>
      </c>
      <c r="D6">
        <f t="shared" si="0"/>
        <v>55</v>
      </c>
      <c r="E6">
        <f t="shared" si="1"/>
        <v>13</v>
      </c>
    </row>
    <row r="7" spans="1:12" x14ac:dyDescent="0.3">
      <c r="A7">
        <v>227</v>
      </c>
      <c r="B7">
        <v>48</v>
      </c>
      <c r="D7">
        <f t="shared" si="0"/>
        <v>60</v>
      </c>
      <c r="E7">
        <f t="shared" si="1"/>
        <v>16</v>
      </c>
      <c r="H7" s="1" t="s">
        <v>11</v>
      </c>
      <c r="I7" s="1" t="s">
        <v>12</v>
      </c>
    </row>
    <row r="8" spans="1:12" x14ac:dyDescent="0.3">
      <c r="A8">
        <v>131</v>
      </c>
      <c r="B8">
        <v>34</v>
      </c>
      <c r="D8">
        <f t="shared" si="0"/>
        <v>46</v>
      </c>
      <c r="E8">
        <f t="shared" si="1"/>
        <v>10</v>
      </c>
      <c r="H8">
        <f>COUNT($A$4:$A$33)</f>
        <v>30</v>
      </c>
      <c r="I8">
        <f>COUNT($B$4:$B$33)</f>
        <v>30</v>
      </c>
    </row>
    <row r="9" spans="1:12" x14ac:dyDescent="0.3">
      <c r="A9">
        <v>56</v>
      </c>
      <c r="B9">
        <v>16</v>
      </c>
      <c r="D9">
        <f t="shared" si="0"/>
        <v>21</v>
      </c>
      <c r="E9">
        <f t="shared" si="1"/>
        <v>3</v>
      </c>
    </row>
    <row r="10" spans="1:12" x14ac:dyDescent="0.3">
      <c r="A10">
        <v>72</v>
      </c>
      <c r="B10">
        <v>79</v>
      </c>
      <c r="D10">
        <f t="shared" si="0"/>
        <v>25.5</v>
      </c>
      <c r="E10">
        <f t="shared" si="1"/>
        <v>31</v>
      </c>
      <c r="G10" t="s">
        <v>13</v>
      </c>
      <c r="H10">
        <f>H8*I8+H8*(H8+1)/2-H5</f>
        <v>94</v>
      </c>
    </row>
    <row r="11" spans="1:12" x14ac:dyDescent="0.3">
      <c r="A11">
        <v>216</v>
      </c>
      <c r="B11">
        <v>65</v>
      </c>
      <c r="D11">
        <f t="shared" si="0"/>
        <v>59</v>
      </c>
      <c r="E11">
        <f t="shared" si="1"/>
        <v>23</v>
      </c>
      <c r="G11" t="s">
        <v>14</v>
      </c>
      <c r="H11">
        <f>H8*I8+I8*(I8+1)/2-I5</f>
        <v>806</v>
      </c>
    </row>
    <row r="12" spans="1:12" x14ac:dyDescent="0.3">
      <c r="A12">
        <v>124</v>
      </c>
      <c r="B12">
        <v>71</v>
      </c>
      <c r="D12">
        <f t="shared" si="0"/>
        <v>43</v>
      </c>
      <c r="E12">
        <f t="shared" si="1"/>
        <v>24</v>
      </c>
    </row>
    <row r="13" spans="1:12" x14ac:dyDescent="0.3">
      <c r="A13">
        <v>166</v>
      </c>
      <c r="B13">
        <v>14</v>
      </c>
      <c r="D13">
        <f t="shared" si="0"/>
        <v>54</v>
      </c>
      <c r="E13">
        <f t="shared" si="1"/>
        <v>2</v>
      </c>
      <c r="G13" t="s">
        <v>15</v>
      </c>
      <c r="H13">
        <f>MIN(H10,H11)</f>
        <v>94</v>
      </c>
    </row>
    <row r="14" spans="1:12" x14ac:dyDescent="0.3">
      <c r="A14">
        <v>45</v>
      </c>
      <c r="B14">
        <v>37</v>
      </c>
      <c r="D14">
        <f t="shared" si="0"/>
        <v>14</v>
      </c>
      <c r="E14">
        <f t="shared" si="1"/>
        <v>12</v>
      </c>
    </row>
    <row r="15" spans="1:12" x14ac:dyDescent="0.3">
      <c r="A15">
        <v>180</v>
      </c>
      <c r="B15">
        <v>53</v>
      </c>
      <c r="D15">
        <f t="shared" si="0"/>
        <v>58</v>
      </c>
      <c r="E15">
        <f t="shared" si="1"/>
        <v>19.5</v>
      </c>
      <c r="G15" t="s">
        <v>16</v>
      </c>
      <c r="H15">
        <f>(H13-H8*I8/2)/SQRT(H8*I8*(H8+I8+1)/12)</f>
        <v>-5.2632554491965591</v>
      </c>
    </row>
    <row r="16" spans="1:12" x14ac:dyDescent="0.3">
      <c r="A16">
        <v>93</v>
      </c>
      <c r="B16">
        <v>62</v>
      </c>
      <c r="D16">
        <f t="shared" si="0"/>
        <v>37.5</v>
      </c>
      <c r="E16">
        <f t="shared" si="1"/>
        <v>22</v>
      </c>
      <c r="G16" s="3" t="s">
        <v>17</v>
      </c>
      <c r="H16" s="4">
        <f>(1-NORMSDIST(ABS(H15)))*2</f>
        <v>1.4152671989897669E-7</v>
      </c>
    </row>
    <row r="17" spans="1:12" x14ac:dyDescent="0.3">
      <c r="A17">
        <v>179</v>
      </c>
      <c r="B17">
        <v>29</v>
      </c>
      <c r="D17">
        <f t="shared" si="0"/>
        <v>57</v>
      </c>
      <c r="E17">
        <f t="shared" si="1"/>
        <v>7</v>
      </c>
    </row>
    <row r="18" spans="1:12" x14ac:dyDescent="0.3">
      <c r="A18">
        <v>85</v>
      </c>
      <c r="B18">
        <v>49</v>
      </c>
      <c r="D18">
        <f t="shared" si="0"/>
        <v>33</v>
      </c>
      <c r="E18">
        <f t="shared" si="1"/>
        <v>17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80</v>
      </c>
      <c r="B19">
        <v>28</v>
      </c>
      <c r="D19">
        <f t="shared" si="0"/>
        <v>32</v>
      </c>
      <c r="E19">
        <f t="shared" si="1"/>
        <v>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172</v>
      </c>
      <c r="B20">
        <v>33</v>
      </c>
      <c r="D20">
        <f t="shared" si="0"/>
        <v>56</v>
      </c>
      <c r="E20">
        <f t="shared" si="1"/>
        <v>8.5</v>
      </c>
    </row>
    <row r="21" spans="1:12" x14ac:dyDescent="0.3">
      <c r="A21">
        <v>93</v>
      </c>
      <c r="B21">
        <v>21</v>
      </c>
      <c r="D21">
        <f t="shared" si="0"/>
        <v>37.5</v>
      </c>
      <c r="E21">
        <f t="shared" si="1"/>
        <v>4</v>
      </c>
    </row>
    <row r="22" spans="1:12" x14ac:dyDescent="0.3">
      <c r="A22">
        <v>50</v>
      </c>
      <c r="B22">
        <v>47</v>
      </c>
      <c r="D22">
        <f t="shared" si="0"/>
        <v>18</v>
      </c>
      <c r="E22">
        <f t="shared" si="1"/>
        <v>15</v>
      </c>
    </row>
    <row r="23" spans="1:12" x14ac:dyDescent="0.3">
      <c r="A23">
        <v>145</v>
      </c>
      <c r="B23">
        <v>35</v>
      </c>
      <c r="D23">
        <f t="shared" si="0"/>
        <v>50</v>
      </c>
      <c r="E23">
        <f t="shared" si="1"/>
        <v>11</v>
      </c>
    </row>
    <row r="24" spans="1:12" x14ac:dyDescent="0.3">
      <c r="A24">
        <v>156</v>
      </c>
      <c r="B24">
        <v>28</v>
      </c>
      <c r="D24">
        <f t="shared" si="0"/>
        <v>52</v>
      </c>
      <c r="E24">
        <f t="shared" si="1"/>
        <v>5.5</v>
      </c>
    </row>
    <row r="25" spans="1:12" x14ac:dyDescent="0.3">
      <c r="A25">
        <v>146</v>
      </c>
      <c r="B25">
        <v>92</v>
      </c>
      <c r="D25">
        <f t="shared" si="0"/>
        <v>51</v>
      </c>
      <c r="E25">
        <f t="shared" si="1"/>
        <v>36</v>
      </c>
    </row>
    <row r="26" spans="1:12" x14ac:dyDescent="0.3">
      <c r="A26">
        <v>160</v>
      </c>
      <c r="B26">
        <v>53</v>
      </c>
      <c r="D26">
        <f t="shared" si="0"/>
        <v>53</v>
      </c>
      <c r="E26">
        <f t="shared" si="1"/>
        <v>19.5</v>
      </c>
    </row>
    <row r="27" spans="1:12" x14ac:dyDescent="0.3">
      <c r="A27">
        <v>140</v>
      </c>
      <c r="B27">
        <v>74</v>
      </c>
      <c r="D27">
        <f t="shared" si="0"/>
        <v>49</v>
      </c>
      <c r="E27">
        <f t="shared" si="1"/>
        <v>28</v>
      </c>
    </row>
    <row r="28" spans="1:12" x14ac:dyDescent="0.3">
      <c r="A28">
        <v>86</v>
      </c>
      <c r="B28">
        <v>13</v>
      </c>
      <c r="D28">
        <f t="shared" si="0"/>
        <v>34</v>
      </c>
      <c r="E28">
        <f t="shared" si="1"/>
        <v>1</v>
      </c>
    </row>
    <row r="29" spans="1:12" x14ac:dyDescent="0.3">
      <c r="A29">
        <v>101</v>
      </c>
      <c r="B29">
        <v>102</v>
      </c>
      <c r="D29">
        <f t="shared" si="0"/>
        <v>40</v>
      </c>
      <c r="E29">
        <f t="shared" si="1"/>
        <v>41</v>
      </c>
    </row>
    <row r="30" spans="1:12" x14ac:dyDescent="0.3">
      <c r="A30">
        <v>127</v>
      </c>
      <c r="B30">
        <v>33</v>
      </c>
      <c r="D30">
        <f t="shared" si="0"/>
        <v>44.5</v>
      </c>
      <c r="E30">
        <f t="shared" si="1"/>
        <v>8.5</v>
      </c>
    </row>
    <row r="31" spans="1:12" x14ac:dyDescent="0.3">
      <c r="A31">
        <v>78</v>
      </c>
      <c r="B31">
        <v>72</v>
      </c>
      <c r="D31">
        <f t="shared" si="0"/>
        <v>30</v>
      </c>
      <c r="E31">
        <f t="shared" si="1"/>
        <v>25.5</v>
      </c>
    </row>
    <row r="32" spans="1:12" x14ac:dyDescent="0.3">
      <c r="A32">
        <v>139</v>
      </c>
      <c r="B32">
        <v>139</v>
      </c>
      <c r="D32">
        <f t="shared" si="0"/>
        <v>47.5</v>
      </c>
      <c r="E32">
        <f t="shared" si="1"/>
        <v>47.5</v>
      </c>
    </row>
    <row r="33" spans="1:5" x14ac:dyDescent="0.3">
      <c r="A33">
        <v>127</v>
      </c>
      <c r="B33">
        <v>88</v>
      </c>
      <c r="D33">
        <f t="shared" si="0"/>
        <v>44.5</v>
      </c>
      <c r="E33">
        <f t="shared" si="1"/>
        <v>35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494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79</v>
      </c>
      <c r="I2">
        <f>MEDIAN($B$4:$B$33)</f>
        <v>40</v>
      </c>
      <c r="K2">
        <f>AVERAGE($A$4:$A$33)</f>
        <v>76.166666666666671</v>
      </c>
      <c r="L2">
        <f>AVERAGE($B$4:$B$33)</f>
        <v>39.866666666666667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72</v>
      </c>
      <c r="B4">
        <v>21</v>
      </c>
      <c r="D4">
        <f t="shared" ref="D4:D33" si="0">RANK(A4,$A$4:$B$33,1)+(COUNT($A$4:$B$33)+1-RANK(A4,$A$4:$B$33,1)-RANK(A4,$A$4:$B$33,0))/2</f>
        <v>40.5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81</v>
      </c>
      <c r="B5">
        <v>63</v>
      </c>
      <c r="D5">
        <f t="shared" si="0"/>
        <v>47.5</v>
      </c>
      <c r="E5">
        <f t="shared" si="1"/>
        <v>33.5</v>
      </c>
      <c r="H5">
        <f>SUM($D$4:$D$33)</f>
        <v>1290.5</v>
      </c>
      <c r="I5">
        <f>SUM($E$4:$E$33)</f>
        <v>539.5</v>
      </c>
      <c r="J5" s="2" t="s">
        <v>23</v>
      </c>
      <c r="K5">
        <f>STDEVP($A$4:$A$33)</f>
        <v>17.633459356827544</v>
      </c>
      <c r="L5">
        <f>STDEVP($B$4:$B$33)</f>
        <v>17.88991025379638</v>
      </c>
    </row>
    <row r="6" spans="1:12" x14ac:dyDescent="0.3">
      <c r="A6">
        <v>94</v>
      </c>
      <c r="B6">
        <v>13</v>
      </c>
      <c r="D6">
        <f t="shared" si="0"/>
        <v>56</v>
      </c>
      <c r="E6">
        <f t="shared" si="1"/>
        <v>3</v>
      </c>
    </row>
    <row r="7" spans="1:12" x14ac:dyDescent="0.3">
      <c r="A7">
        <v>93</v>
      </c>
      <c r="B7">
        <v>45</v>
      </c>
      <c r="D7">
        <f t="shared" si="0"/>
        <v>54.5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71</v>
      </c>
      <c r="B8">
        <v>28</v>
      </c>
      <c r="D8">
        <f t="shared" si="0"/>
        <v>39</v>
      </c>
      <c r="E8">
        <f t="shared" si="1"/>
        <v>9.5</v>
      </c>
      <c r="H8">
        <f>COUNT($A$4:$A$33)</f>
        <v>30</v>
      </c>
      <c r="I8">
        <f>COUNT($B$4:$B$33)</f>
        <v>30</v>
      </c>
    </row>
    <row r="9" spans="1:12" x14ac:dyDescent="0.3">
      <c r="A9">
        <v>96</v>
      </c>
      <c r="B9">
        <v>46</v>
      </c>
      <c r="D9">
        <f t="shared" si="0"/>
        <v>57.5</v>
      </c>
      <c r="E9">
        <f t="shared" si="1"/>
        <v>19</v>
      </c>
    </row>
    <row r="10" spans="1:12" x14ac:dyDescent="0.3">
      <c r="A10">
        <v>90</v>
      </c>
      <c r="B10">
        <v>28</v>
      </c>
      <c r="D10">
        <f t="shared" si="0"/>
        <v>52</v>
      </c>
      <c r="E10">
        <f t="shared" si="1"/>
        <v>9.5</v>
      </c>
      <c r="G10" t="s">
        <v>13</v>
      </c>
      <c r="H10">
        <f>H8*I8+H8*(H8+1)/2-H5</f>
        <v>74.5</v>
      </c>
    </row>
    <row r="11" spans="1:12" x14ac:dyDescent="0.3">
      <c r="A11">
        <v>86</v>
      </c>
      <c r="B11">
        <v>28</v>
      </c>
      <c r="D11">
        <f t="shared" si="0"/>
        <v>51</v>
      </c>
      <c r="E11">
        <f t="shared" si="1"/>
        <v>9.5</v>
      </c>
      <c r="G11" t="s">
        <v>14</v>
      </c>
      <c r="H11">
        <f>H8*I8+I8*(I8+1)/2-I5</f>
        <v>825.5</v>
      </c>
    </row>
    <row r="12" spans="1:12" x14ac:dyDescent="0.3">
      <c r="A12">
        <v>84</v>
      </c>
      <c r="B12">
        <v>22</v>
      </c>
      <c r="D12">
        <f t="shared" si="0"/>
        <v>49.5</v>
      </c>
      <c r="E12">
        <f t="shared" si="1"/>
        <v>6</v>
      </c>
    </row>
    <row r="13" spans="1:12" x14ac:dyDescent="0.3">
      <c r="A13">
        <v>80</v>
      </c>
      <c r="B13">
        <v>4</v>
      </c>
      <c r="D13">
        <f t="shared" si="0"/>
        <v>46</v>
      </c>
      <c r="E13">
        <f t="shared" si="1"/>
        <v>1</v>
      </c>
      <c r="G13" t="s">
        <v>15</v>
      </c>
      <c r="H13">
        <f>MIN(H10,H11)</f>
        <v>74.5</v>
      </c>
    </row>
    <row r="14" spans="1:12" x14ac:dyDescent="0.3">
      <c r="A14">
        <v>48</v>
      </c>
      <c r="B14">
        <v>40</v>
      </c>
      <c r="D14">
        <f t="shared" si="0"/>
        <v>21</v>
      </c>
      <c r="E14">
        <f t="shared" si="1"/>
        <v>16.5</v>
      </c>
    </row>
    <row r="15" spans="1:12" x14ac:dyDescent="0.3">
      <c r="A15">
        <v>93</v>
      </c>
      <c r="B15">
        <v>52</v>
      </c>
      <c r="D15">
        <f t="shared" si="0"/>
        <v>54.5</v>
      </c>
      <c r="E15">
        <f t="shared" si="1"/>
        <v>24.5</v>
      </c>
      <c r="G15" t="s">
        <v>16</v>
      </c>
      <c r="H15">
        <f>(H13-H8*I8/2)/SQRT(H8*I8*(H8+I8+1)/12)</f>
        <v>-5.5515517448688421</v>
      </c>
    </row>
    <row r="16" spans="1:12" x14ac:dyDescent="0.3">
      <c r="A16">
        <v>81</v>
      </c>
      <c r="B16">
        <v>33</v>
      </c>
      <c r="D16">
        <f t="shared" si="0"/>
        <v>47.5</v>
      </c>
      <c r="E16">
        <f t="shared" si="1"/>
        <v>13</v>
      </c>
      <c r="G16" s="3" t="s">
        <v>17</v>
      </c>
      <c r="H16" s="4">
        <f>(1-NORMSDIST(ABS(H15)))*2</f>
        <v>2.8314487643399389E-8</v>
      </c>
    </row>
    <row r="17" spans="1:12" x14ac:dyDescent="0.3">
      <c r="A17">
        <v>92</v>
      </c>
      <c r="B17">
        <v>66</v>
      </c>
      <c r="D17">
        <f t="shared" si="0"/>
        <v>53</v>
      </c>
      <c r="E17">
        <f t="shared" si="1"/>
        <v>37</v>
      </c>
    </row>
    <row r="18" spans="1:12" x14ac:dyDescent="0.3">
      <c r="A18">
        <v>49</v>
      </c>
      <c r="B18">
        <v>37</v>
      </c>
      <c r="D18">
        <f t="shared" si="0"/>
        <v>22.5</v>
      </c>
      <c r="E18">
        <f t="shared" si="1"/>
        <v>14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72</v>
      </c>
      <c r="B19">
        <v>28</v>
      </c>
      <c r="D19">
        <f t="shared" si="0"/>
        <v>40.5</v>
      </c>
      <c r="E19">
        <f t="shared" si="1"/>
        <v>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63</v>
      </c>
      <c r="B20">
        <v>67</v>
      </c>
      <c r="D20">
        <f t="shared" si="0"/>
        <v>33.5</v>
      </c>
      <c r="E20">
        <f t="shared" si="1"/>
        <v>38</v>
      </c>
    </row>
    <row r="21" spans="1:12" x14ac:dyDescent="0.3">
      <c r="A21">
        <v>54</v>
      </c>
      <c r="B21">
        <v>53</v>
      </c>
      <c r="D21">
        <f t="shared" si="0"/>
        <v>29</v>
      </c>
      <c r="E21">
        <f t="shared" si="1"/>
        <v>27</v>
      </c>
    </row>
    <row r="22" spans="1:12" x14ac:dyDescent="0.3">
      <c r="A22">
        <v>101</v>
      </c>
      <c r="B22">
        <v>18</v>
      </c>
      <c r="D22">
        <f t="shared" si="0"/>
        <v>59</v>
      </c>
      <c r="E22">
        <f t="shared" si="1"/>
        <v>4</v>
      </c>
    </row>
    <row r="23" spans="1:12" x14ac:dyDescent="0.3">
      <c r="A23">
        <v>75</v>
      </c>
      <c r="B23">
        <v>38</v>
      </c>
      <c r="D23">
        <f t="shared" si="0"/>
        <v>43</v>
      </c>
      <c r="E23">
        <f t="shared" si="1"/>
        <v>15</v>
      </c>
    </row>
    <row r="24" spans="1:12" x14ac:dyDescent="0.3">
      <c r="A24">
        <v>96</v>
      </c>
      <c r="B24">
        <v>10</v>
      </c>
      <c r="D24">
        <f t="shared" si="0"/>
        <v>57.5</v>
      </c>
      <c r="E24">
        <f t="shared" si="1"/>
        <v>2</v>
      </c>
    </row>
    <row r="25" spans="1:12" x14ac:dyDescent="0.3">
      <c r="A25">
        <v>32</v>
      </c>
      <c r="B25">
        <v>74</v>
      </c>
      <c r="D25">
        <f t="shared" si="0"/>
        <v>12</v>
      </c>
      <c r="E25">
        <f t="shared" si="1"/>
        <v>42</v>
      </c>
    </row>
    <row r="26" spans="1:12" x14ac:dyDescent="0.3">
      <c r="A26">
        <v>78</v>
      </c>
      <c r="B26">
        <v>52</v>
      </c>
      <c r="D26">
        <f t="shared" si="0"/>
        <v>45</v>
      </c>
      <c r="E26">
        <f t="shared" si="1"/>
        <v>24.5</v>
      </c>
    </row>
    <row r="27" spans="1:12" x14ac:dyDescent="0.3">
      <c r="A27">
        <v>49</v>
      </c>
      <c r="B27">
        <v>47</v>
      </c>
      <c r="D27">
        <f t="shared" si="0"/>
        <v>22.5</v>
      </c>
      <c r="E27">
        <f t="shared" si="1"/>
        <v>20</v>
      </c>
    </row>
    <row r="28" spans="1:12" x14ac:dyDescent="0.3">
      <c r="A28">
        <v>105</v>
      </c>
      <c r="B28">
        <v>40</v>
      </c>
      <c r="D28">
        <f t="shared" si="0"/>
        <v>60</v>
      </c>
      <c r="E28">
        <f t="shared" si="1"/>
        <v>16.5</v>
      </c>
    </row>
    <row r="29" spans="1:12" x14ac:dyDescent="0.3">
      <c r="A29">
        <v>65</v>
      </c>
      <c r="B29">
        <v>59</v>
      </c>
      <c r="D29">
        <f t="shared" si="0"/>
        <v>36</v>
      </c>
      <c r="E29">
        <f t="shared" si="1"/>
        <v>31</v>
      </c>
    </row>
    <row r="30" spans="1:12" x14ac:dyDescent="0.3">
      <c r="A30">
        <v>60</v>
      </c>
      <c r="B30">
        <v>23</v>
      </c>
      <c r="D30">
        <f t="shared" si="0"/>
        <v>32</v>
      </c>
      <c r="E30">
        <f t="shared" si="1"/>
        <v>7</v>
      </c>
    </row>
    <row r="31" spans="1:12" x14ac:dyDescent="0.3">
      <c r="A31">
        <v>77</v>
      </c>
      <c r="B31">
        <v>53</v>
      </c>
      <c r="D31">
        <f t="shared" si="0"/>
        <v>44</v>
      </c>
      <c r="E31">
        <f t="shared" si="1"/>
        <v>27</v>
      </c>
    </row>
    <row r="32" spans="1:12" x14ac:dyDescent="0.3">
      <c r="A32">
        <v>64</v>
      </c>
      <c r="B32">
        <v>53</v>
      </c>
      <c r="D32">
        <f t="shared" si="0"/>
        <v>35</v>
      </c>
      <c r="E32">
        <f t="shared" si="1"/>
        <v>27</v>
      </c>
    </row>
    <row r="33" spans="1:5" x14ac:dyDescent="0.3">
      <c r="A33">
        <v>84</v>
      </c>
      <c r="B33">
        <v>55</v>
      </c>
      <c r="D33">
        <f t="shared" si="0"/>
        <v>49.5</v>
      </c>
      <c r="E33">
        <f t="shared" si="1"/>
        <v>30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104.5</v>
      </c>
      <c r="I2">
        <f>MEDIAN($B$4:$B$33)</f>
        <v>49</v>
      </c>
      <c r="K2">
        <f>AVERAGE($A$4:$A$33)</f>
        <v>108.53333333333333</v>
      </c>
      <c r="L2">
        <f>AVERAGE($B$4:$B$33)</f>
        <v>52.866666666666667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105</v>
      </c>
      <c r="B4">
        <v>25</v>
      </c>
      <c r="D4">
        <f t="shared" ref="D4:D33" si="0">RANK(A4,$A$4:$B$33,1)+(COUNT($A$4:$B$33)+1-RANK(A4,$A$4:$B$33,1)-RANK(A4,$A$4:$B$33,0))/2</f>
        <v>44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116</v>
      </c>
      <c r="B5">
        <v>78</v>
      </c>
      <c r="D5">
        <f t="shared" si="0"/>
        <v>46</v>
      </c>
      <c r="E5">
        <f t="shared" si="1"/>
        <v>30</v>
      </c>
      <c r="H5">
        <f>SUM($D$4:$D$33)</f>
        <v>1249</v>
      </c>
      <c r="I5">
        <f>SUM($E$4:$E$33)</f>
        <v>581</v>
      </c>
      <c r="J5" s="2" t="s">
        <v>23</v>
      </c>
      <c r="K5">
        <f>STDEVP($A$4:$A$33)</f>
        <v>33.612233222775039</v>
      </c>
      <c r="L5">
        <f>STDEVP($B$4:$B$33)</f>
        <v>34.914880622578231</v>
      </c>
    </row>
    <row r="6" spans="1:12" x14ac:dyDescent="0.3">
      <c r="A6">
        <v>48</v>
      </c>
      <c r="B6">
        <v>62</v>
      </c>
      <c r="D6">
        <f t="shared" si="0"/>
        <v>15.5</v>
      </c>
      <c r="E6">
        <f t="shared" si="1"/>
        <v>23.5</v>
      </c>
    </row>
    <row r="7" spans="1:12" x14ac:dyDescent="0.3">
      <c r="A7">
        <v>98</v>
      </c>
      <c r="B7">
        <v>14</v>
      </c>
      <c r="D7">
        <f t="shared" si="0"/>
        <v>39</v>
      </c>
      <c r="E7">
        <f t="shared" si="1"/>
        <v>3</v>
      </c>
      <c r="H7" s="1" t="s">
        <v>11</v>
      </c>
      <c r="I7" s="1" t="s">
        <v>12</v>
      </c>
    </row>
    <row r="8" spans="1:12" x14ac:dyDescent="0.3">
      <c r="A8">
        <v>88</v>
      </c>
      <c r="B8">
        <v>56</v>
      </c>
      <c r="D8">
        <f t="shared" si="0"/>
        <v>34.5</v>
      </c>
      <c r="E8">
        <f t="shared" si="1"/>
        <v>19.5</v>
      </c>
      <c r="H8">
        <f>COUNT($A$4:$A$33)</f>
        <v>30</v>
      </c>
      <c r="I8">
        <f>COUNT($B$4:$B$33)</f>
        <v>30</v>
      </c>
    </row>
    <row r="9" spans="1:12" x14ac:dyDescent="0.3">
      <c r="A9">
        <v>174</v>
      </c>
      <c r="B9">
        <v>19</v>
      </c>
      <c r="D9">
        <f t="shared" si="0"/>
        <v>60</v>
      </c>
      <c r="E9">
        <f t="shared" si="1"/>
        <v>4.5</v>
      </c>
    </row>
    <row r="10" spans="1:12" x14ac:dyDescent="0.3">
      <c r="A10">
        <v>75</v>
      </c>
      <c r="B10">
        <v>59</v>
      </c>
      <c r="D10">
        <f t="shared" si="0"/>
        <v>29</v>
      </c>
      <c r="E10">
        <f t="shared" si="1"/>
        <v>21</v>
      </c>
      <c r="G10" t="s">
        <v>13</v>
      </c>
      <c r="H10">
        <f>H8*I8+H8*(H8+1)/2-H5</f>
        <v>116</v>
      </c>
    </row>
    <row r="11" spans="1:12" x14ac:dyDescent="0.3">
      <c r="A11">
        <v>61</v>
      </c>
      <c r="B11">
        <v>38</v>
      </c>
      <c r="D11">
        <f t="shared" si="0"/>
        <v>22</v>
      </c>
      <c r="E11">
        <f t="shared" si="1"/>
        <v>13.5</v>
      </c>
      <c r="G11" t="s">
        <v>14</v>
      </c>
      <c r="H11">
        <f>H8*I8+I8*(I8+1)/2-I5</f>
        <v>784</v>
      </c>
    </row>
    <row r="12" spans="1:12" x14ac:dyDescent="0.3">
      <c r="A12">
        <v>64</v>
      </c>
      <c r="B12">
        <v>101</v>
      </c>
      <c r="D12">
        <f t="shared" si="0"/>
        <v>26</v>
      </c>
      <c r="E12">
        <f t="shared" si="1"/>
        <v>40</v>
      </c>
    </row>
    <row r="13" spans="1:12" x14ac:dyDescent="0.3">
      <c r="A13">
        <v>153</v>
      </c>
      <c r="B13">
        <v>67</v>
      </c>
      <c r="D13">
        <f t="shared" si="0"/>
        <v>57</v>
      </c>
      <c r="E13">
        <f t="shared" si="1"/>
        <v>27</v>
      </c>
      <c r="G13" t="s">
        <v>15</v>
      </c>
      <c r="H13">
        <f>MIN(H10,H11)</f>
        <v>116</v>
      </c>
    </row>
    <row r="14" spans="1:12" x14ac:dyDescent="0.3">
      <c r="A14">
        <v>136</v>
      </c>
      <c r="B14">
        <v>131</v>
      </c>
      <c r="D14">
        <f t="shared" si="0"/>
        <v>54</v>
      </c>
      <c r="E14">
        <f t="shared" si="1"/>
        <v>49</v>
      </c>
    </row>
    <row r="15" spans="1:12" x14ac:dyDescent="0.3">
      <c r="A15">
        <v>133</v>
      </c>
      <c r="B15">
        <v>21</v>
      </c>
      <c r="D15">
        <f t="shared" si="0"/>
        <v>51.5</v>
      </c>
      <c r="E15">
        <f t="shared" si="1"/>
        <v>6</v>
      </c>
      <c r="G15" t="s">
        <v>16</v>
      </c>
      <c r="H15">
        <f>(H13-H8*I8/2)/SQRT(H8*I8*(H8+I8+1)/12)</f>
        <v>-4.9379980899765465</v>
      </c>
    </row>
    <row r="16" spans="1:12" x14ac:dyDescent="0.3">
      <c r="A16">
        <v>146</v>
      </c>
      <c r="B16">
        <v>79</v>
      </c>
      <c r="D16">
        <f t="shared" si="0"/>
        <v>55</v>
      </c>
      <c r="E16">
        <f t="shared" si="1"/>
        <v>31</v>
      </c>
      <c r="G16" s="3" t="s">
        <v>17</v>
      </c>
      <c r="H16" s="4">
        <f>(1-NORMSDIST(ABS(H15)))*2</f>
        <v>7.8928615598883312E-7</v>
      </c>
    </row>
    <row r="17" spans="1:12" x14ac:dyDescent="0.3">
      <c r="A17">
        <v>108</v>
      </c>
      <c r="B17">
        <v>37</v>
      </c>
      <c r="D17">
        <f t="shared" si="0"/>
        <v>45</v>
      </c>
      <c r="E17">
        <f t="shared" si="1"/>
        <v>12</v>
      </c>
    </row>
    <row r="18" spans="1:12" x14ac:dyDescent="0.3">
      <c r="A18">
        <v>132</v>
      </c>
      <c r="B18">
        <v>104</v>
      </c>
      <c r="D18">
        <f t="shared" si="0"/>
        <v>50</v>
      </c>
      <c r="E18">
        <f t="shared" si="1"/>
        <v>42.5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88</v>
      </c>
      <c r="B19">
        <v>24</v>
      </c>
      <c r="D19">
        <f t="shared" si="0"/>
        <v>34.5</v>
      </c>
      <c r="E19">
        <f t="shared" si="1"/>
        <v>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135</v>
      </c>
      <c r="B20">
        <v>86</v>
      </c>
      <c r="D20">
        <f t="shared" si="0"/>
        <v>53</v>
      </c>
      <c r="E20">
        <f t="shared" si="1"/>
        <v>33</v>
      </c>
    </row>
    <row r="21" spans="1:12" x14ac:dyDescent="0.3">
      <c r="A21">
        <v>63</v>
      </c>
      <c r="B21">
        <v>25</v>
      </c>
      <c r="D21">
        <f t="shared" si="0"/>
        <v>25</v>
      </c>
      <c r="E21">
        <f t="shared" si="1"/>
        <v>9</v>
      </c>
    </row>
    <row r="22" spans="1:12" x14ac:dyDescent="0.3">
      <c r="A22">
        <v>82</v>
      </c>
      <c r="B22">
        <v>3</v>
      </c>
      <c r="D22">
        <f t="shared" si="0"/>
        <v>32</v>
      </c>
      <c r="E22">
        <f t="shared" si="1"/>
        <v>1</v>
      </c>
    </row>
    <row r="23" spans="1:12" x14ac:dyDescent="0.3">
      <c r="A23">
        <v>119</v>
      </c>
      <c r="B23">
        <v>62</v>
      </c>
      <c r="D23">
        <f t="shared" si="0"/>
        <v>47</v>
      </c>
      <c r="E23">
        <f t="shared" si="1"/>
        <v>23.5</v>
      </c>
    </row>
    <row r="24" spans="1:12" x14ac:dyDescent="0.3">
      <c r="A24">
        <v>104</v>
      </c>
      <c r="B24">
        <v>25</v>
      </c>
      <c r="D24">
        <f t="shared" si="0"/>
        <v>42.5</v>
      </c>
      <c r="E24">
        <f t="shared" si="1"/>
        <v>9</v>
      </c>
    </row>
    <row r="25" spans="1:12" x14ac:dyDescent="0.3">
      <c r="A25">
        <v>97</v>
      </c>
      <c r="B25">
        <v>69</v>
      </c>
      <c r="D25">
        <f t="shared" si="0"/>
        <v>38</v>
      </c>
      <c r="E25">
        <f t="shared" si="1"/>
        <v>28</v>
      </c>
    </row>
    <row r="26" spans="1:12" x14ac:dyDescent="0.3">
      <c r="A26">
        <v>166</v>
      </c>
      <c r="B26">
        <v>38</v>
      </c>
      <c r="D26">
        <f t="shared" si="0"/>
        <v>59</v>
      </c>
      <c r="E26">
        <f t="shared" si="1"/>
        <v>13.5</v>
      </c>
    </row>
    <row r="27" spans="1:12" x14ac:dyDescent="0.3">
      <c r="A27">
        <v>130</v>
      </c>
      <c r="B27">
        <v>148</v>
      </c>
      <c r="D27">
        <f t="shared" si="0"/>
        <v>48</v>
      </c>
      <c r="E27">
        <f t="shared" si="1"/>
        <v>56</v>
      </c>
    </row>
    <row r="28" spans="1:12" x14ac:dyDescent="0.3">
      <c r="A28">
        <v>96</v>
      </c>
      <c r="B28">
        <v>48</v>
      </c>
      <c r="D28">
        <f t="shared" si="0"/>
        <v>37</v>
      </c>
      <c r="E28">
        <f t="shared" si="1"/>
        <v>15.5</v>
      </c>
    </row>
    <row r="29" spans="1:12" x14ac:dyDescent="0.3">
      <c r="A29">
        <v>133</v>
      </c>
      <c r="B29">
        <v>56</v>
      </c>
      <c r="D29">
        <f t="shared" si="0"/>
        <v>51.5</v>
      </c>
      <c r="E29">
        <f t="shared" si="1"/>
        <v>19.5</v>
      </c>
    </row>
    <row r="30" spans="1:12" x14ac:dyDescent="0.3">
      <c r="A30">
        <v>90</v>
      </c>
      <c r="B30">
        <v>50</v>
      </c>
      <c r="D30">
        <f t="shared" si="0"/>
        <v>36</v>
      </c>
      <c r="E30">
        <f t="shared" si="1"/>
        <v>17</v>
      </c>
    </row>
    <row r="31" spans="1:12" x14ac:dyDescent="0.3">
      <c r="A31">
        <v>54</v>
      </c>
      <c r="B31">
        <v>19</v>
      </c>
      <c r="D31">
        <f t="shared" si="0"/>
        <v>18</v>
      </c>
      <c r="E31">
        <f t="shared" si="1"/>
        <v>4.5</v>
      </c>
    </row>
    <row r="32" spans="1:12" x14ac:dyDescent="0.3">
      <c r="A32">
        <v>160</v>
      </c>
      <c r="B32">
        <v>12</v>
      </c>
      <c r="D32">
        <f t="shared" si="0"/>
        <v>58</v>
      </c>
      <c r="E32">
        <f t="shared" si="1"/>
        <v>2</v>
      </c>
    </row>
    <row r="33" spans="1:5" x14ac:dyDescent="0.3">
      <c r="A33">
        <v>102</v>
      </c>
      <c r="B33">
        <v>30</v>
      </c>
      <c r="D33">
        <f t="shared" si="0"/>
        <v>41</v>
      </c>
      <c r="E33">
        <f t="shared" si="1"/>
        <v>11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117</v>
      </c>
      <c r="I2">
        <f>MEDIAN($B$4:$B$33)</f>
        <v>47</v>
      </c>
      <c r="K2">
        <f>AVERAGE($A$4:$A$33)</f>
        <v>116.83333333333333</v>
      </c>
      <c r="L2">
        <f>AVERAGE($B$4:$B$33)</f>
        <v>50.7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115</v>
      </c>
      <c r="B4">
        <v>68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27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162</v>
      </c>
      <c r="B5">
        <v>94</v>
      </c>
      <c r="D5">
        <f t="shared" si="0"/>
        <v>57.5</v>
      </c>
      <c r="E5">
        <f t="shared" si="1"/>
        <v>38</v>
      </c>
      <c r="H5">
        <f>SUM($D$4:$D$33)</f>
        <v>1310.5</v>
      </c>
      <c r="I5">
        <f>SUM($E$4:$E$33)</f>
        <v>519.5</v>
      </c>
      <c r="J5" s="2" t="s">
        <v>23</v>
      </c>
      <c r="K5">
        <f>STDEVP($A$4:$A$33)</f>
        <v>37.655529326898183</v>
      </c>
      <c r="L5">
        <f>STDEVP($B$4:$B$33)</f>
        <v>22.658552469211266</v>
      </c>
    </row>
    <row r="6" spans="1:12" x14ac:dyDescent="0.3">
      <c r="A6">
        <v>210</v>
      </c>
      <c r="B6">
        <v>39</v>
      </c>
      <c r="D6">
        <f t="shared" si="0"/>
        <v>60</v>
      </c>
      <c r="E6">
        <f t="shared" si="1"/>
        <v>11</v>
      </c>
    </row>
    <row r="7" spans="1:12" x14ac:dyDescent="0.3">
      <c r="A7">
        <v>95</v>
      </c>
      <c r="B7">
        <v>52</v>
      </c>
      <c r="D7">
        <f t="shared" si="0"/>
        <v>40</v>
      </c>
      <c r="E7">
        <f t="shared" si="1"/>
        <v>19</v>
      </c>
      <c r="H7" s="1" t="s">
        <v>11</v>
      </c>
      <c r="I7" s="1" t="s">
        <v>12</v>
      </c>
    </row>
    <row r="8" spans="1:12" x14ac:dyDescent="0.3">
      <c r="A8">
        <v>131</v>
      </c>
      <c r="B8">
        <v>79</v>
      </c>
      <c r="D8">
        <f t="shared" si="0"/>
        <v>49.5</v>
      </c>
      <c r="E8">
        <f t="shared" si="1"/>
        <v>29.5</v>
      </c>
      <c r="H8">
        <f>COUNT($A$4:$A$33)</f>
        <v>30</v>
      </c>
      <c r="I8">
        <f>COUNT($B$4:$B$33)</f>
        <v>30</v>
      </c>
    </row>
    <row r="9" spans="1:12" x14ac:dyDescent="0.3">
      <c r="A9">
        <v>79</v>
      </c>
      <c r="B9">
        <v>83</v>
      </c>
      <c r="D9">
        <f t="shared" si="0"/>
        <v>29.5</v>
      </c>
      <c r="E9">
        <f t="shared" si="1"/>
        <v>33</v>
      </c>
    </row>
    <row r="10" spans="1:12" x14ac:dyDescent="0.3">
      <c r="A10">
        <v>92</v>
      </c>
      <c r="B10">
        <v>82</v>
      </c>
      <c r="D10">
        <f t="shared" si="0"/>
        <v>36.5</v>
      </c>
      <c r="E10">
        <f t="shared" si="1"/>
        <v>32</v>
      </c>
      <c r="G10" t="s">
        <v>13</v>
      </c>
      <c r="H10">
        <f>H8*I8+H8*(H8+1)/2-H5</f>
        <v>54.5</v>
      </c>
    </row>
    <row r="11" spans="1:12" x14ac:dyDescent="0.3">
      <c r="A11">
        <v>136</v>
      </c>
      <c r="B11">
        <v>33</v>
      </c>
      <c r="D11">
        <f t="shared" si="0"/>
        <v>53</v>
      </c>
      <c r="E11">
        <f t="shared" si="1"/>
        <v>7</v>
      </c>
      <c r="G11" t="s">
        <v>14</v>
      </c>
      <c r="H11">
        <f>H8*I8+I8*(I8+1)/2-I5</f>
        <v>845.5</v>
      </c>
    </row>
    <row r="12" spans="1:12" x14ac:dyDescent="0.3">
      <c r="A12">
        <v>154</v>
      </c>
      <c r="B12">
        <v>36</v>
      </c>
      <c r="D12">
        <f t="shared" si="0"/>
        <v>55</v>
      </c>
      <c r="E12">
        <f t="shared" si="1"/>
        <v>8.5</v>
      </c>
    </row>
    <row r="13" spans="1:12" x14ac:dyDescent="0.3">
      <c r="A13">
        <v>161</v>
      </c>
      <c r="B13">
        <v>5</v>
      </c>
      <c r="D13">
        <f t="shared" si="0"/>
        <v>56</v>
      </c>
      <c r="E13">
        <f t="shared" si="1"/>
        <v>1</v>
      </c>
      <c r="G13" t="s">
        <v>15</v>
      </c>
      <c r="H13">
        <f>MIN(H10,H11)</f>
        <v>54.5</v>
      </c>
    </row>
    <row r="14" spans="1:12" x14ac:dyDescent="0.3">
      <c r="A14">
        <v>130</v>
      </c>
      <c r="B14">
        <v>60</v>
      </c>
      <c r="D14">
        <f t="shared" si="0"/>
        <v>48</v>
      </c>
      <c r="E14">
        <f t="shared" si="1"/>
        <v>23.5</v>
      </c>
    </row>
    <row r="15" spans="1:12" x14ac:dyDescent="0.3">
      <c r="A15">
        <v>51</v>
      </c>
      <c r="B15">
        <v>53</v>
      </c>
      <c r="D15">
        <f t="shared" si="0"/>
        <v>18</v>
      </c>
      <c r="E15">
        <f t="shared" si="1"/>
        <v>20</v>
      </c>
      <c r="G15" t="s">
        <v>16</v>
      </c>
      <c r="H15">
        <f>(H13-H8*I8/2)/SQRT(H8*I8*(H8+I8+1)/12)</f>
        <v>-5.8472402532506713</v>
      </c>
    </row>
    <row r="16" spans="1:12" x14ac:dyDescent="0.3">
      <c r="A16">
        <v>57</v>
      </c>
      <c r="B16">
        <v>38</v>
      </c>
      <c r="D16">
        <f t="shared" si="0"/>
        <v>22</v>
      </c>
      <c r="E16">
        <f t="shared" si="1"/>
        <v>10</v>
      </c>
      <c r="G16" s="3" t="s">
        <v>17</v>
      </c>
      <c r="H16" s="4">
        <f>(1-NORMSDIST(ABS(H15)))*2</f>
        <v>4.9979540506228659E-9</v>
      </c>
    </row>
    <row r="17" spans="1:12" x14ac:dyDescent="0.3">
      <c r="A17">
        <v>99</v>
      </c>
      <c r="B17">
        <v>95</v>
      </c>
      <c r="D17">
        <f t="shared" si="0"/>
        <v>42</v>
      </c>
      <c r="E17">
        <f t="shared" si="1"/>
        <v>40</v>
      </c>
    </row>
    <row r="18" spans="1:12" x14ac:dyDescent="0.3">
      <c r="A18">
        <v>162</v>
      </c>
      <c r="B18">
        <v>63</v>
      </c>
      <c r="D18">
        <f t="shared" si="0"/>
        <v>57.5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104</v>
      </c>
      <c r="B19">
        <v>31</v>
      </c>
      <c r="D19">
        <f t="shared" si="0"/>
        <v>43</v>
      </c>
      <c r="E19">
        <f t="shared" si="1"/>
        <v>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127</v>
      </c>
      <c r="B20">
        <v>49</v>
      </c>
      <c r="D20">
        <f t="shared" si="0"/>
        <v>47</v>
      </c>
      <c r="E20">
        <f t="shared" si="1"/>
        <v>16</v>
      </c>
    </row>
    <row r="21" spans="1:12" x14ac:dyDescent="0.3">
      <c r="A21">
        <v>67</v>
      </c>
      <c r="B21">
        <v>54</v>
      </c>
      <c r="D21">
        <f t="shared" si="0"/>
        <v>26</v>
      </c>
      <c r="E21">
        <f t="shared" si="1"/>
        <v>21</v>
      </c>
    </row>
    <row r="22" spans="1:12" x14ac:dyDescent="0.3">
      <c r="A22">
        <v>105</v>
      </c>
      <c r="B22">
        <v>16</v>
      </c>
      <c r="D22">
        <f t="shared" si="0"/>
        <v>44</v>
      </c>
      <c r="E22">
        <f t="shared" si="1"/>
        <v>2</v>
      </c>
    </row>
    <row r="23" spans="1:12" x14ac:dyDescent="0.3">
      <c r="A23">
        <v>119</v>
      </c>
      <c r="B23">
        <v>50</v>
      </c>
      <c r="D23">
        <f t="shared" si="0"/>
        <v>46</v>
      </c>
      <c r="E23">
        <f t="shared" si="1"/>
        <v>17</v>
      </c>
    </row>
    <row r="24" spans="1:12" x14ac:dyDescent="0.3">
      <c r="A24">
        <v>131</v>
      </c>
      <c r="B24">
        <v>90</v>
      </c>
      <c r="D24">
        <f t="shared" si="0"/>
        <v>49.5</v>
      </c>
      <c r="E24">
        <f t="shared" si="1"/>
        <v>35</v>
      </c>
    </row>
    <row r="25" spans="1:12" x14ac:dyDescent="0.3">
      <c r="A25">
        <v>92</v>
      </c>
      <c r="B25">
        <v>24</v>
      </c>
      <c r="D25">
        <f t="shared" si="0"/>
        <v>36.5</v>
      </c>
      <c r="E25">
        <f t="shared" si="1"/>
        <v>3</v>
      </c>
    </row>
    <row r="26" spans="1:12" x14ac:dyDescent="0.3">
      <c r="A26">
        <v>85</v>
      </c>
      <c r="B26">
        <v>45</v>
      </c>
      <c r="D26">
        <f t="shared" si="0"/>
        <v>34</v>
      </c>
      <c r="E26">
        <f t="shared" si="1"/>
        <v>14.5</v>
      </c>
    </row>
    <row r="27" spans="1:12" x14ac:dyDescent="0.3">
      <c r="A27">
        <v>134</v>
      </c>
      <c r="B27">
        <v>40</v>
      </c>
      <c r="D27">
        <f t="shared" si="0"/>
        <v>51.5</v>
      </c>
      <c r="E27">
        <f t="shared" si="1"/>
        <v>12.5</v>
      </c>
    </row>
    <row r="28" spans="1:12" x14ac:dyDescent="0.3">
      <c r="A28">
        <v>95</v>
      </c>
      <c r="B28">
        <v>29</v>
      </c>
      <c r="D28">
        <f t="shared" si="0"/>
        <v>40</v>
      </c>
      <c r="E28">
        <f t="shared" si="1"/>
        <v>4</v>
      </c>
    </row>
    <row r="29" spans="1:12" x14ac:dyDescent="0.3">
      <c r="A29">
        <v>80</v>
      </c>
      <c r="B29">
        <v>60</v>
      </c>
      <c r="D29">
        <f t="shared" si="0"/>
        <v>31</v>
      </c>
      <c r="E29">
        <f t="shared" si="1"/>
        <v>23.5</v>
      </c>
    </row>
    <row r="30" spans="1:12" x14ac:dyDescent="0.3">
      <c r="A30">
        <v>134</v>
      </c>
      <c r="B30">
        <v>32</v>
      </c>
      <c r="D30">
        <f t="shared" si="0"/>
        <v>51.5</v>
      </c>
      <c r="E30">
        <f t="shared" si="1"/>
        <v>6</v>
      </c>
    </row>
    <row r="31" spans="1:12" x14ac:dyDescent="0.3">
      <c r="A31">
        <v>70</v>
      </c>
      <c r="B31">
        <v>45</v>
      </c>
      <c r="D31">
        <f t="shared" si="0"/>
        <v>28</v>
      </c>
      <c r="E31">
        <f t="shared" si="1"/>
        <v>14.5</v>
      </c>
    </row>
    <row r="32" spans="1:12" x14ac:dyDescent="0.3">
      <c r="A32">
        <v>140</v>
      </c>
      <c r="B32">
        <v>40</v>
      </c>
      <c r="D32">
        <f t="shared" si="0"/>
        <v>54</v>
      </c>
      <c r="E32">
        <f t="shared" si="1"/>
        <v>12.5</v>
      </c>
    </row>
    <row r="33" spans="1:5" x14ac:dyDescent="0.3">
      <c r="A33">
        <v>188</v>
      </c>
      <c r="B33">
        <v>36</v>
      </c>
      <c r="D33">
        <f t="shared" si="0"/>
        <v>59</v>
      </c>
      <c r="E33">
        <f t="shared" si="1"/>
        <v>8.5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931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114.5</v>
      </c>
      <c r="I2">
        <f>MEDIAN($B$4:$B$33)</f>
        <v>60.5</v>
      </c>
      <c r="K2">
        <f>AVERAGE($A$4:$A$33)</f>
        <v>113.16666666666667</v>
      </c>
      <c r="L2">
        <f>AVERAGE($B$4:$B$33)</f>
        <v>62.5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84</v>
      </c>
      <c r="B4">
        <v>60</v>
      </c>
      <c r="D4">
        <f t="shared" ref="D4:D33" si="0">RANK(A4,$A$4:$B$33,1)+(COUNT($A$4:$B$33)+1-RANK(A4,$A$4:$B$33,1)-RANK(A4,$A$4:$B$33,0))/2</f>
        <v>27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133</v>
      </c>
      <c r="B5">
        <v>61</v>
      </c>
      <c r="D5">
        <f t="shared" si="0"/>
        <v>53</v>
      </c>
      <c r="E5">
        <f t="shared" si="1"/>
        <v>20</v>
      </c>
      <c r="H5">
        <f>SUM($D$4:$D$33)</f>
        <v>1223.5</v>
      </c>
      <c r="I5">
        <f>SUM($E$4:$E$33)</f>
        <v>606.5</v>
      </c>
      <c r="J5" s="2" t="s">
        <v>23</v>
      </c>
      <c r="K5">
        <f>STDEVP($A$4:$A$33)</f>
        <v>40.91787167268383</v>
      </c>
      <c r="L5">
        <f>STDEVP($B$4:$B$33)</f>
        <v>29.988608948510212</v>
      </c>
    </row>
    <row r="6" spans="1:12" x14ac:dyDescent="0.3">
      <c r="A6">
        <v>119</v>
      </c>
      <c r="B6">
        <v>57</v>
      </c>
      <c r="D6">
        <f t="shared" si="0"/>
        <v>48</v>
      </c>
      <c r="E6">
        <f t="shared" si="1"/>
        <v>17</v>
      </c>
    </row>
    <row r="7" spans="1:12" x14ac:dyDescent="0.3">
      <c r="A7">
        <v>151</v>
      </c>
      <c r="B7">
        <v>74</v>
      </c>
      <c r="D7">
        <f t="shared" si="0"/>
        <v>56.5</v>
      </c>
      <c r="E7">
        <f t="shared" si="1"/>
        <v>24</v>
      </c>
      <c r="H7" s="1" t="s">
        <v>11</v>
      </c>
      <c r="I7" s="1" t="s">
        <v>12</v>
      </c>
    </row>
    <row r="8" spans="1:12" x14ac:dyDescent="0.3">
      <c r="A8">
        <v>147</v>
      </c>
      <c r="B8">
        <v>72</v>
      </c>
      <c r="D8">
        <f t="shared" si="0"/>
        <v>55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115</v>
      </c>
      <c r="B9">
        <v>25</v>
      </c>
      <c r="D9">
        <f t="shared" si="0"/>
        <v>45</v>
      </c>
      <c r="E9">
        <f t="shared" si="1"/>
        <v>6</v>
      </c>
    </row>
    <row r="10" spans="1:12" x14ac:dyDescent="0.3">
      <c r="A10">
        <v>110</v>
      </c>
      <c r="B10">
        <v>46</v>
      </c>
      <c r="D10">
        <f t="shared" si="0"/>
        <v>40</v>
      </c>
      <c r="E10">
        <f t="shared" si="1"/>
        <v>12</v>
      </c>
      <c r="G10" t="s">
        <v>13</v>
      </c>
      <c r="H10">
        <f>H8*I8+H8*(H8+1)/2-H5</f>
        <v>141.5</v>
      </c>
    </row>
    <row r="11" spans="1:12" x14ac:dyDescent="0.3">
      <c r="A11">
        <v>56</v>
      </c>
      <c r="B11">
        <v>56</v>
      </c>
      <c r="D11">
        <f t="shared" si="0"/>
        <v>15.5</v>
      </c>
      <c r="E11">
        <f t="shared" si="1"/>
        <v>15.5</v>
      </c>
      <c r="G11" t="s">
        <v>14</v>
      </c>
      <c r="H11">
        <f>H8*I8+I8*(I8+1)/2-I5</f>
        <v>758.5</v>
      </c>
    </row>
    <row r="12" spans="1:12" x14ac:dyDescent="0.3">
      <c r="A12">
        <v>58</v>
      </c>
      <c r="B12">
        <v>32</v>
      </c>
      <c r="D12">
        <f t="shared" si="0"/>
        <v>18</v>
      </c>
      <c r="E12">
        <f t="shared" si="1"/>
        <v>10</v>
      </c>
    </row>
    <row r="13" spans="1:12" x14ac:dyDescent="0.3">
      <c r="A13">
        <v>123</v>
      </c>
      <c r="B13">
        <v>95</v>
      </c>
      <c r="D13">
        <f t="shared" si="0"/>
        <v>49.5</v>
      </c>
      <c r="E13">
        <f t="shared" si="1"/>
        <v>33.5</v>
      </c>
      <c r="G13" t="s">
        <v>15</v>
      </c>
      <c r="H13">
        <f>MIN(H10,H11)</f>
        <v>141.5</v>
      </c>
    </row>
    <row r="14" spans="1:12" x14ac:dyDescent="0.3">
      <c r="A14">
        <v>151</v>
      </c>
      <c r="B14">
        <v>75</v>
      </c>
      <c r="D14">
        <f t="shared" si="0"/>
        <v>56.5</v>
      </c>
      <c r="E14">
        <f t="shared" si="1"/>
        <v>25.5</v>
      </c>
    </row>
    <row r="15" spans="1:12" x14ac:dyDescent="0.3">
      <c r="A15">
        <v>97</v>
      </c>
      <c r="B15">
        <v>129</v>
      </c>
      <c r="D15">
        <f t="shared" si="0"/>
        <v>35</v>
      </c>
      <c r="E15">
        <f t="shared" si="1"/>
        <v>52</v>
      </c>
      <c r="G15" t="s">
        <v>16</v>
      </c>
      <c r="H15">
        <f>(H13-H8*I8/2)/SQRT(H8*I8*(H8+I8+1)/12)</f>
        <v>-4.5609952417897146</v>
      </c>
    </row>
    <row r="16" spans="1:12" x14ac:dyDescent="0.3">
      <c r="A16">
        <v>102</v>
      </c>
      <c r="B16">
        <v>91</v>
      </c>
      <c r="D16">
        <f t="shared" si="0"/>
        <v>36</v>
      </c>
      <c r="E16">
        <f t="shared" si="1"/>
        <v>31.5</v>
      </c>
      <c r="G16" s="3" t="s">
        <v>17</v>
      </c>
      <c r="H16" s="4">
        <f>(1-NORMSDIST(ABS(H15)))*2</f>
        <v>5.0911734854608426E-6</v>
      </c>
    </row>
    <row r="17" spans="1:12" x14ac:dyDescent="0.3">
      <c r="A17">
        <v>197</v>
      </c>
      <c r="B17">
        <v>24</v>
      </c>
      <c r="D17">
        <f t="shared" si="0"/>
        <v>59</v>
      </c>
      <c r="E17">
        <f t="shared" si="1"/>
        <v>5</v>
      </c>
    </row>
    <row r="18" spans="1:12" x14ac:dyDescent="0.3">
      <c r="A18">
        <v>109</v>
      </c>
      <c r="B18">
        <v>19</v>
      </c>
      <c r="D18">
        <f t="shared" si="0"/>
        <v>39</v>
      </c>
      <c r="E18">
        <f t="shared" si="1"/>
        <v>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115</v>
      </c>
      <c r="B19">
        <v>115</v>
      </c>
      <c r="D19">
        <f t="shared" si="0"/>
        <v>45</v>
      </c>
      <c r="E19">
        <f t="shared" si="1"/>
        <v>45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111</v>
      </c>
      <c r="B20">
        <v>30</v>
      </c>
      <c r="D20">
        <f t="shared" si="0"/>
        <v>41</v>
      </c>
      <c r="E20">
        <f t="shared" si="1"/>
        <v>9</v>
      </c>
    </row>
    <row r="21" spans="1:12" x14ac:dyDescent="0.3">
      <c r="A21">
        <v>114</v>
      </c>
      <c r="B21">
        <v>103</v>
      </c>
      <c r="D21">
        <f t="shared" si="0"/>
        <v>43</v>
      </c>
      <c r="E21">
        <f t="shared" si="1"/>
        <v>37</v>
      </c>
    </row>
    <row r="22" spans="1:12" x14ac:dyDescent="0.3">
      <c r="A22">
        <v>123</v>
      </c>
      <c r="B22">
        <v>18</v>
      </c>
      <c r="D22">
        <f t="shared" si="0"/>
        <v>49.5</v>
      </c>
      <c r="E22">
        <f t="shared" si="1"/>
        <v>1</v>
      </c>
    </row>
    <row r="23" spans="1:12" x14ac:dyDescent="0.3">
      <c r="A23">
        <v>91</v>
      </c>
      <c r="B23">
        <v>75</v>
      </c>
      <c r="D23">
        <f t="shared" si="0"/>
        <v>31.5</v>
      </c>
      <c r="E23">
        <f t="shared" si="1"/>
        <v>25.5</v>
      </c>
    </row>
    <row r="24" spans="1:12" x14ac:dyDescent="0.3">
      <c r="A24">
        <v>19</v>
      </c>
      <c r="B24">
        <v>49</v>
      </c>
      <c r="D24">
        <f t="shared" si="0"/>
        <v>2.5</v>
      </c>
      <c r="E24">
        <f t="shared" si="1"/>
        <v>13.5</v>
      </c>
    </row>
    <row r="25" spans="1:12" x14ac:dyDescent="0.3">
      <c r="A25">
        <v>128</v>
      </c>
      <c r="B25">
        <v>95</v>
      </c>
      <c r="D25">
        <f t="shared" si="0"/>
        <v>51</v>
      </c>
      <c r="E25">
        <f t="shared" si="1"/>
        <v>33.5</v>
      </c>
    </row>
    <row r="26" spans="1:12" x14ac:dyDescent="0.3">
      <c r="A26">
        <v>26</v>
      </c>
      <c r="B26">
        <v>87</v>
      </c>
      <c r="D26">
        <f t="shared" si="0"/>
        <v>7</v>
      </c>
      <c r="E26">
        <f t="shared" si="1"/>
        <v>29.5</v>
      </c>
    </row>
    <row r="27" spans="1:12" x14ac:dyDescent="0.3">
      <c r="A27">
        <v>144</v>
      </c>
      <c r="B27">
        <v>86</v>
      </c>
      <c r="D27">
        <f t="shared" si="0"/>
        <v>54</v>
      </c>
      <c r="E27">
        <f t="shared" si="1"/>
        <v>28</v>
      </c>
    </row>
    <row r="28" spans="1:12" x14ac:dyDescent="0.3">
      <c r="A28">
        <v>198</v>
      </c>
      <c r="B28">
        <v>20</v>
      </c>
      <c r="D28">
        <f t="shared" si="0"/>
        <v>60</v>
      </c>
      <c r="E28">
        <f t="shared" si="1"/>
        <v>4</v>
      </c>
    </row>
    <row r="29" spans="1:12" x14ac:dyDescent="0.3">
      <c r="A29">
        <v>67</v>
      </c>
      <c r="B29">
        <v>45</v>
      </c>
      <c r="D29">
        <f t="shared" si="0"/>
        <v>21</v>
      </c>
      <c r="E29">
        <f t="shared" si="1"/>
        <v>11</v>
      </c>
    </row>
    <row r="30" spans="1:12" x14ac:dyDescent="0.3">
      <c r="A30">
        <v>172</v>
      </c>
      <c r="B30">
        <v>73</v>
      </c>
      <c r="D30">
        <f t="shared" si="0"/>
        <v>58</v>
      </c>
      <c r="E30">
        <f t="shared" si="1"/>
        <v>23</v>
      </c>
    </row>
    <row r="31" spans="1:12" x14ac:dyDescent="0.3">
      <c r="A31">
        <v>117</v>
      </c>
      <c r="B31">
        <v>87</v>
      </c>
      <c r="D31">
        <f t="shared" si="0"/>
        <v>47</v>
      </c>
      <c r="E31">
        <f t="shared" si="1"/>
        <v>29.5</v>
      </c>
    </row>
    <row r="32" spans="1:12" x14ac:dyDescent="0.3">
      <c r="A32">
        <v>106</v>
      </c>
      <c r="B32">
        <v>49</v>
      </c>
      <c r="D32">
        <f t="shared" si="0"/>
        <v>38</v>
      </c>
      <c r="E32">
        <f t="shared" si="1"/>
        <v>13.5</v>
      </c>
    </row>
    <row r="33" spans="1:5" x14ac:dyDescent="0.3">
      <c r="A33">
        <v>112</v>
      </c>
      <c r="B33">
        <v>27</v>
      </c>
      <c r="D33">
        <f t="shared" si="0"/>
        <v>42</v>
      </c>
      <c r="E33">
        <f t="shared" si="1"/>
        <v>8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924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115</v>
      </c>
      <c r="I2">
        <f>MEDIAN($B$4:$B$33)</f>
        <v>55.5</v>
      </c>
      <c r="K2">
        <f>AVERAGE($A$4:$A$33)</f>
        <v>121.4</v>
      </c>
      <c r="L2">
        <f>AVERAGE($B$4:$B$33)</f>
        <v>58.666666666666664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149</v>
      </c>
      <c r="B4">
        <v>52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120</v>
      </c>
      <c r="B5">
        <v>100</v>
      </c>
      <c r="D5">
        <f t="shared" si="0"/>
        <v>46</v>
      </c>
      <c r="E5">
        <f t="shared" si="1"/>
        <v>36</v>
      </c>
      <c r="H5">
        <f>SUM($D$4:$D$33)</f>
        <v>1270.5</v>
      </c>
      <c r="I5">
        <f>SUM($E$4:$E$33)</f>
        <v>559.5</v>
      </c>
      <c r="J5" s="2" t="s">
        <v>23</v>
      </c>
      <c r="K5">
        <f>STDEVP($A$4:$A$33)</f>
        <v>42.448871206036408</v>
      </c>
      <c r="L5">
        <f>STDEVP($B$4:$B$33)</f>
        <v>31.960739805093514</v>
      </c>
    </row>
    <row r="6" spans="1:12" x14ac:dyDescent="0.3">
      <c r="A6">
        <v>145</v>
      </c>
      <c r="B6">
        <v>16</v>
      </c>
      <c r="D6">
        <f t="shared" si="0"/>
        <v>54</v>
      </c>
      <c r="E6">
        <f t="shared" si="1"/>
        <v>4</v>
      </c>
    </row>
    <row r="7" spans="1:12" x14ac:dyDescent="0.3">
      <c r="A7">
        <v>105</v>
      </c>
      <c r="B7">
        <v>87</v>
      </c>
      <c r="D7">
        <f t="shared" si="0"/>
        <v>39</v>
      </c>
      <c r="E7">
        <f t="shared" si="1"/>
        <v>30.5</v>
      </c>
      <c r="H7" s="1" t="s">
        <v>11</v>
      </c>
      <c r="I7" s="1" t="s">
        <v>12</v>
      </c>
    </row>
    <row r="8" spans="1:12" x14ac:dyDescent="0.3">
      <c r="A8">
        <v>101</v>
      </c>
      <c r="B8">
        <v>80</v>
      </c>
      <c r="D8">
        <f t="shared" si="0"/>
        <v>37</v>
      </c>
      <c r="E8">
        <f t="shared" si="1"/>
        <v>25</v>
      </c>
      <c r="H8">
        <f>COUNT($A$4:$A$33)</f>
        <v>30</v>
      </c>
      <c r="I8">
        <f>COUNT($B$4:$B$33)</f>
        <v>30</v>
      </c>
    </row>
    <row r="9" spans="1:12" x14ac:dyDescent="0.3">
      <c r="A9">
        <v>180</v>
      </c>
      <c r="B9">
        <v>26</v>
      </c>
      <c r="D9">
        <f t="shared" si="0"/>
        <v>58</v>
      </c>
      <c r="E9">
        <f t="shared" si="1"/>
        <v>6</v>
      </c>
    </row>
    <row r="10" spans="1:12" x14ac:dyDescent="0.3">
      <c r="A10">
        <v>273</v>
      </c>
      <c r="B10">
        <v>82</v>
      </c>
      <c r="D10">
        <f t="shared" si="0"/>
        <v>60</v>
      </c>
      <c r="E10">
        <f t="shared" si="1"/>
        <v>26</v>
      </c>
      <c r="G10" t="s">
        <v>13</v>
      </c>
      <c r="H10">
        <f>H8*I8+H8*(H8+1)/2-H5</f>
        <v>94.5</v>
      </c>
    </row>
    <row r="11" spans="1:12" x14ac:dyDescent="0.3">
      <c r="A11">
        <v>154</v>
      </c>
      <c r="B11">
        <v>68</v>
      </c>
      <c r="D11">
        <f t="shared" si="0"/>
        <v>57</v>
      </c>
      <c r="E11">
        <f t="shared" si="1"/>
        <v>20</v>
      </c>
      <c r="G11" t="s">
        <v>14</v>
      </c>
      <c r="H11">
        <f>H8*I8+I8*(I8+1)/2-I5</f>
        <v>805.5</v>
      </c>
    </row>
    <row r="12" spans="1:12" x14ac:dyDescent="0.3">
      <c r="A12">
        <v>87</v>
      </c>
      <c r="B12">
        <v>63</v>
      </c>
      <c r="D12">
        <f t="shared" si="0"/>
        <v>30.5</v>
      </c>
      <c r="E12">
        <f t="shared" si="1"/>
        <v>18</v>
      </c>
    </row>
    <row r="13" spans="1:12" x14ac:dyDescent="0.3">
      <c r="A13">
        <v>185</v>
      </c>
      <c r="B13">
        <v>9</v>
      </c>
      <c r="D13">
        <f t="shared" si="0"/>
        <v>59</v>
      </c>
      <c r="E13">
        <f t="shared" si="1"/>
        <v>1</v>
      </c>
      <c r="G13" t="s">
        <v>15</v>
      </c>
      <c r="H13">
        <f>MIN(H10,H11)</f>
        <v>94.5</v>
      </c>
    </row>
    <row r="14" spans="1:12" x14ac:dyDescent="0.3">
      <c r="A14">
        <v>111</v>
      </c>
      <c r="B14">
        <v>106</v>
      </c>
      <c r="D14">
        <f t="shared" si="0"/>
        <v>41</v>
      </c>
      <c r="E14">
        <f t="shared" si="1"/>
        <v>40</v>
      </c>
    </row>
    <row r="15" spans="1:12" x14ac:dyDescent="0.3">
      <c r="A15">
        <v>83</v>
      </c>
      <c r="B15">
        <v>28</v>
      </c>
      <c r="D15">
        <f t="shared" si="0"/>
        <v>27</v>
      </c>
      <c r="E15">
        <f t="shared" si="1"/>
        <v>7.5</v>
      </c>
      <c r="G15" t="s">
        <v>16</v>
      </c>
      <c r="H15">
        <f>(H13-H8*I8/2)/SQRT(H8*I8*(H8+I8+1)/12)</f>
        <v>-5.2558632364870128</v>
      </c>
    </row>
    <row r="16" spans="1:12" x14ac:dyDescent="0.3">
      <c r="A16">
        <v>104</v>
      </c>
      <c r="B16">
        <v>78</v>
      </c>
      <c r="D16">
        <f t="shared" si="0"/>
        <v>38</v>
      </c>
      <c r="E16">
        <f t="shared" si="1"/>
        <v>23</v>
      </c>
      <c r="G16" s="3" t="s">
        <v>17</v>
      </c>
      <c r="H16" s="4">
        <f>(1-NORMSDIST(ABS(H15)))*2</f>
        <v>1.47331749911217E-7</v>
      </c>
    </row>
    <row r="17" spans="1:12" x14ac:dyDescent="0.3">
      <c r="A17">
        <v>132</v>
      </c>
      <c r="B17">
        <v>42</v>
      </c>
      <c r="D17">
        <f t="shared" si="0"/>
        <v>48</v>
      </c>
      <c r="E17">
        <f t="shared" si="1"/>
        <v>12</v>
      </c>
    </row>
    <row r="18" spans="1:12" x14ac:dyDescent="0.3">
      <c r="A18">
        <v>94</v>
      </c>
      <c r="B18">
        <v>84</v>
      </c>
      <c r="D18">
        <f t="shared" si="0"/>
        <v>33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116</v>
      </c>
      <c r="B19">
        <v>88</v>
      </c>
      <c r="D19">
        <f t="shared" si="0"/>
        <v>45</v>
      </c>
      <c r="E19">
        <f t="shared" si="1"/>
        <v>32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137</v>
      </c>
      <c r="B20">
        <v>36</v>
      </c>
      <c r="D20">
        <f t="shared" si="0"/>
        <v>53</v>
      </c>
      <c r="E20">
        <f t="shared" si="1"/>
        <v>10</v>
      </c>
    </row>
    <row r="21" spans="1:12" x14ac:dyDescent="0.3">
      <c r="A21">
        <v>71</v>
      </c>
      <c r="B21">
        <v>64</v>
      </c>
      <c r="D21">
        <f t="shared" si="0"/>
        <v>21</v>
      </c>
      <c r="E21">
        <f t="shared" si="1"/>
        <v>19</v>
      </c>
    </row>
    <row r="22" spans="1:12" x14ac:dyDescent="0.3">
      <c r="A22">
        <v>78</v>
      </c>
      <c r="B22">
        <v>51</v>
      </c>
      <c r="D22">
        <f t="shared" si="0"/>
        <v>23</v>
      </c>
      <c r="E22">
        <f t="shared" si="1"/>
        <v>13</v>
      </c>
    </row>
    <row r="23" spans="1:12" x14ac:dyDescent="0.3">
      <c r="A23">
        <v>37</v>
      </c>
      <c r="B23">
        <v>28</v>
      </c>
      <c r="D23">
        <f t="shared" si="0"/>
        <v>11</v>
      </c>
      <c r="E23">
        <f t="shared" si="1"/>
        <v>7.5</v>
      </c>
    </row>
    <row r="24" spans="1:12" x14ac:dyDescent="0.3">
      <c r="A24">
        <v>134</v>
      </c>
      <c r="B24">
        <v>86</v>
      </c>
      <c r="D24">
        <f t="shared" si="0"/>
        <v>50.5</v>
      </c>
      <c r="E24">
        <f t="shared" si="1"/>
        <v>29</v>
      </c>
    </row>
    <row r="25" spans="1:12" x14ac:dyDescent="0.3">
      <c r="A25">
        <v>136</v>
      </c>
      <c r="B25">
        <v>115</v>
      </c>
      <c r="D25">
        <f t="shared" si="0"/>
        <v>52</v>
      </c>
      <c r="E25">
        <f t="shared" si="1"/>
        <v>44</v>
      </c>
    </row>
    <row r="26" spans="1:12" x14ac:dyDescent="0.3">
      <c r="A26">
        <v>133</v>
      </c>
      <c r="B26">
        <v>25</v>
      </c>
      <c r="D26">
        <f t="shared" si="0"/>
        <v>49</v>
      </c>
      <c r="E26">
        <f t="shared" si="1"/>
        <v>5</v>
      </c>
    </row>
    <row r="27" spans="1:12" x14ac:dyDescent="0.3">
      <c r="A27">
        <v>114</v>
      </c>
      <c r="B27">
        <v>13</v>
      </c>
      <c r="D27">
        <f t="shared" si="0"/>
        <v>43</v>
      </c>
      <c r="E27">
        <f t="shared" si="1"/>
        <v>2</v>
      </c>
    </row>
    <row r="28" spans="1:12" x14ac:dyDescent="0.3">
      <c r="A28">
        <v>78</v>
      </c>
      <c r="B28">
        <v>29</v>
      </c>
      <c r="D28">
        <f t="shared" si="0"/>
        <v>23</v>
      </c>
      <c r="E28">
        <f t="shared" si="1"/>
        <v>9</v>
      </c>
    </row>
    <row r="29" spans="1:12" x14ac:dyDescent="0.3">
      <c r="A29">
        <v>113</v>
      </c>
      <c r="B29">
        <v>57</v>
      </c>
      <c r="D29">
        <f t="shared" si="0"/>
        <v>42</v>
      </c>
      <c r="E29">
        <f t="shared" si="1"/>
        <v>17</v>
      </c>
    </row>
    <row r="30" spans="1:12" x14ac:dyDescent="0.3">
      <c r="A30">
        <v>134</v>
      </c>
      <c r="B30">
        <v>52</v>
      </c>
      <c r="D30">
        <f t="shared" si="0"/>
        <v>50.5</v>
      </c>
      <c r="E30">
        <f t="shared" si="1"/>
        <v>14.5</v>
      </c>
    </row>
    <row r="31" spans="1:12" x14ac:dyDescent="0.3">
      <c r="A31">
        <v>95</v>
      </c>
      <c r="B31">
        <v>127</v>
      </c>
      <c r="D31">
        <f t="shared" si="0"/>
        <v>34.5</v>
      </c>
      <c r="E31">
        <f t="shared" si="1"/>
        <v>47</v>
      </c>
    </row>
    <row r="32" spans="1:12" x14ac:dyDescent="0.3">
      <c r="A32">
        <v>95</v>
      </c>
      <c r="B32">
        <v>14</v>
      </c>
      <c r="D32">
        <f t="shared" si="0"/>
        <v>34.5</v>
      </c>
      <c r="E32">
        <f t="shared" si="1"/>
        <v>3</v>
      </c>
    </row>
    <row r="33" spans="1:5" x14ac:dyDescent="0.3">
      <c r="A33">
        <v>148</v>
      </c>
      <c r="B33">
        <v>54</v>
      </c>
      <c r="D33">
        <f t="shared" si="0"/>
        <v>55</v>
      </c>
      <c r="E33">
        <f t="shared" si="1"/>
        <v>16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136</v>
      </c>
      <c r="I2">
        <f>MEDIAN($B$4:$B$33)</f>
        <v>58.5</v>
      </c>
      <c r="K2">
        <f>AVERAGE($A$4:$A$33)</f>
        <v>131.26666666666668</v>
      </c>
      <c r="L2">
        <f>AVERAGE($B$4:$B$33)</f>
        <v>61.233333333333334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155</v>
      </c>
      <c r="B4">
        <v>51</v>
      </c>
      <c r="D4">
        <f t="shared" ref="D4:D33" si="0">RANK(A4,$A$4:$B$33,1)+(COUNT($A$4:$B$33)+1-RANK(A4,$A$4:$B$33,1)-RANK(A4,$A$4:$B$33,0))/2</f>
        <v>53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94</v>
      </c>
      <c r="B5">
        <v>28</v>
      </c>
      <c r="D5">
        <f t="shared" si="0"/>
        <v>29.5</v>
      </c>
      <c r="E5">
        <f t="shared" si="1"/>
        <v>4.5</v>
      </c>
      <c r="H5">
        <f>SUM($D$4:$D$33)</f>
        <v>1276.5</v>
      </c>
      <c r="I5">
        <f>SUM($E$4:$E$33)</f>
        <v>553.5</v>
      </c>
      <c r="J5" s="2" t="s">
        <v>23</v>
      </c>
      <c r="K5">
        <f>STDEVP($A$4:$A$33)</f>
        <v>43.974184345919241</v>
      </c>
      <c r="L5">
        <f>STDEVP($B$4:$B$33)</f>
        <v>31.233191034894631</v>
      </c>
    </row>
    <row r="6" spans="1:12" x14ac:dyDescent="0.3">
      <c r="A6">
        <v>181</v>
      </c>
      <c r="B6">
        <v>37</v>
      </c>
      <c r="D6">
        <f t="shared" si="0"/>
        <v>57</v>
      </c>
      <c r="E6">
        <f t="shared" si="1"/>
        <v>10</v>
      </c>
    </row>
    <row r="7" spans="1:12" x14ac:dyDescent="0.3">
      <c r="A7">
        <v>188</v>
      </c>
      <c r="B7">
        <v>76</v>
      </c>
      <c r="D7">
        <f t="shared" si="0"/>
        <v>58</v>
      </c>
      <c r="E7">
        <f t="shared" si="1"/>
        <v>23</v>
      </c>
      <c r="H7" s="1" t="s">
        <v>11</v>
      </c>
      <c r="I7" s="1" t="s">
        <v>12</v>
      </c>
    </row>
    <row r="8" spans="1:12" x14ac:dyDescent="0.3">
      <c r="A8">
        <v>156</v>
      </c>
      <c r="B8">
        <v>79</v>
      </c>
      <c r="D8">
        <f t="shared" si="0"/>
        <v>54</v>
      </c>
      <c r="E8">
        <f t="shared" si="1"/>
        <v>24.5</v>
      </c>
      <c r="H8">
        <f>COUNT($A$4:$A$33)</f>
        <v>30</v>
      </c>
      <c r="I8">
        <f>COUNT($B$4:$B$33)</f>
        <v>30</v>
      </c>
    </row>
    <row r="9" spans="1:12" x14ac:dyDescent="0.3">
      <c r="A9">
        <v>143</v>
      </c>
      <c r="B9">
        <v>103</v>
      </c>
      <c r="D9">
        <f t="shared" si="0"/>
        <v>49</v>
      </c>
      <c r="E9">
        <f t="shared" si="1"/>
        <v>35</v>
      </c>
    </row>
    <row r="10" spans="1:12" x14ac:dyDescent="0.3">
      <c r="A10">
        <v>115</v>
      </c>
      <c r="B10">
        <v>89</v>
      </c>
      <c r="D10">
        <f t="shared" si="0"/>
        <v>39</v>
      </c>
      <c r="E10">
        <f t="shared" si="1"/>
        <v>26.5</v>
      </c>
      <c r="G10" t="s">
        <v>13</v>
      </c>
      <c r="H10">
        <f>H8*I8+H8*(H8+1)/2-H5</f>
        <v>88.5</v>
      </c>
    </row>
    <row r="11" spans="1:12" x14ac:dyDescent="0.3">
      <c r="A11">
        <v>138</v>
      </c>
      <c r="B11">
        <v>21</v>
      </c>
      <c r="D11">
        <f t="shared" si="0"/>
        <v>46</v>
      </c>
      <c r="E11">
        <f t="shared" si="1"/>
        <v>3</v>
      </c>
      <c r="G11" t="s">
        <v>14</v>
      </c>
      <c r="H11">
        <f>H8*I8+I8*(I8+1)/2-I5</f>
        <v>811.5</v>
      </c>
    </row>
    <row r="12" spans="1:12" x14ac:dyDescent="0.3">
      <c r="A12">
        <v>126</v>
      </c>
      <c r="B12">
        <v>74</v>
      </c>
      <c r="D12">
        <f t="shared" si="0"/>
        <v>42</v>
      </c>
      <c r="E12">
        <f t="shared" si="1"/>
        <v>22</v>
      </c>
    </row>
    <row r="13" spans="1:12" x14ac:dyDescent="0.3">
      <c r="A13">
        <v>128</v>
      </c>
      <c r="B13">
        <v>29</v>
      </c>
      <c r="D13">
        <f t="shared" si="0"/>
        <v>43</v>
      </c>
      <c r="E13">
        <f t="shared" si="1"/>
        <v>6</v>
      </c>
      <c r="G13" t="s">
        <v>15</v>
      </c>
      <c r="H13">
        <f>MIN(H10,H11)</f>
        <v>88.5</v>
      </c>
    </row>
    <row r="14" spans="1:12" x14ac:dyDescent="0.3">
      <c r="A14">
        <v>149</v>
      </c>
      <c r="B14">
        <v>32</v>
      </c>
      <c r="D14">
        <f t="shared" si="0"/>
        <v>50</v>
      </c>
      <c r="E14">
        <f t="shared" si="1"/>
        <v>8</v>
      </c>
    </row>
    <row r="15" spans="1:12" x14ac:dyDescent="0.3">
      <c r="A15">
        <v>140</v>
      </c>
      <c r="B15">
        <v>113</v>
      </c>
      <c r="D15">
        <f t="shared" si="0"/>
        <v>48</v>
      </c>
      <c r="E15">
        <f t="shared" si="1"/>
        <v>38</v>
      </c>
      <c r="G15" t="s">
        <v>16</v>
      </c>
      <c r="H15">
        <f>(H13-H8*I8/2)/SQRT(H8*I8*(H8+I8+1)/12)</f>
        <v>-5.3445697890015618</v>
      </c>
    </row>
    <row r="16" spans="1:12" x14ac:dyDescent="0.3">
      <c r="A16">
        <v>31</v>
      </c>
      <c r="B16">
        <v>49</v>
      </c>
      <c r="D16">
        <f t="shared" si="0"/>
        <v>7</v>
      </c>
      <c r="E16">
        <f t="shared" si="1"/>
        <v>14</v>
      </c>
      <c r="G16" s="3" t="s">
        <v>17</v>
      </c>
      <c r="H16" s="4">
        <f>(1-NORMSDIST(ABS(H15)))*2</f>
        <v>9.0632052307526578E-8</v>
      </c>
    </row>
    <row r="17" spans="1:12" x14ac:dyDescent="0.3">
      <c r="A17">
        <v>150</v>
      </c>
      <c r="B17">
        <v>65</v>
      </c>
      <c r="D17">
        <f t="shared" si="0"/>
        <v>51</v>
      </c>
      <c r="E17">
        <f t="shared" si="1"/>
        <v>21</v>
      </c>
    </row>
    <row r="18" spans="1:12" x14ac:dyDescent="0.3">
      <c r="A18">
        <v>89</v>
      </c>
      <c r="B18">
        <v>79</v>
      </c>
      <c r="D18">
        <f t="shared" si="0"/>
        <v>26.5</v>
      </c>
      <c r="E18">
        <f t="shared" si="1"/>
        <v>24.5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62</v>
      </c>
      <c r="B19">
        <v>36</v>
      </c>
      <c r="D19">
        <f t="shared" si="0"/>
        <v>19.5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205</v>
      </c>
      <c r="B20">
        <v>96</v>
      </c>
      <c r="D20">
        <f t="shared" si="0"/>
        <v>59</v>
      </c>
      <c r="E20">
        <f t="shared" si="1"/>
        <v>32</v>
      </c>
    </row>
    <row r="21" spans="1:12" x14ac:dyDescent="0.3">
      <c r="A21">
        <v>118</v>
      </c>
      <c r="B21">
        <v>55</v>
      </c>
      <c r="D21">
        <f t="shared" si="0"/>
        <v>40</v>
      </c>
      <c r="E21">
        <f t="shared" si="1"/>
        <v>16</v>
      </c>
    </row>
    <row r="22" spans="1:12" x14ac:dyDescent="0.3">
      <c r="A22">
        <v>129</v>
      </c>
      <c r="B22">
        <v>2</v>
      </c>
      <c r="D22">
        <f t="shared" si="0"/>
        <v>44</v>
      </c>
      <c r="E22">
        <f t="shared" si="1"/>
        <v>1</v>
      </c>
    </row>
    <row r="23" spans="1:12" x14ac:dyDescent="0.3">
      <c r="A23">
        <v>119</v>
      </c>
      <c r="B23">
        <v>101</v>
      </c>
      <c r="D23">
        <f t="shared" si="0"/>
        <v>41</v>
      </c>
      <c r="E23">
        <f t="shared" si="1"/>
        <v>34</v>
      </c>
    </row>
    <row r="24" spans="1:12" x14ac:dyDescent="0.3">
      <c r="A24">
        <v>151</v>
      </c>
      <c r="B24">
        <v>40</v>
      </c>
      <c r="D24">
        <f t="shared" si="0"/>
        <v>52</v>
      </c>
      <c r="E24">
        <f t="shared" si="1"/>
        <v>11</v>
      </c>
    </row>
    <row r="25" spans="1:12" x14ac:dyDescent="0.3">
      <c r="A25">
        <v>134</v>
      </c>
      <c r="B25">
        <v>6</v>
      </c>
      <c r="D25">
        <f t="shared" si="0"/>
        <v>45</v>
      </c>
      <c r="E25">
        <f t="shared" si="1"/>
        <v>2</v>
      </c>
    </row>
    <row r="26" spans="1:12" x14ac:dyDescent="0.3">
      <c r="A26">
        <v>166</v>
      </c>
      <c r="B26">
        <v>47</v>
      </c>
      <c r="D26">
        <f t="shared" si="0"/>
        <v>55</v>
      </c>
      <c r="E26">
        <f t="shared" si="1"/>
        <v>12.5</v>
      </c>
    </row>
    <row r="27" spans="1:12" x14ac:dyDescent="0.3">
      <c r="A27">
        <v>139</v>
      </c>
      <c r="B27">
        <v>94</v>
      </c>
      <c r="D27">
        <f t="shared" si="0"/>
        <v>47</v>
      </c>
      <c r="E27">
        <f t="shared" si="1"/>
        <v>29.5</v>
      </c>
    </row>
    <row r="28" spans="1:12" x14ac:dyDescent="0.3">
      <c r="A28">
        <v>112</v>
      </c>
      <c r="B28">
        <v>28</v>
      </c>
      <c r="D28">
        <f t="shared" si="0"/>
        <v>37</v>
      </c>
      <c r="E28">
        <f t="shared" si="1"/>
        <v>4.5</v>
      </c>
    </row>
    <row r="29" spans="1:12" x14ac:dyDescent="0.3">
      <c r="A29">
        <v>237</v>
      </c>
      <c r="B29">
        <v>94</v>
      </c>
      <c r="D29">
        <f t="shared" si="0"/>
        <v>60</v>
      </c>
      <c r="E29">
        <f t="shared" si="1"/>
        <v>29.5</v>
      </c>
    </row>
    <row r="30" spans="1:12" x14ac:dyDescent="0.3">
      <c r="A30">
        <v>167</v>
      </c>
      <c r="B30">
        <v>110</v>
      </c>
      <c r="D30">
        <f t="shared" si="0"/>
        <v>56</v>
      </c>
      <c r="E30">
        <f t="shared" si="1"/>
        <v>36</v>
      </c>
    </row>
    <row r="31" spans="1:12" x14ac:dyDescent="0.3">
      <c r="A31">
        <v>59</v>
      </c>
      <c r="B31">
        <v>62</v>
      </c>
      <c r="D31">
        <f t="shared" si="0"/>
        <v>18</v>
      </c>
      <c r="E31">
        <f t="shared" si="1"/>
        <v>19.5</v>
      </c>
    </row>
    <row r="32" spans="1:12" x14ac:dyDescent="0.3">
      <c r="A32">
        <v>99</v>
      </c>
      <c r="B32">
        <v>94</v>
      </c>
      <c r="D32">
        <f t="shared" si="0"/>
        <v>33</v>
      </c>
      <c r="E32">
        <f t="shared" si="1"/>
        <v>29.5</v>
      </c>
    </row>
    <row r="33" spans="1:5" x14ac:dyDescent="0.3">
      <c r="A33">
        <v>58</v>
      </c>
      <c r="B33">
        <v>47</v>
      </c>
      <c r="D33">
        <f t="shared" si="0"/>
        <v>17</v>
      </c>
      <c r="E33">
        <f t="shared" si="1"/>
        <v>12.5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833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134.5</v>
      </c>
      <c r="I2">
        <f>MEDIAN($B$4:$B$33)</f>
        <v>77.5</v>
      </c>
      <c r="K2">
        <f>AVERAGE($A$4:$A$33)</f>
        <v>143.19999999999999</v>
      </c>
      <c r="L2">
        <f>AVERAGE($B$4:$B$33)</f>
        <v>80.966666666666669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132</v>
      </c>
      <c r="B4">
        <v>21</v>
      </c>
      <c r="D4">
        <f t="shared" ref="D4:D33" si="0">RANK(A4,$A$4:$B$33,1)+(COUNT($A$4:$B$33)+1-RANK(A4,$A$4:$B$33,1)-RANK(A4,$A$4:$B$33,0))/2</f>
        <v>40.5</v>
      </c>
      <c r="E4">
        <f t="shared" ref="E4:E33" si="1">RANK(B4,$A$4:$B$33,1)+(COUNT($A$4:$B$33)+1-RANK(B4,$A$4:$B$33,1)-RANK(B4,$A$4:$B$33,0))/2</f>
        <v>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186</v>
      </c>
      <c r="B5">
        <v>122</v>
      </c>
      <c r="D5">
        <f t="shared" si="0"/>
        <v>53</v>
      </c>
      <c r="E5">
        <f t="shared" si="1"/>
        <v>33</v>
      </c>
      <c r="H5">
        <f>SUM($D$4:$D$33)</f>
        <v>1220</v>
      </c>
      <c r="I5">
        <f>SUM($E$4:$E$33)</f>
        <v>610</v>
      </c>
      <c r="J5" s="2" t="s">
        <v>23</v>
      </c>
      <c r="K5">
        <f>STDEVP($A$4:$A$33)</f>
        <v>48.212999630113593</v>
      </c>
      <c r="L5">
        <f>STDEVP($B$4:$B$33)</f>
        <v>38.568107146823898</v>
      </c>
    </row>
    <row r="6" spans="1:12" x14ac:dyDescent="0.3">
      <c r="A6">
        <v>243</v>
      </c>
      <c r="B6">
        <v>76</v>
      </c>
      <c r="D6">
        <f t="shared" si="0"/>
        <v>60</v>
      </c>
      <c r="E6">
        <f t="shared" si="1"/>
        <v>16.5</v>
      </c>
    </row>
    <row r="7" spans="1:12" x14ac:dyDescent="0.3">
      <c r="A7">
        <v>149</v>
      </c>
      <c r="B7">
        <v>34</v>
      </c>
      <c r="D7">
        <f t="shared" si="0"/>
        <v>48</v>
      </c>
      <c r="E7">
        <f t="shared" si="1"/>
        <v>4</v>
      </c>
      <c r="H7" s="1" t="s">
        <v>11</v>
      </c>
      <c r="I7" s="1" t="s">
        <v>12</v>
      </c>
    </row>
    <row r="8" spans="1:12" x14ac:dyDescent="0.3">
      <c r="A8">
        <v>70</v>
      </c>
      <c r="B8">
        <v>144</v>
      </c>
      <c r="D8">
        <f t="shared" si="0"/>
        <v>15</v>
      </c>
      <c r="E8">
        <f t="shared" si="1"/>
        <v>46</v>
      </c>
      <c r="H8">
        <f>COUNT($A$4:$A$33)</f>
        <v>30</v>
      </c>
      <c r="I8">
        <f>COUNT($B$4:$B$33)</f>
        <v>30</v>
      </c>
    </row>
    <row r="9" spans="1:12" x14ac:dyDescent="0.3">
      <c r="A9">
        <v>191</v>
      </c>
      <c r="B9">
        <v>79</v>
      </c>
      <c r="D9">
        <f t="shared" si="0"/>
        <v>55</v>
      </c>
      <c r="E9">
        <f t="shared" si="1"/>
        <v>19</v>
      </c>
    </row>
    <row r="10" spans="1:12" x14ac:dyDescent="0.3">
      <c r="A10">
        <v>63</v>
      </c>
      <c r="B10">
        <v>91</v>
      </c>
      <c r="D10">
        <f t="shared" si="0"/>
        <v>12.5</v>
      </c>
      <c r="E10">
        <f t="shared" si="1"/>
        <v>25</v>
      </c>
      <c r="G10" t="s">
        <v>13</v>
      </c>
      <c r="H10">
        <f>H8*I8+H8*(H8+1)/2-H5</f>
        <v>145</v>
      </c>
    </row>
    <row r="11" spans="1:12" x14ac:dyDescent="0.3">
      <c r="A11">
        <v>137</v>
      </c>
      <c r="B11">
        <v>112</v>
      </c>
      <c r="D11">
        <f t="shared" si="0"/>
        <v>44</v>
      </c>
      <c r="E11">
        <f t="shared" si="1"/>
        <v>30</v>
      </c>
      <c r="G11" t="s">
        <v>14</v>
      </c>
      <c r="H11">
        <f>H8*I8+I8*(I8+1)/2-I5</f>
        <v>755</v>
      </c>
    </row>
    <row r="12" spans="1:12" x14ac:dyDescent="0.3">
      <c r="A12">
        <v>90</v>
      </c>
      <c r="B12">
        <v>46</v>
      </c>
      <c r="D12">
        <f t="shared" si="0"/>
        <v>23.5</v>
      </c>
      <c r="E12">
        <f t="shared" si="1"/>
        <v>6</v>
      </c>
    </row>
    <row r="13" spans="1:12" x14ac:dyDescent="0.3">
      <c r="A13">
        <v>190</v>
      </c>
      <c r="B13">
        <v>151</v>
      </c>
      <c r="D13">
        <f t="shared" si="0"/>
        <v>54</v>
      </c>
      <c r="E13">
        <f t="shared" si="1"/>
        <v>49</v>
      </c>
      <c r="G13" t="s">
        <v>15</v>
      </c>
      <c r="H13">
        <f>MIN(H10,H11)</f>
        <v>145</v>
      </c>
    </row>
    <row r="14" spans="1:12" x14ac:dyDescent="0.3">
      <c r="A14">
        <v>89</v>
      </c>
      <c r="B14">
        <v>11</v>
      </c>
      <c r="D14">
        <f t="shared" si="0"/>
        <v>22</v>
      </c>
      <c r="E14">
        <f t="shared" si="1"/>
        <v>1</v>
      </c>
    </row>
    <row r="15" spans="1:12" x14ac:dyDescent="0.3">
      <c r="A15">
        <v>110</v>
      </c>
      <c r="B15">
        <v>54</v>
      </c>
      <c r="D15">
        <f t="shared" si="0"/>
        <v>29</v>
      </c>
      <c r="E15">
        <f t="shared" si="1"/>
        <v>9</v>
      </c>
      <c r="G15" t="s">
        <v>16</v>
      </c>
      <c r="H15">
        <f>(H13-H8*I8/2)/SQRT(H8*I8*(H8+I8+1)/12)</f>
        <v>-4.5092497528228943</v>
      </c>
    </row>
    <row r="16" spans="1:12" x14ac:dyDescent="0.3">
      <c r="A16">
        <v>125</v>
      </c>
      <c r="B16">
        <v>55</v>
      </c>
      <c r="D16">
        <f t="shared" si="0"/>
        <v>35</v>
      </c>
      <c r="E16">
        <f t="shared" si="1"/>
        <v>10</v>
      </c>
      <c r="G16" s="3" t="s">
        <v>17</v>
      </c>
      <c r="H16" s="4">
        <f>(1-NORMSDIST(ABS(H15)))*2</f>
        <v>6.5057284364122836E-6</v>
      </c>
    </row>
    <row r="17" spans="1:12" x14ac:dyDescent="0.3">
      <c r="A17">
        <v>135</v>
      </c>
      <c r="B17">
        <v>93</v>
      </c>
      <c r="D17">
        <f t="shared" si="0"/>
        <v>43</v>
      </c>
      <c r="E17">
        <f t="shared" si="1"/>
        <v>26</v>
      </c>
    </row>
    <row r="18" spans="1:12" x14ac:dyDescent="0.3">
      <c r="A18">
        <v>174</v>
      </c>
      <c r="B18">
        <v>102</v>
      </c>
      <c r="D18">
        <f t="shared" si="0"/>
        <v>52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</v>
      </c>
      <c r="B19">
        <v>62</v>
      </c>
      <c r="D19">
        <f t="shared" si="0"/>
        <v>20.5</v>
      </c>
      <c r="E19">
        <f t="shared" si="1"/>
        <v>11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77</v>
      </c>
      <c r="B20">
        <v>122</v>
      </c>
      <c r="D20">
        <f t="shared" si="0"/>
        <v>18</v>
      </c>
      <c r="E20">
        <f t="shared" si="1"/>
        <v>33</v>
      </c>
    </row>
    <row r="21" spans="1:12" x14ac:dyDescent="0.3">
      <c r="A21">
        <v>127</v>
      </c>
      <c r="B21">
        <v>126</v>
      </c>
      <c r="D21">
        <f t="shared" si="0"/>
        <v>37.5</v>
      </c>
      <c r="E21">
        <f t="shared" si="1"/>
        <v>36</v>
      </c>
    </row>
    <row r="22" spans="1:12" x14ac:dyDescent="0.3">
      <c r="A22">
        <v>127</v>
      </c>
      <c r="B22">
        <v>38</v>
      </c>
      <c r="D22">
        <f t="shared" si="0"/>
        <v>37.5</v>
      </c>
      <c r="E22">
        <f t="shared" si="1"/>
        <v>5</v>
      </c>
    </row>
    <row r="23" spans="1:12" x14ac:dyDescent="0.3">
      <c r="A23">
        <v>132</v>
      </c>
      <c r="B23">
        <v>90</v>
      </c>
      <c r="D23">
        <f t="shared" si="0"/>
        <v>40.5</v>
      </c>
      <c r="E23">
        <f t="shared" si="1"/>
        <v>23.5</v>
      </c>
    </row>
    <row r="24" spans="1:12" x14ac:dyDescent="0.3">
      <c r="A24">
        <v>131</v>
      </c>
      <c r="B24">
        <v>139</v>
      </c>
      <c r="D24">
        <f t="shared" si="0"/>
        <v>39</v>
      </c>
      <c r="E24">
        <f t="shared" si="1"/>
        <v>45</v>
      </c>
    </row>
    <row r="25" spans="1:12" x14ac:dyDescent="0.3">
      <c r="A25">
        <v>229</v>
      </c>
      <c r="B25">
        <v>63</v>
      </c>
      <c r="D25">
        <f t="shared" si="0"/>
        <v>59</v>
      </c>
      <c r="E25">
        <f t="shared" si="1"/>
        <v>12.5</v>
      </c>
    </row>
    <row r="26" spans="1:12" x14ac:dyDescent="0.3">
      <c r="A26">
        <v>156</v>
      </c>
      <c r="B26">
        <v>51</v>
      </c>
      <c r="D26">
        <f t="shared" si="0"/>
        <v>50</v>
      </c>
      <c r="E26">
        <f t="shared" si="1"/>
        <v>7.5</v>
      </c>
    </row>
    <row r="27" spans="1:12" x14ac:dyDescent="0.3">
      <c r="A27">
        <v>203</v>
      </c>
      <c r="B27">
        <v>66</v>
      </c>
      <c r="D27">
        <f t="shared" si="0"/>
        <v>57</v>
      </c>
      <c r="E27">
        <f t="shared" si="1"/>
        <v>14</v>
      </c>
    </row>
    <row r="28" spans="1:12" x14ac:dyDescent="0.3">
      <c r="A28">
        <v>83</v>
      </c>
      <c r="B28">
        <v>17</v>
      </c>
      <c r="D28">
        <f t="shared" si="0"/>
        <v>20.5</v>
      </c>
      <c r="E28">
        <f t="shared" si="1"/>
        <v>2</v>
      </c>
    </row>
    <row r="29" spans="1:12" x14ac:dyDescent="0.3">
      <c r="A29">
        <v>134</v>
      </c>
      <c r="B29">
        <v>51</v>
      </c>
      <c r="D29">
        <f t="shared" si="0"/>
        <v>42</v>
      </c>
      <c r="E29">
        <f t="shared" si="1"/>
        <v>7.5</v>
      </c>
    </row>
    <row r="30" spans="1:12" x14ac:dyDescent="0.3">
      <c r="A30">
        <v>167</v>
      </c>
      <c r="B30">
        <v>122</v>
      </c>
      <c r="D30">
        <f t="shared" si="0"/>
        <v>51</v>
      </c>
      <c r="E30">
        <f t="shared" si="1"/>
        <v>33</v>
      </c>
    </row>
    <row r="31" spans="1:12" x14ac:dyDescent="0.3">
      <c r="A31">
        <v>225</v>
      </c>
      <c r="B31">
        <v>116</v>
      </c>
      <c r="D31">
        <f t="shared" si="0"/>
        <v>58</v>
      </c>
      <c r="E31">
        <f t="shared" si="1"/>
        <v>31</v>
      </c>
    </row>
    <row r="32" spans="1:12" x14ac:dyDescent="0.3">
      <c r="A32">
        <v>146</v>
      </c>
      <c r="B32">
        <v>76</v>
      </c>
      <c r="D32">
        <f t="shared" si="0"/>
        <v>47</v>
      </c>
      <c r="E32">
        <f t="shared" si="1"/>
        <v>16.5</v>
      </c>
    </row>
    <row r="33" spans="1:5" x14ac:dyDescent="0.3">
      <c r="A33">
        <v>192</v>
      </c>
      <c r="B33">
        <v>99</v>
      </c>
      <c r="D33">
        <f t="shared" si="0"/>
        <v>56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101.5</v>
      </c>
      <c r="I2">
        <f>MEDIAN($B$4:$B$33)</f>
        <v>45.5</v>
      </c>
      <c r="K2">
        <f>AVERAGE($A$4:$A$33)</f>
        <v>102.26666666666667</v>
      </c>
      <c r="L2">
        <f>AVERAGE($B$4:$B$33)</f>
        <v>47.833333333333336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93</v>
      </c>
      <c r="B4">
        <v>30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57</v>
      </c>
      <c r="B5">
        <v>71</v>
      </c>
      <c r="D5">
        <f t="shared" si="0"/>
        <v>23.5</v>
      </c>
      <c r="E5">
        <f t="shared" si="1"/>
        <v>33</v>
      </c>
      <c r="H5">
        <f>SUM($D$4:$D$33)</f>
        <v>1309.5</v>
      </c>
      <c r="I5">
        <f>SUM($E$4:$E$33)</f>
        <v>520.5</v>
      </c>
      <c r="J5" s="2" t="s">
        <v>23</v>
      </c>
      <c r="K5">
        <f>STDEVP($A$4:$A$33)</f>
        <v>32.798306189327654</v>
      </c>
      <c r="L5">
        <f>STDEVP($B$4:$B$33)</f>
        <v>16.709445100168814</v>
      </c>
    </row>
    <row r="6" spans="1:12" x14ac:dyDescent="0.3">
      <c r="A6">
        <v>122</v>
      </c>
      <c r="B6">
        <v>45</v>
      </c>
      <c r="D6">
        <f t="shared" si="0"/>
        <v>54</v>
      </c>
      <c r="E6">
        <f t="shared" si="1"/>
        <v>16</v>
      </c>
    </row>
    <row r="7" spans="1:12" x14ac:dyDescent="0.3">
      <c r="A7">
        <v>89</v>
      </c>
      <c r="B7">
        <v>54</v>
      </c>
      <c r="D7">
        <f t="shared" si="0"/>
        <v>38.5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80</v>
      </c>
      <c r="B8">
        <v>64</v>
      </c>
      <c r="D8">
        <f t="shared" si="0"/>
        <v>36</v>
      </c>
      <c r="E8">
        <f t="shared" si="1"/>
        <v>29</v>
      </c>
      <c r="H8">
        <f>COUNT($A$4:$A$33)</f>
        <v>30</v>
      </c>
      <c r="I8">
        <f>COUNT($B$4:$B$33)</f>
        <v>30</v>
      </c>
    </row>
    <row r="9" spans="1:12" x14ac:dyDescent="0.3">
      <c r="A9">
        <v>89</v>
      </c>
      <c r="B9">
        <v>47</v>
      </c>
      <c r="D9">
        <f t="shared" si="0"/>
        <v>38.5</v>
      </c>
      <c r="E9">
        <f t="shared" si="1"/>
        <v>18</v>
      </c>
    </row>
    <row r="10" spans="1:12" x14ac:dyDescent="0.3">
      <c r="A10">
        <v>82</v>
      </c>
      <c r="B10">
        <v>57</v>
      </c>
      <c r="D10">
        <f t="shared" si="0"/>
        <v>37</v>
      </c>
      <c r="E10">
        <f t="shared" si="1"/>
        <v>23.5</v>
      </c>
      <c r="G10" t="s">
        <v>13</v>
      </c>
      <c r="H10">
        <f>H8*I8+H8*(H8+1)/2-H5</f>
        <v>55.5</v>
      </c>
    </row>
    <row r="11" spans="1:12" x14ac:dyDescent="0.3">
      <c r="A11">
        <v>92</v>
      </c>
      <c r="B11">
        <v>59</v>
      </c>
      <c r="D11">
        <f t="shared" si="0"/>
        <v>41.5</v>
      </c>
      <c r="E11">
        <f t="shared" si="1"/>
        <v>26</v>
      </c>
      <c r="G11" t="s">
        <v>14</v>
      </c>
      <c r="H11">
        <f>H8*I8+I8*(I8+1)/2-I5</f>
        <v>844.5</v>
      </c>
    </row>
    <row r="12" spans="1:12" x14ac:dyDescent="0.3">
      <c r="A12">
        <v>26</v>
      </c>
      <c r="B12">
        <v>42</v>
      </c>
      <c r="D12">
        <f t="shared" si="0"/>
        <v>4</v>
      </c>
      <c r="E12">
        <f t="shared" si="1"/>
        <v>13</v>
      </c>
    </row>
    <row r="13" spans="1:12" x14ac:dyDescent="0.3">
      <c r="A13">
        <v>195</v>
      </c>
      <c r="B13">
        <v>77</v>
      </c>
      <c r="D13">
        <f t="shared" si="0"/>
        <v>60</v>
      </c>
      <c r="E13">
        <f t="shared" si="1"/>
        <v>35</v>
      </c>
      <c r="G13" t="s">
        <v>15</v>
      </c>
      <c r="H13">
        <f>MIN(H10,H11)</f>
        <v>55.5</v>
      </c>
    </row>
    <row r="14" spans="1:12" x14ac:dyDescent="0.3">
      <c r="A14">
        <v>106</v>
      </c>
      <c r="B14">
        <v>24</v>
      </c>
      <c r="D14">
        <f t="shared" si="0"/>
        <v>47</v>
      </c>
      <c r="E14">
        <f t="shared" si="1"/>
        <v>3</v>
      </c>
    </row>
    <row r="15" spans="1:12" x14ac:dyDescent="0.3">
      <c r="A15">
        <v>100</v>
      </c>
      <c r="B15">
        <v>38</v>
      </c>
      <c r="D15">
        <f t="shared" si="0"/>
        <v>44.5</v>
      </c>
      <c r="E15">
        <f t="shared" si="1"/>
        <v>9.5</v>
      </c>
      <c r="G15" t="s">
        <v>16</v>
      </c>
      <c r="H15">
        <f>(H13-H8*I8/2)/SQRT(H8*I8*(H8+I8+1)/12)</f>
        <v>-5.8324558278315797</v>
      </c>
    </row>
    <row r="16" spans="1:12" x14ac:dyDescent="0.3">
      <c r="A16">
        <v>100</v>
      </c>
      <c r="B16">
        <v>22</v>
      </c>
      <c r="D16">
        <f t="shared" si="0"/>
        <v>44.5</v>
      </c>
      <c r="E16">
        <f t="shared" si="1"/>
        <v>2</v>
      </c>
      <c r="G16" s="3" t="s">
        <v>17</v>
      </c>
      <c r="H16" s="4">
        <f>(1-NORMSDIST(ABS(H15)))*2</f>
        <v>5.4617466105355561E-9</v>
      </c>
    </row>
    <row r="17" spans="1:12" x14ac:dyDescent="0.3">
      <c r="A17">
        <v>112</v>
      </c>
      <c r="B17">
        <v>34</v>
      </c>
      <c r="D17">
        <f t="shared" si="0"/>
        <v>51</v>
      </c>
      <c r="E17">
        <f t="shared" si="1"/>
        <v>7</v>
      </c>
    </row>
    <row r="18" spans="1:12" x14ac:dyDescent="0.3">
      <c r="A18">
        <v>103</v>
      </c>
      <c r="B18">
        <v>58</v>
      </c>
      <c r="D18">
        <f t="shared" si="0"/>
        <v>46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108</v>
      </c>
      <c r="B19">
        <v>55</v>
      </c>
      <c r="D19">
        <f t="shared" si="0"/>
        <v>48.5</v>
      </c>
      <c r="E19">
        <f t="shared" si="1"/>
        <v>21.5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127</v>
      </c>
      <c r="B20">
        <v>69</v>
      </c>
      <c r="D20">
        <f t="shared" si="0"/>
        <v>55</v>
      </c>
      <c r="E20">
        <f t="shared" si="1"/>
        <v>31</v>
      </c>
    </row>
    <row r="21" spans="1:12" x14ac:dyDescent="0.3">
      <c r="A21">
        <v>73</v>
      </c>
      <c r="B21">
        <v>40</v>
      </c>
      <c r="D21">
        <f t="shared" si="0"/>
        <v>34</v>
      </c>
      <c r="E21">
        <f t="shared" si="1"/>
        <v>11</v>
      </c>
    </row>
    <row r="22" spans="1:12" x14ac:dyDescent="0.3">
      <c r="A22">
        <v>70</v>
      </c>
      <c r="B22">
        <v>16</v>
      </c>
      <c r="D22">
        <f t="shared" si="0"/>
        <v>32</v>
      </c>
      <c r="E22">
        <f t="shared" si="1"/>
        <v>1</v>
      </c>
    </row>
    <row r="23" spans="1:12" x14ac:dyDescent="0.3">
      <c r="A23">
        <v>133</v>
      </c>
      <c r="B23">
        <v>64</v>
      </c>
      <c r="D23">
        <f t="shared" si="0"/>
        <v>57</v>
      </c>
      <c r="E23">
        <f t="shared" si="1"/>
        <v>29</v>
      </c>
    </row>
    <row r="24" spans="1:12" x14ac:dyDescent="0.3">
      <c r="A24">
        <v>156</v>
      </c>
      <c r="B24">
        <v>27</v>
      </c>
      <c r="D24">
        <f t="shared" si="0"/>
        <v>59</v>
      </c>
      <c r="E24">
        <f t="shared" si="1"/>
        <v>5</v>
      </c>
    </row>
    <row r="25" spans="1:12" x14ac:dyDescent="0.3">
      <c r="A25">
        <v>121</v>
      </c>
      <c r="B25">
        <v>42</v>
      </c>
      <c r="D25">
        <f t="shared" si="0"/>
        <v>53</v>
      </c>
      <c r="E25">
        <f t="shared" si="1"/>
        <v>13</v>
      </c>
    </row>
    <row r="26" spans="1:12" x14ac:dyDescent="0.3">
      <c r="A26">
        <v>92</v>
      </c>
      <c r="B26">
        <v>55</v>
      </c>
      <c r="D26">
        <f t="shared" si="0"/>
        <v>41.5</v>
      </c>
      <c r="E26">
        <f t="shared" si="1"/>
        <v>21.5</v>
      </c>
    </row>
    <row r="27" spans="1:12" x14ac:dyDescent="0.3">
      <c r="A27">
        <v>129</v>
      </c>
      <c r="B27">
        <v>46</v>
      </c>
      <c r="D27">
        <f t="shared" si="0"/>
        <v>56</v>
      </c>
      <c r="E27">
        <f t="shared" si="1"/>
        <v>17</v>
      </c>
    </row>
    <row r="28" spans="1:12" x14ac:dyDescent="0.3">
      <c r="A28">
        <v>155</v>
      </c>
      <c r="B28">
        <v>38</v>
      </c>
      <c r="D28">
        <f t="shared" si="0"/>
        <v>58</v>
      </c>
      <c r="E28">
        <f t="shared" si="1"/>
        <v>9.5</v>
      </c>
    </row>
    <row r="29" spans="1:12" x14ac:dyDescent="0.3">
      <c r="A29">
        <v>111</v>
      </c>
      <c r="B29">
        <v>37</v>
      </c>
      <c r="D29">
        <f t="shared" si="0"/>
        <v>50</v>
      </c>
      <c r="E29">
        <f t="shared" si="1"/>
        <v>8</v>
      </c>
    </row>
    <row r="30" spans="1:12" x14ac:dyDescent="0.3">
      <c r="A30">
        <v>60</v>
      </c>
      <c r="B30">
        <v>43</v>
      </c>
      <c r="D30">
        <f t="shared" si="0"/>
        <v>27</v>
      </c>
      <c r="E30">
        <f t="shared" si="1"/>
        <v>15</v>
      </c>
    </row>
    <row r="31" spans="1:12" x14ac:dyDescent="0.3">
      <c r="A31">
        <v>64</v>
      </c>
      <c r="B31">
        <v>48</v>
      </c>
      <c r="D31">
        <f t="shared" si="0"/>
        <v>29</v>
      </c>
      <c r="E31">
        <f t="shared" si="1"/>
        <v>19</v>
      </c>
    </row>
    <row r="32" spans="1:12" x14ac:dyDescent="0.3">
      <c r="A32">
        <v>115</v>
      </c>
      <c r="B32">
        <v>42</v>
      </c>
      <c r="D32">
        <f t="shared" si="0"/>
        <v>52</v>
      </c>
      <c r="E32">
        <f t="shared" si="1"/>
        <v>13</v>
      </c>
    </row>
    <row r="33" spans="1:5" x14ac:dyDescent="0.3">
      <c r="A33">
        <v>108</v>
      </c>
      <c r="B33">
        <v>91</v>
      </c>
      <c r="D33">
        <f t="shared" si="0"/>
        <v>48.5</v>
      </c>
      <c r="E33">
        <f t="shared" si="1"/>
        <v>40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519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80.5</v>
      </c>
      <c r="I2">
        <f>MEDIAN($B$4:$B$33)</f>
        <v>34</v>
      </c>
      <c r="K2">
        <f>AVERAGE($A$4:$A$33)</f>
        <v>78.533333333333331</v>
      </c>
      <c r="L2">
        <f>AVERAGE($B$4:$B$33)</f>
        <v>37.333333333333336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77</v>
      </c>
      <c r="B4">
        <v>21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59</v>
      </c>
      <c r="B5">
        <v>21</v>
      </c>
      <c r="D5">
        <f t="shared" si="0"/>
        <v>37</v>
      </c>
      <c r="E5">
        <f t="shared" si="1"/>
        <v>6.5</v>
      </c>
      <c r="H5">
        <f>SUM($D$4:$D$33)</f>
        <v>1248.5</v>
      </c>
      <c r="I5">
        <f>SUM($E$4:$E$33)</f>
        <v>581.5</v>
      </c>
      <c r="J5" s="2" t="s">
        <v>23</v>
      </c>
      <c r="K5">
        <f>STDEVP($A$4:$A$33)</f>
        <v>30.53711766941267</v>
      </c>
      <c r="L5">
        <f>STDEVP($B$4:$B$33)</f>
        <v>17.836915528071426</v>
      </c>
    </row>
    <row r="6" spans="1:12" x14ac:dyDescent="0.3">
      <c r="A6">
        <v>41</v>
      </c>
      <c r="B6">
        <v>17</v>
      </c>
      <c r="D6">
        <f t="shared" si="0"/>
        <v>23.5</v>
      </c>
      <c r="E6">
        <f t="shared" si="1"/>
        <v>3</v>
      </c>
    </row>
    <row r="7" spans="1:12" x14ac:dyDescent="0.3">
      <c r="A7">
        <v>87</v>
      </c>
      <c r="B7">
        <v>43</v>
      </c>
      <c r="D7">
        <f t="shared" si="0"/>
        <v>48</v>
      </c>
      <c r="E7">
        <f t="shared" si="1"/>
        <v>25</v>
      </c>
      <c r="H7" s="1" t="s">
        <v>11</v>
      </c>
      <c r="I7" s="1" t="s">
        <v>12</v>
      </c>
    </row>
    <row r="8" spans="1:12" x14ac:dyDescent="0.3">
      <c r="A8">
        <v>120</v>
      </c>
      <c r="B8">
        <v>41</v>
      </c>
      <c r="D8">
        <f t="shared" si="0"/>
        <v>57</v>
      </c>
      <c r="E8">
        <f t="shared" si="1"/>
        <v>23.5</v>
      </c>
      <c r="H8">
        <f>COUNT($A$4:$A$33)</f>
        <v>30</v>
      </c>
      <c r="I8">
        <f>COUNT($B$4:$B$33)</f>
        <v>30</v>
      </c>
    </row>
    <row r="9" spans="1:12" x14ac:dyDescent="0.3">
      <c r="A9">
        <v>38</v>
      </c>
      <c r="B9">
        <v>18</v>
      </c>
      <c r="D9">
        <f t="shared" si="0"/>
        <v>21</v>
      </c>
      <c r="E9">
        <f t="shared" si="1"/>
        <v>4.5</v>
      </c>
    </row>
    <row r="10" spans="1:12" x14ac:dyDescent="0.3">
      <c r="A10">
        <v>82</v>
      </c>
      <c r="B10">
        <v>31</v>
      </c>
      <c r="D10">
        <f t="shared" si="0"/>
        <v>46.5</v>
      </c>
      <c r="E10">
        <f t="shared" si="1"/>
        <v>14</v>
      </c>
      <c r="G10" t="s">
        <v>13</v>
      </c>
      <c r="H10">
        <f>H8*I8+H8*(H8+1)/2-H5</f>
        <v>116.5</v>
      </c>
    </row>
    <row r="11" spans="1:12" x14ac:dyDescent="0.3">
      <c r="A11">
        <v>59</v>
      </c>
      <c r="B11">
        <v>36</v>
      </c>
      <c r="D11">
        <f t="shared" si="0"/>
        <v>37</v>
      </c>
      <c r="E11">
        <f t="shared" si="1"/>
        <v>17.5</v>
      </c>
      <c r="G11" t="s">
        <v>14</v>
      </c>
      <c r="H11">
        <f>H8*I8+I8*(I8+1)/2-I5</f>
        <v>783.5</v>
      </c>
    </row>
    <row r="12" spans="1:12" x14ac:dyDescent="0.3">
      <c r="A12">
        <v>53</v>
      </c>
      <c r="B12">
        <v>36</v>
      </c>
      <c r="D12">
        <f t="shared" si="0"/>
        <v>30.5</v>
      </c>
      <c r="E12">
        <f t="shared" si="1"/>
        <v>17.5</v>
      </c>
    </row>
    <row r="13" spans="1:12" x14ac:dyDescent="0.3">
      <c r="A13">
        <v>90</v>
      </c>
      <c r="B13">
        <v>37</v>
      </c>
      <c r="D13">
        <f t="shared" si="0"/>
        <v>49</v>
      </c>
      <c r="E13">
        <f t="shared" si="1"/>
        <v>19</v>
      </c>
      <c r="G13" t="s">
        <v>15</v>
      </c>
      <c r="H13">
        <f>MIN(H10,H11)</f>
        <v>116.5</v>
      </c>
    </row>
    <row r="14" spans="1:12" x14ac:dyDescent="0.3">
      <c r="A14">
        <v>38</v>
      </c>
      <c r="B14">
        <v>26</v>
      </c>
      <c r="D14">
        <f t="shared" si="0"/>
        <v>21</v>
      </c>
      <c r="E14">
        <f t="shared" si="1"/>
        <v>11.5</v>
      </c>
    </row>
    <row r="15" spans="1:12" x14ac:dyDescent="0.3">
      <c r="A15">
        <v>121</v>
      </c>
      <c r="B15">
        <v>60</v>
      </c>
      <c r="D15">
        <f t="shared" si="0"/>
        <v>58</v>
      </c>
      <c r="E15">
        <f t="shared" si="1"/>
        <v>39</v>
      </c>
      <c r="G15" t="s">
        <v>16</v>
      </c>
      <c r="H15">
        <f>(H13-H8*I8/2)/SQRT(H8*I8*(H8+I8+1)/12)</f>
        <v>-4.9306058772670012</v>
      </c>
    </row>
    <row r="16" spans="1:12" x14ac:dyDescent="0.3">
      <c r="A16">
        <v>103</v>
      </c>
      <c r="B16">
        <v>63</v>
      </c>
      <c r="D16">
        <f t="shared" si="0"/>
        <v>53.5</v>
      </c>
      <c r="E16">
        <f t="shared" si="1"/>
        <v>40</v>
      </c>
      <c r="G16" s="3" t="s">
        <v>17</v>
      </c>
      <c r="H16" s="4">
        <f>(1-NORMSDIST(ABS(H15)))*2</f>
        <v>8.1974972299114768E-7</v>
      </c>
    </row>
    <row r="17" spans="1:12" x14ac:dyDescent="0.3">
      <c r="A17">
        <v>144</v>
      </c>
      <c r="B17">
        <v>12</v>
      </c>
      <c r="D17">
        <f t="shared" si="0"/>
        <v>60</v>
      </c>
      <c r="E17">
        <f t="shared" si="1"/>
        <v>2</v>
      </c>
    </row>
    <row r="18" spans="1:12" x14ac:dyDescent="0.3">
      <c r="A18">
        <v>103</v>
      </c>
      <c r="B18">
        <v>26</v>
      </c>
      <c r="D18">
        <f t="shared" si="0"/>
        <v>53.5</v>
      </c>
      <c r="E18">
        <f t="shared" si="1"/>
        <v>11.5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98</v>
      </c>
      <c r="B19">
        <v>24</v>
      </c>
      <c r="D19">
        <f t="shared" si="0"/>
        <v>51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53</v>
      </c>
      <c r="B20">
        <v>32</v>
      </c>
      <c r="D20">
        <f t="shared" si="0"/>
        <v>30.5</v>
      </c>
      <c r="E20">
        <f t="shared" si="1"/>
        <v>15.5</v>
      </c>
    </row>
    <row r="21" spans="1:12" x14ac:dyDescent="0.3">
      <c r="A21">
        <v>59</v>
      </c>
      <c r="B21">
        <v>55</v>
      </c>
      <c r="D21">
        <f t="shared" si="0"/>
        <v>37</v>
      </c>
      <c r="E21">
        <f t="shared" si="1"/>
        <v>34</v>
      </c>
    </row>
    <row r="22" spans="1:12" x14ac:dyDescent="0.3">
      <c r="A22">
        <v>108</v>
      </c>
      <c r="B22">
        <v>10</v>
      </c>
      <c r="D22">
        <f t="shared" si="0"/>
        <v>55</v>
      </c>
      <c r="E22">
        <f t="shared" si="1"/>
        <v>1</v>
      </c>
    </row>
    <row r="23" spans="1:12" x14ac:dyDescent="0.3">
      <c r="A23">
        <v>113</v>
      </c>
      <c r="B23">
        <v>70</v>
      </c>
      <c r="D23">
        <f t="shared" si="0"/>
        <v>56</v>
      </c>
      <c r="E23">
        <f t="shared" si="1"/>
        <v>42</v>
      </c>
    </row>
    <row r="24" spans="1:12" x14ac:dyDescent="0.3">
      <c r="A24">
        <v>94</v>
      </c>
      <c r="B24">
        <v>81</v>
      </c>
      <c r="D24">
        <f t="shared" si="0"/>
        <v>50</v>
      </c>
      <c r="E24">
        <f t="shared" si="1"/>
        <v>45</v>
      </c>
    </row>
    <row r="25" spans="1:12" x14ac:dyDescent="0.3">
      <c r="A25">
        <v>57</v>
      </c>
      <c r="B25">
        <v>32</v>
      </c>
      <c r="D25">
        <f t="shared" si="0"/>
        <v>35</v>
      </c>
      <c r="E25">
        <f t="shared" si="1"/>
        <v>15.5</v>
      </c>
    </row>
    <row r="26" spans="1:12" x14ac:dyDescent="0.3">
      <c r="A26">
        <v>79</v>
      </c>
      <c r="B26">
        <v>30</v>
      </c>
      <c r="D26">
        <f t="shared" si="0"/>
        <v>44</v>
      </c>
      <c r="E26">
        <f t="shared" si="1"/>
        <v>13</v>
      </c>
    </row>
    <row r="27" spans="1:12" x14ac:dyDescent="0.3">
      <c r="A27">
        <v>82</v>
      </c>
      <c r="B27">
        <v>23</v>
      </c>
      <c r="D27">
        <f t="shared" si="0"/>
        <v>46.5</v>
      </c>
      <c r="E27">
        <f t="shared" si="1"/>
        <v>8</v>
      </c>
    </row>
    <row r="28" spans="1:12" x14ac:dyDescent="0.3">
      <c r="A28">
        <v>54</v>
      </c>
      <c r="B28">
        <v>69</v>
      </c>
      <c r="D28">
        <f t="shared" si="0"/>
        <v>32.5</v>
      </c>
      <c r="E28">
        <f t="shared" si="1"/>
        <v>41</v>
      </c>
    </row>
    <row r="29" spans="1:12" x14ac:dyDescent="0.3">
      <c r="A29">
        <v>51</v>
      </c>
      <c r="B29">
        <v>38</v>
      </c>
      <c r="D29">
        <f t="shared" si="0"/>
        <v>29</v>
      </c>
      <c r="E29">
        <f t="shared" si="1"/>
        <v>21</v>
      </c>
    </row>
    <row r="30" spans="1:12" x14ac:dyDescent="0.3">
      <c r="A30">
        <v>125</v>
      </c>
      <c r="B30">
        <v>45</v>
      </c>
      <c r="D30">
        <f t="shared" si="0"/>
        <v>59</v>
      </c>
      <c r="E30">
        <f t="shared" si="1"/>
        <v>27</v>
      </c>
    </row>
    <row r="31" spans="1:12" x14ac:dyDescent="0.3">
      <c r="A31">
        <v>100</v>
      </c>
      <c r="B31">
        <v>25</v>
      </c>
      <c r="D31">
        <f t="shared" si="0"/>
        <v>52</v>
      </c>
      <c r="E31">
        <f t="shared" si="1"/>
        <v>10</v>
      </c>
    </row>
    <row r="32" spans="1:12" x14ac:dyDescent="0.3">
      <c r="A32">
        <v>18</v>
      </c>
      <c r="B32">
        <v>54</v>
      </c>
      <c r="D32">
        <f t="shared" si="0"/>
        <v>4.5</v>
      </c>
      <c r="E32">
        <f t="shared" si="1"/>
        <v>32.5</v>
      </c>
    </row>
    <row r="33" spans="1:5" x14ac:dyDescent="0.3">
      <c r="A33">
        <v>50</v>
      </c>
      <c r="B33">
        <v>44</v>
      </c>
      <c r="D33">
        <f t="shared" si="0"/>
        <v>28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259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38.5</v>
      </c>
      <c r="I2">
        <f>MEDIAN($B$4:$B$33)</f>
        <v>16</v>
      </c>
      <c r="K2">
        <f>AVERAGE($A$4:$A$33)</f>
        <v>43.06666666666667</v>
      </c>
      <c r="L2">
        <f>AVERAGE($B$4:$B$33)</f>
        <v>18.066666666666666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</v>
      </c>
      <c r="B4">
        <v>24</v>
      </c>
      <c r="D4">
        <f t="shared" ref="D4:D33" si="0">RANK(A4,$A$4:$B$33,1)+(COUNT($A$4:$B$33)+1-RANK(A4,$A$4:$B$33,1)-RANK(A4,$A$4:$B$33,0))/2</f>
        <v>34.5</v>
      </c>
      <c r="E4">
        <f t="shared" ref="E4:E33" si="1">RANK(B4,$A$4:$B$33,1)+(COUNT($A$4:$B$33)+1-RANK(B4,$A$4:$B$33,1)-RANK(B4,$A$4:$B$33,0))/2</f>
        <v>23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47</v>
      </c>
      <c r="B5">
        <v>5</v>
      </c>
      <c r="D5">
        <f t="shared" si="0"/>
        <v>52</v>
      </c>
      <c r="E5">
        <f t="shared" si="1"/>
        <v>2</v>
      </c>
      <c r="H5">
        <f>SUM($D$4:$D$33)</f>
        <v>1315</v>
      </c>
      <c r="I5">
        <f>SUM($E$4:$E$33)</f>
        <v>515</v>
      </c>
      <c r="J5" s="2" t="s">
        <v>23</v>
      </c>
      <c r="K5">
        <f>STDEVP($A$4:$A$33)</f>
        <v>15.336086709312632</v>
      </c>
      <c r="L5">
        <f>STDEVP($B$4:$B$33)</f>
        <v>9.447868660296999</v>
      </c>
    </row>
    <row r="6" spans="1:12" x14ac:dyDescent="0.3">
      <c r="A6">
        <v>42</v>
      </c>
      <c r="B6">
        <v>31</v>
      </c>
      <c r="D6">
        <f t="shared" si="0"/>
        <v>48</v>
      </c>
      <c r="E6">
        <f t="shared" si="1"/>
        <v>31.5</v>
      </c>
    </row>
    <row r="7" spans="1:12" x14ac:dyDescent="0.3">
      <c r="A7">
        <v>33</v>
      </c>
      <c r="B7">
        <v>36</v>
      </c>
      <c r="D7">
        <f t="shared" si="0"/>
        <v>37.5</v>
      </c>
      <c r="E7">
        <f t="shared" si="1"/>
        <v>42</v>
      </c>
      <c r="H7" s="1" t="s">
        <v>11</v>
      </c>
      <c r="I7" s="1" t="s">
        <v>12</v>
      </c>
    </row>
    <row r="8" spans="1:12" x14ac:dyDescent="0.3">
      <c r="A8">
        <v>34</v>
      </c>
      <c r="B8">
        <v>14</v>
      </c>
      <c r="D8">
        <f t="shared" si="0"/>
        <v>39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39</v>
      </c>
      <c r="B9">
        <v>12</v>
      </c>
      <c r="D9">
        <f t="shared" si="0"/>
        <v>46</v>
      </c>
      <c r="E9">
        <f t="shared" si="1"/>
        <v>11</v>
      </c>
    </row>
    <row r="10" spans="1:12" x14ac:dyDescent="0.3">
      <c r="A10">
        <v>65</v>
      </c>
      <c r="B10">
        <v>17</v>
      </c>
      <c r="D10">
        <f t="shared" si="0"/>
        <v>58</v>
      </c>
      <c r="E10">
        <f t="shared" si="1"/>
        <v>16</v>
      </c>
      <c r="G10" t="s">
        <v>13</v>
      </c>
      <c r="H10">
        <f>H8*I8+H8*(H8+1)/2-H5</f>
        <v>50</v>
      </c>
    </row>
    <row r="11" spans="1:12" x14ac:dyDescent="0.3">
      <c r="A11">
        <v>28</v>
      </c>
      <c r="B11">
        <v>6</v>
      </c>
      <c r="D11">
        <f t="shared" si="0"/>
        <v>27</v>
      </c>
      <c r="E11">
        <f t="shared" si="1"/>
        <v>3</v>
      </c>
      <c r="G11" t="s">
        <v>14</v>
      </c>
      <c r="H11">
        <f>H8*I8+I8*(I8+1)/2-I5</f>
        <v>850</v>
      </c>
    </row>
    <row r="12" spans="1:12" x14ac:dyDescent="0.3">
      <c r="A12">
        <v>41</v>
      </c>
      <c r="B12">
        <v>12</v>
      </c>
      <c r="D12">
        <f t="shared" si="0"/>
        <v>47</v>
      </c>
      <c r="E12">
        <f t="shared" si="1"/>
        <v>11</v>
      </c>
    </row>
    <row r="13" spans="1:12" x14ac:dyDescent="0.3">
      <c r="A13">
        <v>79</v>
      </c>
      <c r="B13">
        <v>29</v>
      </c>
      <c r="D13">
        <f t="shared" si="0"/>
        <v>59</v>
      </c>
      <c r="E13">
        <f t="shared" si="1"/>
        <v>28.5</v>
      </c>
      <c r="G13" t="s">
        <v>15</v>
      </c>
      <c r="H13">
        <f>MIN(H10,H11)</f>
        <v>50</v>
      </c>
    </row>
    <row r="14" spans="1:12" x14ac:dyDescent="0.3">
      <c r="A14">
        <v>38</v>
      </c>
      <c r="B14">
        <v>8</v>
      </c>
      <c r="D14">
        <f t="shared" si="0"/>
        <v>44.5</v>
      </c>
      <c r="E14">
        <f t="shared" si="1"/>
        <v>4.5</v>
      </c>
    </row>
    <row r="15" spans="1:12" x14ac:dyDescent="0.3">
      <c r="A15">
        <v>26</v>
      </c>
      <c r="B15">
        <v>32</v>
      </c>
      <c r="D15">
        <f t="shared" si="0"/>
        <v>25.5</v>
      </c>
      <c r="E15">
        <f t="shared" si="1"/>
        <v>34.5</v>
      </c>
      <c r="G15" t="s">
        <v>16</v>
      </c>
      <c r="H15">
        <f>(H13-H8*I8/2)/SQRT(H8*I8*(H8+I8+1)/12)</f>
        <v>-5.9137701676365833</v>
      </c>
    </row>
    <row r="16" spans="1:12" x14ac:dyDescent="0.3">
      <c r="A16">
        <v>60</v>
      </c>
      <c r="B16">
        <v>29</v>
      </c>
      <c r="D16">
        <f t="shared" si="0"/>
        <v>56</v>
      </c>
      <c r="E16">
        <f t="shared" si="1"/>
        <v>28.5</v>
      </c>
      <c r="G16" s="3" t="s">
        <v>17</v>
      </c>
      <c r="H16" s="4">
        <f>(1-NORMSDIST(ABS(H15)))*2</f>
        <v>3.3436435842304491E-9</v>
      </c>
    </row>
    <row r="17" spans="1:12" x14ac:dyDescent="0.3">
      <c r="A17">
        <v>54</v>
      </c>
      <c r="B17">
        <v>23</v>
      </c>
      <c r="D17">
        <f t="shared" si="0"/>
        <v>54</v>
      </c>
      <c r="E17">
        <f t="shared" si="1"/>
        <v>21.5</v>
      </c>
    </row>
    <row r="18" spans="1:12" x14ac:dyDescent="0.3">
      <c r="A18">
        <v>35</v>
      </c>
      <c r="B18">
        <v>21</v>
      </c>
      <c r="D18">
        <f t="shared" si="0"/>
        <v>40.5</v>
      </c>
      <c r="E18">
        <f t="shared" si="1"/>
        <v>19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</v>
      </c>
      <c r="B19">
        <v>11</v>
      </c>
      <c r="D19">
        <f t="shared" si="0"/>
        <v>24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52</v>
      </c>
      <c r="B20">
        <v>9</v>
      </c>
      <c r="D20">
        <f t="shared" si="0"/>
        <v>53</v>
      </c>
      <c r="E20">
        <f t="shared" si="1"/>
        <v>6.5</v>
      </c>
    </row>
    <row r="21" spans="1:12" x14ac:dyDescent="0.3">
      <c r="A21">
        <v>43</v>
      </c>
      <c r="B21">
        <v>20</v>
      </c>
      <c r="D21">
        <f t="shared" si="0"/>
        <v>49.5</v>
      </c>
      <c r="E21">
        <f t="shared" si="1"/>
        <v>17.5</v>
      </c>
    </row>
    <row r="22" spans="1:12" x14ac:dyDescent="0.3">
      <c r="A22">
        <v>46</v>
      </c>
      <c r="B22">
        <v>12</v>
      </c>
      <c r="D22">
        <f t="shared" si="0"/>
        <v>51</v>
      </c>
      <c r="E22">
        <f t="shared" si="1"/>
        <v>11</v>
      </c>
    </row>
    <row r="23" spans="1:12" x14ac:dyDescent="0.3">
      <c r="A23">
        <v>30</v>
      </c>
      <c r="B23">
        <v>32</v>
      </c>
      <c r="D23">
        <f t="shared" si="0"/>
        <v>30</v>
      </c>
      <c r="E23">
        <f t="shared" si="1"/>
        <v>34.5</v>
      </c>
    </row>
    <row r="24" spans="1:12" x14ac:dyDescent="0.3">
      <c r="A24">
        <v>37</v>
      </c>
      <c r="B24">
        <v>9</v>
      </c>
      <c r="D24">
        <f t="shared" si="0"/>
        <v>43</v>
      </c>
      <c r="E24">
        <f t="shared" si="1"/>
        <v>6.5</v>
      </c>
    </row>
    <row r="25" spans="1:12" x14ac:dyDescent="0.3">
      <c r="A25">
        <v>43</v>
      </c>
      <c r="B25">
        <v>15</v>
      </c>
      <c r="D25">
        <f t="shared" si="0"/>
        <v>49.5</v>
      </c>
      <c r="E25">
        <f t="shared" si="1"/>
        <v>15</v>
      </c>
    </row>
    <row r="26" spans="1:12" x14ac:dyDescent="0.3">
      <c r="A26">
        <v>33</v>
      </c>
      <c r="B26">
        <v>2</v>
      </c>
      <c r="D26">
        <f t="shared" si="0"/>
        <v>37.5</v>
      </c>
      <c r="E26">
        <f t="shared" si="1"/>
        <v>1</v>
      </c>
    </row>
    <row r="27" spans="1:12" x14ac:dyDescent="0.3">
      <c r="A27">
        <v>38</v>
      </c>
      <c r="B27">
        <v>26</v>
      </c>
      <c r="D27">
        <f t="shared" si="0"/>
        <v>44.5</v>
      </c>
      <c r="E27">
        <f t="shared" si="1"/>
        <v>25.5</v>
      </c>
    </row>
    <row r="28" spans="1:12" x14ac:dyDescent="0.3">
      <c r="A28">
        <v>32</v>
      </c>
      <c r="B28">
        <v>10</v>
      </c>
      <c r="D28">
        <f t="shared" si="0"/>
        <v>34.5</v>
      </c>
      <c r="E28">
        <f t="shared" si="1"/>
        <v>8</v>
      </c>
    </row>
    <row r="29" spans="1:12" x14ac:dyDescent="0.3">
      <c r="A29">
        <v>87</v>
      </c>
      <c r="B29">
        <v>13</v>
      </c>
      <c r="D29">
        <f t="shared" si="0"/>
        <v>60</v>
      </c>
      <c r="E29">
        <f t="shared" si="1"/>
        <v>13</v>
      </c>
    </row>
    <row r="30" spans="1:12" x14ac:dyDescent="0.3">
      <c r="A30">
        <v>62</v>
      </c>
      <c r="B30">
        <v>8</v>
      </c>
      <c r="D30">
        <f t="shared" si="0"/>
        <v>57</v>
      </c>
      <c r="E30">
        <f t="shared" si="1"/>
        <v>4.5</v>
      </c>
    </row>
    <row r="31" spans="1:12" x14ac:dyDescent="0.3">
      <c r="A31">
        <v>35</v>
      </c>
      <c r="B31">
        <v>22</v>
      </c>
      <c r="D31">
        <f t="shared" si="0"/>
        <v>40.5</v>
      </c>
      <c r="E31">
        <f t="shared" si="1"/>
        <v>20</v>
      </c>
    </row>
    <row r="32" spans="1:12" x14ac:dyDescent="0.3">
      <c r="A32">
        <v>56</v>
      </c>
      <c r="B32">
        <v>23</v>
      </c>
      <c r="D32">
        <f t="shared" si="0"/>
        <v>55</v>
      </c>
      <c r="E32">
        <f t="shared" si="1"/>
        <v>21.5</v>
      </c>
    </row>
    <row r="33" spans="1:5" x14ac:dyDescent="0.3">
      <c r="A33">
        <v>20</v>
      </c>
      <c r="B33">
        <v>31</v>
      </c>
      <c r="D33">
        <f t="shared" si="0"/>
        <v>17.5</v>
      </c>
      <c r="E33">
        <f t="shared" si="1"/>
        <v>31.5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107</v>
      </c>
      <c r="I2">
        <f>MEDIAN($B$4:$B$33)</f>
        <v>39</v>
      </c>
      <c r="K2">
        <f>AVERAGE($A$4:$A$33)</f>
        <v>104.4</v>
      </c>
      <c r="L2">
        <f>AVERAGE($B$4:$B$33)</f>
        <v>48.6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62</v>
      </c>
      <c r="B4">
        <v>80</v>
      </c>
      <c r="D4">
        <f t="shared" ref="D4:D33" si="0">RANK(A4,$A$4:$B$33,1)+(COUNT($A$4:$B$33)+1-RANK(A4,$A$4:$B$33,1)-RANK(A4,$A$4:$B$33,0))/2</f>
        <v>26</v>
      </c>
      <c r="E4">
        <f t="shared" ref="E4:E33" si="1">RANK(B4,$A$4:$B$33,1)+(COUNT($A$4:$B$33)+1-RANK(B4,$A$4:$B$33,1)-RANK(B4,$A$4:$B$33,0))/2</f>
        <v>35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107</v>
      </c>
      <c r="B5">
        <v>85</v>
      </c>
      <c r="D5">
        <f t="shared" si="0"/>
        <v>44.5</v>
      </c>
      <c r="E5">
        <f t="shared" si="1"/>
        <v>38</v>
      </c>
      <c r="H5">
        <f>SUM($D$4:$D$33)</f>
        <v>1256.5</v>
      </c>
      <c r="I5">
        <f>SUM($E$4:$E$33)</f>
        <v>573.5</v>
      </c>
      <c r="J5" s="2" t="s">
        <v>23</v>
      </c>
      <c r="K5">
        <f>STDEVP($A$4:$A$33)</f>
        <v>36.254287102814935</v>
      </c>
      <c r="L5">
        <f>STDEVP($B$4:$B$33)</f>
        <v>27.708723054903366</v>
      </c>
    </row>
    <row r="6" spans="1:12" x14ac:dyDescent="0.3">
      <c r="A6">
        <v>135</v>
      </c>
      <c r="B6">
        <v>5</v>
      </c>
      <c r="D6">
        <f t="shared" si="0"/>
        <v>54</v>
      </c>
      <c r="E6">
        <f t="shared" si="1"/>
        <v>1</v>
      </c>
    </row>
    <row r="7" spans="1:12" x14ac:dyDescent="0.3">
      <c r="A7">
        <v>96</v>
      </c>
      <c r="B7">
        <v>27</v>
      </c>
      <c r="D7">
        <f t="shared" si="0"/>
        <v>41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75</v>
      </c>
      <c r="B8">
        <v>34</v>
      </c>
      <c r="D8">
        <f t="shared" si="0"/>
        <v>32</v>
      </c>
      <c r="E8">
        <f t="shared" si="1"/>
        <v>11</v>
      </c>
      <c r="H8">
        <f>COUNT($A$4:$A$33)</f>
        <v>30</v>
      </c>
      <c r="I8">
        <f>COUNT($B$4:$B$33)</f>
        <v>30</v>
      </c>
    </row>
    <row r="9" spans="1:12" x14ac:dyDescent="0.3">
      <c r="A9">
        <v>100</v>
      </c>
      <c r="B9">
        <v>36</v>
      </c>
      <c r="D9">
        <f t="shared" si="0"/>
        <v>42</v>
      </c>
      <c r="E9">
        <f t="shared" si="1"/>
        <v>12.5</v>
      </c>
    </row>
    <row r="10" spans="1:12" x14ac:dyDescent="0.3">
      <c r="A10">
        <v>123</v>
      </c>
      <c r="B10">
        <v>90</v>
      </c>
      <c r="D10">
        <f t="shared" si="0"/>
        <v>50</v>
      </c>
      <c r="E10">
        <f t="shared" si="1"/>
        <v>40</v>
      </c>
      <c r="G10" t="s">
        <v>13</v>
      </c>
      <c r="H10">
        <f>H8*I8+H8*(H8+1)/2-H5</f>
        <v>108.5</v>
      </c>
    </row>
    <row r="11" spans="1:12" x14ac:dyDescent="0.3">
      <c r="A11">
        <v>127</v>
      </c>
      <c r="B11">
        <v>59</v>
      </c>
      <c r="D11">
        <f t="shared" si="0"/>
        <v>52</v>
      </c>
      <c r="E11">
        <f t="shared" si="1"/>
        <v>25</v>
      </c>
      <c r="G11" t="s">
        <v>14</v>
      </c>
      <c r="H11">
        <f>H8*I8+I8*(I8+1)/2-I5</f>
        <v>791.5</v>
      </c>
    </row>
    <row r="12" spans="1:12" x14ac:dyDescent="0.3">
      <c r="A12">
        <v>71</v>
      </c>
      <c r="B12">
        <v>36</v>
      </c>
      <c r="D12">
        <f t="shared" si="0"/>
        <v>29</v>
      </c>
      <c r="E12">
        <f t="shared" si="1"/>
        <v>12.5</v>
      </c>
    </row>
    <row r="13" spans="1:12" x14ac:dyDescent="0.3">
      <c r="A13">
        <v>55</v>
      </c>
      <c r="B13">
        <v>82</v>
      </c>
      <c r="D13">
        <f t="shared" si="0"/>
        <v>23.5</v>
      </c>
      <c r="E13">
        <f t="shared" si="1"/>
        <v>37</v>
      </c>
      <c r="G13" t="s">
        <v>15</v>
      </c>
      <c r="H13">
        <f>MIN(H10,H11)</f>
        <v>108.5</v>
      </c>
    </row>
    <row r="14" spans="1:12" x14ac:dyDescent="0.3">
      <c r="A14">
        <v>87</v>
      </c>
      <c r="B14">
        <v>29</v>
      </c>
      <c r="D14">
        <f t="shared" si="0"/>
        <v>39</v>
      </c>
      <c r="E14">
        <f t="shared" si="1"/>
        <v>9</v>
      </c>
    </row>
    <row r="15" spans="1:12" x14ac:dyDescent="0.3">
      <c r="A15">
        <v>52</v>
      </c>
      <c r="B15">
        <v>28</v>
      </c>
      <c r="D15">
        <f t="shared" si="0"/>
        <v>21</v>
      </c>
      <c r="E15">
        <f t="shared" si="1"/>
        <v>8</v>
      </c>
      <c r="G15" t="s">
        <v>16</v>
      </c>
      <c r="H15">
        <f>(H13-H8*I8/2)/SQRT(H8*I8*(H8+I8+1)/12)</f>
        <v>-5.0488812806197325</v>
      </c>
    </row>
    <row r="16" spans="1:12" x14ac:dyDescent="0.3">
      <c r="A16">
        <v>45</v>
      </c>
      <c r="B16">
        <v>50</v>
      </c>
      <c r="D16">
        <f t="shared" si="0"/>
        <v>18</v>
      </c>
      <c r="E16">
        <f t="shared" si="1"/>
        <v>19</v>
      </c>
      <c r="G16" s="3" t="s">
        <v>17</v>
      </c>
      <c r="H16" s="4">
        <f>(1-NORMSDIST(ABS(H15)))*2</f>
        <v>4.4440478741414324E-7</v>
      </c>
    </row>
    <row r="17" spans="1:12" x14ac:dyDescent="0.3">
      <c r="A17">
        <v>66</v>
      </c>
      <c r="B17">
        <v>25</v>
      </c>
      <c r="D17">
        <f t="shared" si="0"/>
        <v>27</v>
      </c>
      <c r="E17">
        <f t="shared" si="1"/>
        <v>6</v>
      </c>
    </row>
    <row r="18" spans="1:12" x14ac:dyDescent="0.3">
      <c r="A18">
        <v>110</v>
      </c>
      <c r="B18">
        <v>122</v>
      </c>
      <c r="D18">
        <f t="shared" si="0"/>
        <v>46</v>
      </c>
      <c r="E18">
        <f t="shared" si="1"/>
        <v>49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41</v>
      </c>
      <c r="B19">
        <v>41</v>
      </c>
      <c r="D19">
        <f t="shared" si="0"/>
        <v>16.5</v>
      </c>
      <c r="E19">
        <f t="shared" si="1"/>
        <v>16.5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138</v>
      </c>
      <c r="B20">
        <v>69</v>
      </c>
      <c r="D20">
        <f t="shared" si="0"/>
        <v>55</v>
      </c>
      <c r="E20">
        <f t="shared" si="1"/>
        <v>28</v>
      </c>
    </row>
    <row r="21" spans="1:12" x14ac:dyDescent="0.3">
      <c r="A21">
        <v>79</v>
      </c>
      <c r="B21">
        <v>80</v>
      </c>
      <c r="D21">
        <f t="shared" si="0"/>
        <v>33</v>
      </c>
      <c r="E21">
        <f t="shared" si="1"/>
        <v>35</v>
      </c>
    </row>
    <row r="22" spans="1:12" x14ac:dyDescent="0.3">
      <c r="A22">
        <v>177</v>
      </c>
      <c r="B22">
        <v>53</v>
      </c>
      <c r="D22">
        <f t="shared" si="0"/>
        <v>60</v>
      </c>
      <c r="E22">
        <f t="shared" si="1"/>
        <v>22</v>
      </c>
    </row>
    <row r="23" spans="1:12" x14ac:dyDescent="0.3">
      <c r="A23">
        <v>74</v>
      </c>
      <c r="B23">
        <v>37</v>
      </c>
      <c r="D23">
        <f t="shared" si="0"/>
        <v>30.5</v>
      </c>
      <c r="E23">
        <f t="shared" si="1"/>
        <v>14.5</v>
      </c>
    </row>
    <row r="24" spans="1:12" x14ac:dyDescent="0.3">
      <c r="A24">
        <v>107</v>
      </c>
      <c r="B24">
        <v>55</v>
      </c>
      <c r="D24">
        <f t="shared" si="0"/>
        <v>44.5</v>
      </c>
      <c r="E24">
        <f t="shared" si="1"/>
        <v>23.5</v>
      </c>
    </row>
    <row r="25" spans="1:12" x14ac:dyDescent="0.3">
      <c r="A25">
        <v>106</v>
      </c>
      <c r="B25">
        <v>51</v>
      </c>
      <c r="D25">
        <f t="shared" si="0"/>
        <v>43</v>
      </c>
      <c r="E25">
        <f t="shared" si="1"/>
        <v>20</v>
      </c>
    </row>
    <row r="26" spans="1:12" x14ac:dyDescent="0.3">
      <c r="A26">
        <v>158</v>
      </c>
      <c r="B26">
        <v>74</v>
      </c>
      <c r="D26">
        <f t="shared" si="0"/>
        <v>58</v>
      </c>
      <c r="E26">
        <f t="shared" si="1"/>
        <v>30.5</v>
      </c>
    </row>
    <row r="27" spans="1:12" x14ac:dyDescent="0.3">
      <c r="A27">
        <v>141</v>
      </c>
      <c r="B27">
        <v>80</v>
      </c>
      <c r="D27">
        <f t="shared" si="0"/>
        <v>56</v>
      </c>
      <c r="E27">
        <f t="shared" si="1"/>
        <v>35</v>
      </c>
    </row>
    <row r="28" spans="1:12" x14ac:dyDescent="0.3">
      <c r="A28">
        <v>111</v>
      </c>
      <c r="B28">
        <v>12</v>
      </c>
      <c r="D28">
        <f t="shared" si="0"/>
        <v>47</v>
      </c>
      <c r="E28">
        <f t="shared" si="1"/>
        <v>2</v>
      </c>
    </row>
    <row r="29" spans="1:12" x14ac:dyDescent="0.3">
      <c r="A29">
        <v>148</v>
      </c>
      <c r="B29">
        <v>15</v>
      </c>
      <c r="D29">
        <f t="shared" si="0"/>
        <v>57</v>
      </c>
      <c r="E29">
        <f t="shared" si="1"/>
        <v>3.5</v>
      </c>
    </row>
    <row r="30" spans="1:12" x14ac:dyDescent="0.3">
      <c r="A30">
        <v>126</v>
      </c>
      <c r="B30">
        <v>30</v>
      </c>
      <c r="D30">
        <f t="shared" si="0"/>
        <v>51</v>
      </c>
      <c r="E30">
        <f t="shared" si="1"/>
        <v>10</v>
      </c>
    </row>
    <row r="31" spans="1:12" x14ac:dyDescent="0.3">
      <c r="A31">
        <v>165</v>
      </c>
      <c r="B31">
        <v>37</v>
      </c>
      <c r="D31">
        <f t="shared" si="0"/>
        <v>59</v>
      </c>
      <c r="E31">
        <f t="shared" si="1"/>
        <v>14.5</v>
      </c>
    </row>
    <row r="32" spans="1:12" x14ac:dyDescent="0.3">
      <c r="A32">
        <v>118</v>
      </c>
      <c r="B32">
        <v>15</v>
      </c>
      <c r="D32">
        <f t="shared" si="0"/>
        <v>48</v>
      </c>
      <c r="E32">
        <f t="shared" si="1"/>
        <v>3.5</v>
      </c>
    </row>
    <row r="33" spans="1:5" x14ac:dyDescent="0.3">
      <c r="A33">
        <v>132</v>
      </c>
      <c r="B33">
        <v>21</v>
      </c>
      <c r="D33">
        <f t="shared" si="0"/>
        <v>53</v>
      </c>
      <c r="E33">
        <f t="shared" si="1"/>
        <v>5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118.5</v>
      </c>
      <c r="I2">
        <f>MEDIAN($B$4:$B$33)</f>
        <v>55</v>
      </c>
      <c r="K2">
        <f>AVERAGE($A$4:$A$33)</f>
        <v>116</v>
      </c>
      <c r="L2">
        <f>AVERAGE($B$4:$B$33)</f>
        <v>56.366666666666667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136</v>
      </c>
      <c r="B4">
        <v>7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112</v>
      </c>
      <c r="B5">
        <v>51</v>
      </c>
      <c r="D5">
        <f t="shared" si="0"/>
        <v>41</v>
      </c>
      <c r="E5">
        <f t="shared" si="1"/>
        <v>13</v>
      </c>
      <c r="H5">
        <f>SUM($D$4:$D$33)</f>
        <v>1264</v>
      </c>
      <c r="I5">
        <f>SUM($E$4:$E$33)</f>
        <v>566</v>
      </c>
      <c r="J5" s="2" t="s">
        <v>23</v>
      </c>
      <c r="K5">
        <f>STDEVP($A$4:$A$33)</f>
        <v>42.235056528907357</v>
      </c>
      <c r="L5">
        <f>STDEVP($B$4:$B$33)</f>
        <v>25.065890945443947</v>
      </c>
    </row>
    <row r="6" spans="1:12" x14ac:dyDescent="0.3">
      <c r="A6">
        <v>102</v>
      </c>
      <c r="B6">
        <v>57</v>
      </c>
      <c r="D6">
        <f t="shared" si="0"/>
        <v>38.5</v>
      </c>
      <c r="E6">
        <f t="shared" si="1"/>
        <v>22</v>
      </c>
    </row>
    <row r="7" spans="1:12" x14ac:dyDescent="0.3">
      <c r="A7">
        <v>150</v>
      </c>
      <c r="B7">
        <v>118</v>
      </c>
      <c r="D7">
        <f t="shared" si="0"/>
        <v>54</v>
      </c>
      <c r="E7">
        <f t="shared" si="1"/>
        <v>44.5</v>
      </c>
      <c r="H7" s="1" t="s">
        <v>11</v>
      </c>
      <c r="I7" s="1" t="s">
        <v>12</v>
      </c>
    </row>
    <row r="8" spans="1:12" x14ac:dyDescent="0.3">
      <c r="A8">
        <v>58</v>
      </c>
      <c r="B8">
        <v>116</v>
      </c>
      <c r="D8">
        <f t="shared" si="0"/>
        <v>23</v>
      </c>
      <c r="E8">
        <f t="shared" si="1"/>
        <v>43</v>
      </c>
      <c r="H8">
        <f>COUNT($A$4:$A$33)</f>
        <v>30</v>
      </c>
      <c r="I8">
        <f>COUNT($B$4:$B$33)</f>
        <v>30</v>
      </c>
    </row>
    <row r="9" spans="1:12" x14ac:dyDescent="0.3">
      <c r="A9">
        <v>115</v>
      </c>
      <c r="B9">
        <v>37</v>
      </c>
      <c r="D9">
        <f t="shared" si="0"/>
        <v>42</v>
      </c>
      <c r="E9">
        <f t="shared" si="1"/>
        <v>5.5</v>
      </c>
    </row>
    <row r="10" spans="1:12" x14ac:dyDescent="0.3">
      <c r="A10">
        <v>52</v>
      </c>
      <c r="B10">
        <v>56</v>
      </c>
      <c r="D10">
        <f t="shared" si="0"/>
        <v>15.5</v>
      </c>
      <c r="E10">
        <f t="shared" si="1"/>
        <v>20</v>
      </c>
      <c r="G10" t="s">
        <v>13</v>
      </c>
      <c r="H10">
        <f>H8*I8+H8*(H8+1)/2-H5</f>
        <v>101</v>
      </c>
    </row>
    <row r="11" spans="1:12" x14ac:dyDescent="0.3">
      <c r="A11">
        <v>47</v>
      </c>
      <c r="B11">
        <v>70</v>
      </c>
      <c r="D11">
        <f t="shared" si="0"/>
        <v>10</v>
      </c>
      <c r="E11">
        <f t="shared" si="1"/>
        <v>29</v>
      </c>
      <c r="G11" t="s">
        <v>14</v>
      </c>
      <c r="H11">
        <f>H8*I8+I8*(I8+1)/2-I5</f>
        <v>799</v>
      </c>
    </row>
    <row r="12" spans="1:12" x14ac:dyDescent="0.3">
      <c r="A12">
        <v>194</v>
      </c>
      <c r="B12">
        <v>29</v>
      </c>
      <c r="D12">
        <f t="shared" si="0"/>
        <v>59</v>
      </c>
      <c r="E12">
        <f t="shared" si="1"/>
        <v>4</v>
      </c>
    </row>
    <row r="13" spans="1:12" x14ac:dyDescent="0.3">
      <c r="A13">
        <v>71</v>
      </c>
      <c r="B13">
        <v>51</v>
      </c>
      <c r="D13">
        <f t="shared" si="0"/>
        <v>32</v>
      </c>
      <c r="E13">
        <f t="shared" si="1"/>
        <v>13</v>
      </c>
      <c r="G13" t="s">
        <v>15</v>
      </c>
      <c r="H13">
        <f>MIN(H10,H11)</f>
        <v>101</v>
      </c>
    </row>
    <row r="14" spans="1:12" x14ac:dyDescent="0.3">
      <c r="A14">
        <v>133</v>
      </c>
      <c r="B14">
        <v>18</v>
      </c>
      <c r="D14">
        <f t="shared" si="0"/>
        <v>51</v>
      </c>
      <c r="E14">
        <f t="shared" si="1"/>
        <v>3</v>
      </c>
    </row>
    <row r="15" spans="1:12" x14ac:dyDescent="0.3">
      <c r="A15">
        <v>120</v>
      </c>
      <c r="B15">
        <v>42</v>
      </c>
      <c r="D15">
        <f t="shared" si="0"/>
        <v>47</v>
      </c>
      <c r="E15">
        <f t="shared" si="1"/>
        <v>8</v>
      </c>
      <c r="G15" t="s">
        <v>16</v>
      </c>
      <c r="H15">
        <f>(H13-H8*I8/2)/SQRT(H8*I8*(H8+I8+1)/12)</f>
        <v>-5.1597644712629185</v>
      </c>
    </row>
    <row r="16" spans="1:12" x14ac:dyDescent="0.3">
      <c r="A16">
        <v>119</v>
      </c>
      <c r="B16">
        <v>56</v>
      </c>
      <c r="D16">
        <f t="shared" si="0"/>
        <v>46</v>
      </c>
      <c r="E16">
        <f t="shared" si="1"/>
        <v>20</v>
      </c>
      <c r="G16" s="3" t="s">
        <v>17</v>
      </c>
      <c r="H16" s="4">
        <f>(1-NORMSDIST(ABS(H15)))*2</f>
        <v>2.4726070790848098E-7</v>
      </c>
    </row>
    <row r="17" spans="1:12" x14ac:dyDescent="0.3">
      <c r="A17">
        <v>147</v>
      </c>
      <c r="B17">
        <v>54</v>
      </c>
      <c r="D17">
        <f t="shared" si="0"/>
        <v>53</v>
      </c>
      <c r="E17">
        <f t="shared" si="1"/>
        <v>17.5</v>
      </c>
    </row>
    <row r="18" spans="1:12" x14ac:dyDescent="0.3">
      <c r="A18">
        <v>158</v>
      </c>
      <c r="B18">
        <v>14</v>
      </c>
      <c r="D18">
        <f t="shared" si="0"/>
        <v>55.5</v>
      </c>
      <c r="E18">
        <f t="shared" si="1"/>
        <v>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162</v>
      </c>
      <c r="B19">
        <v>70</v>
      </c>
      <c r="D19">
        <f t="shared" si="0"/>
        <v>57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177</v>
      </c>
      <c r="B20">
        <v>56</v>
      </c>
      <c r="D20">
        <f t="shared" si="0"/>
        <v>58</v>
      </c>
      <c r="E20">
        <f t="shared" si="1"/>
        <v>20</v>
      </c>
    </row>
    <row r="21" spans="1:12" x14ac:dyDescent="0.3">
      <c r="A21">
        <v>107</v>
      </c>
      <c r="B21">
        <v>76</v>
      </c>
      <c r="D21">
        <f t="shared" si="0"/>
        <v>40</v>
      </c>
      <c r="E21">
        <f t="shared" si="1"/>
        <v>34</v>
      </c>
    </row>
    <row r="22" spans="1:12" x14ac:dyDescent="0.3">
      <c r="A22">
        <v>132</v>
      </c>
      <c r="B22">
        <v>39</v>
      </c>
      <c r="D22">
        <f t="shared" si="0"/>
        <v>50</v>
      </c>
      <c r="E22">
        <f t="shared" si="1"/>
        <v>7</v>
      </c>
    </row>
    <row r="23" spans="1:12" x14ac:dyDescent="0.3">
      <c r="A23">
        <v>80</v>
      </c>
      <c r="B23">
        <v>61</v>
      </c>
      <c r="D23">
        <f t="shared" si="0"/>
        <v>35</v>
      </c>
      <c r="E23">
        <f t="shared" si="1"/>
        <v>24</v>
      </c>
    </row>
    <row r="24" spans="1:12" x14ac:dyDescent="0.3">
      <c r="A24">
        <v>128</v>
      </c>
      <c r="B24">
        <v>71</v>
      </c>
      <c r="D24">
        <f t="shared" si="0"/>
        <v>48</v>
      </c>
      <c r="E24">
        <f t="shared" si="1"/>
        <v>32</v>
      </c>
    </row>
    <row r="25" spans="1:12" x14ac:dyDescent="0.3">
      <c r="A25">
        <v>81</v>
      </c>
      <c r="B25">
        <v>52</v>
      </c>
      <c r="D25">
        <f t="shared" si="0"/>
        <v>36</v>
      </c>
      <c r="E25">
        <f t="shared" si="1"/>
        <v>15.5</v>
      </c>
    </row>
    <row r="26" spans="1:12" x14ac:dyDescent="0.3">
      <c r="A26">
        <v>54</v>
      </c>
      <c r="B26">
        <v>37</v>
      </c>
      <c r="D26">
        <f t="shared" si="0"/>
        <v>17.5</v>
      </c>
      <c r="E26">
        <f t="shared" si="1"/>
        <v>5.5</v>
      </c>
    </row>
    <row r="27" spans="1:12" x14ac:dyDescent="0.3">
      <c r="A27">
        <v>98</v>
      </c>
      <c r="B27">
        <v>70</v>
      </c>
      <c r="D27">
        <f t="shared" si="0"/>
        <v>37</v>
      </c>
      <c r="E27">
        <f t="shared" si="1"/>
        <v>29</v>
      </c>
    </row>
    <row r="28" spans="1:12" x14ac:dyDescent="0.3">
      <c r="A28">
        <v>208</v>
      </c>
      <c r="B28">
        <v>51</v>
      </c>
      <c r="D28">
        <f t="shared" si="0"/>
        <v>60</v>
      </c>
      <c r="E28">
        <f t="shared" si="1"/>
        <v>13</v>
      </c>
    </row>
    <row r="29" spans="1:12" x14ac:dyDescent="0.3">
      <c r="A29">
        <v>71</v>
      </c>
      <c r="B29">
        <v>68</v>
      </c>
      <c r="D29">
        <f t="shared" si="0"/>
        <v>32</v>
      </c>
      <c r="E29">
        <f t="shared" si="1"/>
        <v>27</v>
      </c>
    </row>
    <row r="30" spans="1:12" x14ac:dyDescent="0.3">
      <c r="A30">
        <v>130</v>
      </c>
      <c r="B30">
        <v>46</v>
      </c>
      <c r="D30">
        <f t="shared" si="0"/>
        <v>49</v>
      </c>
      <c r="E30">
        <f t="shared" si="1"/>
        <v>9</v>
      </c>
    </row>
    <row r="31" spans="1:12" x14ac:dyDescent="0.3">
      <c r="A31">
        <v>158</v>
      </c>
      <c r="B31">
        <v>102</v>
      </c>
      <c r="D31">
        <f t="shared" si="0"/>
        <v>55.5</v>
      </c>
      <c r="E31">
        <f t="shared" si="1"/>
        <v>38.5</v>
      </c>
    </row>
    <row r="32" spans="1:12" x14ac:dyDescent="0.3">
      <c r="A32">
        <v>62</v>
      </c>
      <c r="B32">
        <v>49</v>
      </c>
      <c r="D32">
        <f t="shared" si="0"/>
        <v>25</v>
      </c>
      <c r="E32">
        <f t="shared" si="1"/>
        <v>11</v>
      </c>
    </row>
    <row r="33" spans="1:5" x14ac:dyDescent="0.3">
      <c r="A33">
        <v>118</v>
      </c>
      <c r="B33">
        <v>67</v>
      </c>
      <c r="D33">
        <f t="shared" si="0"/>
        <v>44.5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118.5</v>
      </c>
      <c r="I2">
        <f>MEDIAN($B$4:$B$33)</f>
        <v>64.5</v>
      </c>
      <c r="K2">
        <f>AVERAGE($A$4:$A$33)</f>
        <v>133.96666666666667</v>
      </c>
      <c r="L2">
        <f>AVERAGE($B$4:$B$33)</f>
        <v>66.2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119</v>
      </c>
      <c r="B4">
        <v>22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151</v>
      </c>
      <c r="B5">
        <v>33</v>
      </c>
      <c r="D5">
        <f t="shared" si="0"/>
        <v>49</v>
      </c>
      <c r="E5">
        <f t="shared" si="1"/>
        <v>7</v>
      </c>
      <c r="H5">
        <f>SUM($D$4:$D$33)</f>
        <v>1239</v>
      </c>
      <c r="I5">
        <f>SUM($E$4:$E$33)</f>
        <v>591</v>
      </c>
      <c r="J5" s="2" t="s">
        <v>23</v>
      </c>
      <c r="K5">
        <f>STDEVP($A$4:$A$33)</f>
        <v>50.419892458786101</v>
      </c>
      <c r="L5">
        <f>STDEVP($B$4:$B$33)</f>
        <v>36.327583642919791</v>
      </c>
    </row>
    <row r="6" spans="1:12" x14ac:dyDescent="0.3">
      <c r="A6">
        <v>78</v>
      </c>
      <c r="B6">
        <v>31</v>
      </c>
      <c r="D6">
        <f t="shared" si="0"/>
        <v>22.5</v>
      </c>
      <c r="E6">
        <f t="shared" si="1"/>
        <v>6</v>
      </c>
    </row>
    <row r="7" spans="1:12" x14ac:dyDescent="0.3">
      <c r="A7">
        <v>99</v>
      </c>
      <c r="B7">
        <v>70</v>
      </c>
      <c r="D7">
        <f t="shared" si="0"/>
        <v>33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192</v>
      </c>
      <c r="B8">
        <v>146</v>
      </c>
      <c r="D8">
        <f t="shared" si="0"/>
        <v>55</v>
      </c>
      <c r="E8">
        <f t="shared" si="1"/>
        <v>48</v>
      </c>
      <c r="H8">
        <f>COUNT($A$4:$A$33)</f>
        <v>30</v>
      </c>
      <c r="I8">
        <f>COUNT($B$4:$B$33)</f>
        <v>30</v>
      </c>
    </row>
    <row r="9" spans="1:12" x14ac:dyDescent="0.3">
      <c r="A9">
        <v>81</v>
      </c>
      <c r="B9">
        <v>99</v>
      </c>
      <c r="D9">
        <f t="shared" si="0"/>
        <v>26</v>
      </c>
      <c r="E9">
        <f t="shared" si="1"/>
        <v>33</v>
      </c>
    </row>
    <row r="10" spans="1:12" x14ac:dyDescent="0.3">
      <c r="A10">
        <v>90</v>
      </c>
      <c r="B10">
        <v>37</v>
      </c>
      <c r="D10">
        <f t="shared" si="0"/>
        <v>29</v>
      </c>
      <c r="E10">
        <f t="shared" si="1"/>
        <v>8</v>
      </c>
      <c r="G10" t="s">
        <v>13</v>
      </c>
      <c r="H10">
        <f>H8*I8+H8*(H8+1)/2-H5</f>
        <v>126</v>
      </c>
    </row>
    <row r="11" spans="1:12" x14ac:dyDescent="0.3">
      <c r="A11">
        <v>100</v>
      </c>
      <c r="B11">
        <v>66</v>
      </c>
      <c r="D11">
        <f t="shared" si="0"/>
        <v>35</v>
      </c>
      <c r="E11">
        <f t="shared" si="1"/>
        <v>17</v>
      </c>
      <c r="G11" t="s">
        <v>14</v>
      </c>
      <c r="H11">
        <f>H8*I8+I8*(I8+1)/2-I5</f>
        <v>774</v>
      </c>
    </row>
    <row r="12" spans="1:12" x14ac:dyDescent="0.3">
      <c r="A12">
        <v>227</v>
      </c>
      <c r="B12">
        <v>57</v>
      </c>
      <c r="D12">
        <f t="shared" si="0"/>
        <v>59</v>
      </c>
      <c r="E12">
        <f t="shared" si="1"/>
        <v>13</v>
      </c>
    </row>
    <row r="13" spans="1:12" x14ac:dyDescent="0.3">
      <c r="A13">
        <v>118</v>
      </c>
      <c r="B13">
        <v>59</v>
      </c>
      <c r="D13">
        <f t="shared" si="0"/>
        <v>42</v>
      </c>
      <c r="E13">
        <f t="shared" si="1"/>
        <v>14</v>
      </c>
      <c r="G13" t="s">
        <v>15</v>
      </c>
      <c r="H13">
        <f>MIN(H10,H11)</f>
        <v>126</v>
      </c>
    </row>
    <row r="14" spans="1:12" x14ac:dyDescent="0.3">
      <c r="A14">
        <v>91</v>
      </c>
      <c r="B14">
        <v>85</v>
      </c>
      <c r="D14">
        <f t="shared" si="0"/>
        <v>30</v>
      </c>
      <c r="E14">
        <f t="shared" si="1"/>
        <v>28</v>
      </c>
    </row>
    <row r="15" spans="1:12" x14ac:dyDescent="0.3">
      <c r="A15">
        <v>169</v>
      </c>
      <c r="B15">
        <v>76</v>
      </c>
      <c r="D15">
        <f t="shared" si="0"/>
        <v>51</v>
      </c>
      <c r="E15">
        <f t="shared" si="1"/>
        <v>20</v>
      </c>
      <c r="G15" t="s">
        <v>16</v>
      </c>
      <c r="H15">
        <f>(H13-H8*I8/2)/SQRT(H8*I8*(H8+I8+1)/12)</f>
        <v>-4.7901538357856319</v>
      </c>
    </row>
    <row r="16" spans="1:12" x14ac:dyDescent="0.3">
      <c r="A16">
        <v>117</v>
      </c>
      <c r="B16">
        <v>111</v>
      </c>
      <c r="D16">
        <f t="shared" si="0"/>
        <v>41</v>
      </c>
      <c r="E16">
        <f t="shared" si="1"/>
        <v>39.5</v>
      </c>
      <c r="G16" s="3" t="s">
        <v>17</v>
      </c>
      <c r="H16" s="4">
        <f>(1-NORMSDIST(ABS(H15)))*2</f>
        <v>1.6665349595879064E-6</v>
      </c>
    </row>
    <row r="17" spans="1:12" x14ac:dyDescent="0.3">
      <c r="A17">
        <v>46</v>
      </c>
      <c r="B17">
        <v>61</v>
      </c>
      <c r="D17">
        <f t="shared" si="0"/>
        <v>12</v>
      </c>
      <c r="E17">
        <f t="shared" si="1"/>
        <v>15</v>
      </c>
    </row>
    <row r="18" spans="1:12" x14ac:dyDescent="0.3">
      <c r="A18">
        <v>232</v>
      </c>
      <c r="B18">
        <v>63</v>
      </c>
      <c r="D18">
        <f t="shared" si="0"/>
        <v>60</v>
      </c>
      <c r="E18">
        <f t="shared" si="1"/>
        <v>16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111</v>
      </c>
      <c r="B19">
        <v>124</v>
      </c>
      <c r="D19">
        <f t="shared" si="0"/>
        <v>39.5</v>
      </c>
      <c r="E19">
        <f t="shared" si="1"/>
        <v>45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138</v>
      </c>
      <c r="B20">
        <v>30</v>
      </c>
      <c r="D20">
        <f t="shared" si="0"/>
        <v>47</v>
      </c>
      <c r="E20">
        <f t="shared" si="1"/>
        <v>5</v>
      </c>
    </row>
    <row r="21" spans="1:12" x14ac:dyDescent="0.3">
      <c r="A21">
        <v>205</v>
      </c>
      <c r="B21">
        <v>79</v>
      </c>
      <c r="D21">
        <f t="shared" si="0"/>
        <v>58</v>
      </c>
      <c r="E21">
        <f t="shared" si="1"/>
        <v>24.5</v>
      </c>
    </row>
    <row r="22" spans="1:12" x14ac:dyDescent="0.3">
      <c r="A22">
        <v>185</v>
      </c>
      <c r="B22">
        <v>7</v>
      </c>
      <c r="D22">
        <f t="shared" si="0"/>
        <v>54</v>
      </c>
      <c r="E22">
        <f t="shared" si="1"/>
        <v>1</v>
      </c>
    </row>
    <row r="23" spans="1:12" x14ac:dyDescent="0.3">
      <c r="A23">
        <v>77</v>
      </c>
      <c r="B23">
        <v>41</v>
      </c>
      <c r="D23">
        <f t="shared" si="0"/>
        <v>21</v>
      </c>
      <c r="E23">
        <f t="shared" si="1"/>
        <v>11</v>
      </c>
    </row>
    <row r="24" spans="1:12" x14ac:dyDescent="0.3">
      <c r="A24">
        <v>195</v>
      </c>
      <c r="B24">
        <v>38</v>
      </c>
      <c r="D24">
        <f t="shared" si="0"/>
        <v>56</v>
      </c>
      <c r="E24">
        <f t="shared" si="1"/>
        <v>9</v>
      </c>
    </row>
    <row r="25" spans="1:12" x14ac:dyDescent="0.3">
      <c r="A25">
        <v>184</v>
      </c>
      <c r="B25">
        <v>16</v>
      </c>
      <c r="D25">
        <f t="shared" si="0"/>
        <v>53</v>
      </c>
      <c r="E25">
        <f t="shared" si="1"/>
        <v>3</v>
      </c>
    </row>
    <row r="26" spans="1:12" x14ac:dyDescent="0.3">
      <c r="A26">
        <v>101</v>
      </c>
      <c r="B26">
        <v>96</v>
      </c>
      <c r="D26">
        <f t="shared" si="0"/>
        <v>36</v>
      </c>
      <c r="E26">
        <f t="shared" si="1"/>
        <v>31</v>
      </c>
    </row>
    <row r="27" spans="1:12" x14ac:dyDescent="0.3">
      <c r="A27">
        <v>74</v>
      </c>
      <c r="B27">
        <v>102</v>
      </c>
      <c r="D27">
        <f t="shared" si="0"/>
        <v>19</v>
      </c>
      <c r="E27">
        <f t="shared" si="1"/>
        <v>37</v>
      </c>
    </row>
    <row r="28" spans="1:12" x14ac:dyDescent="0.3">
      <c r="A28">
        <v>103</v>
      </c>
      <c r="B28">
        <v>78</v>
      </c>
      <c r="D28">
        <f t="shared" si="0"/>
        <v>38</v>
      </c>
      <c r="E28">
        <f t="shared" si="1"/>
        <v>22.5</v>
      </c>
    </row>
    <row r="29" spans="1:12" x14ac:dyDescent="0.3">
      <c r="A29">
        <v>159</v>
      </c>
      <c r="B29">
        <v>40</v>
      </c>
      <c r="D29">
        <f t="shared" si="0"/>
        <v>50</v>
      </c>
      <c r="E29">
        <f t="shared" si="1"/>
        <v>10</v>
      </c>
    </row>
    <row r="30" spans="1:12" x14ac:dyDescent="0.3">
      <c r="A30">
        <v>196</v>
      </c>
      <c r="B30">
        <v>99</v>
      </c>
      <c r="D30">
        <f t="shared" si="0"/>
        <v>57</v>
      </c>
      <c r="E30">
        <f t="shared" si="1"/>
        <v>33</v>
      </c>
    </row>
    <row r="31" spans="1:12" x14ac:dyDescent="0.3">
      <c r="A31">
        <v>178</v>
      </c>
      <c r="B31">
        <v>133</v>
      </c>
      <c r="D31">
        <f t="shared" si="0"/>
        <v>52</v>
      </c>
      <c r="E31">
        <f t="shared" si="1"/>
        <v>46</v>
      </c>
    </row>
    <row r="32" spans="1:12" x14ac:dyDescent="0.3">
      <c r="A32">
        <v>83</v>
      </c>
      <c r="B32">
        <v>79</v>
      </c>
      <c r="D32">
        <f t="shared" si="0"/>
        <v>27</v>
      </c>
      <c r="E32">
        <f t="shared" si="1"/>
        <v>24.5</v>
      </c>
    </row>
    <row r="33" spans="1:5" x14ac:dyDescent="0.3">
      <c r="A33">
        <v>120</v>
      </c>
      <c r="B33">
        <v>8</v>
      </c>
      <c r="D33">
        <f t="shared" si="0"/>
        <v>44</v>
      </c>
      <c r="E33">
        <f t="shared" si="1"/>
        <v>2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805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107</v>
      </c>
      <c r="I2">
        <f>MEDIAN($B$4:$B$33)</f>
        <v>55</v>
      </c>
      <c r="K2">
        <f>AVERAGE($A$4:$A$33)</f>
        <v>104.93333333333334</v>
      </c>
      <c r="L2">
        <f>AVERAGE($B$4:$B$33)</f>
        <v>52.5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96</v>
      </c>
      <c r="B4">
        <v>52</v>
      </c>
      <c r="D4">
        <f t="shared" ref="D4:D33" si="0">RANK(A4,$A$4:$B$33,1)+(COUNT($A$4:$B$33)+1-RANK(A4,$A$4:$B$33,1)-RANK(A4,$A$4:$B$33,0))/2</f>
        <v>39.5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148</v>
      </c>
      <c r="B5">
        <v>85</v>
      </c>
      <c r="D5">
        <f t="shared" si="0"/>
        <v>56</v>
      </c>
      <c r="E5">
        <f t="shared" si="1"/>
        <v>34</v>
      </c>
      <c r="H5">
        <f>SUM($D$4:$D$33)</f>
        <v>1252.5</v>
      </c>
      <c r="I5">
        <f>SUM($E$4:$E$33)</f>
        <v>577.5</v>
      </c>
      <c r="J5" s="2" t="s">
        <v>23</v>
      </c>
      <c r="K5">
        <f>STDEVP($A$4:$A$33)</f>
        <v>35.96010134703306</v>
      </c>
      <c r="L5">
        <f>STDEVP($B$4:$B$33)</f>
        <v>23.498581517473205</v>
      </c>
    </row>
    <row r="6" spans="1:12" x14ac:dyDescent="0.3">
      <c r="A6">
        <v>55</v>
      </c>
      <c r="B6">
        <v>75</v>
      </c>
      <c r="D6">
        <f t="shared" si="0"/>
        <v>19</v>
      </c>
      <c r="E6">
        <f t="shared" si="1"/>
        <v>31</v>
      </c>
    </row>
    <row r="7" spans="1:12" x14ac:dyDescent="0.3">
      <c r="A7">
        <v>28</v>
      </c>
      <c r="B7">
        <v>17</v>
      </c>
      <c r="D7">
        <f t="shared" si="0"/>
        <v>5</v>
      </c>
      <c r="E7">
        <f t="shared" si="1"/>
        <v>2.5</v>
      </c>
      <c r="H7" s="1" t="s">
        <v>11</v>
      </c>
      <c r="I7" s="1" t="s">
        <v>12</v>
      </c>
    </row>
    <row r="8" spans="1:12" x14ac:dyDescent="0.3">
      <c r="A8">
        <v>72</v>
      </c>
      <c r="B8">
        <v>32</v>
      </c>
      <c r="D8">
        <f t="shared" si="0"/>
        <v>29</v>
      </c>
      <c r="E8">
        <f t="shared" si="1"/>
        <v>9</v>
      </c>
      <c r="H8">
        <f>COUNT($A$4:$A$33)</f>
        <v>30</v>
      </c>
      <c r="I8">
        <f>COUNT($B$4:$B$33)</f>
        <v>30</v>
      </c>
    </row>
    <row r="9" spans="1:12" x14ac:dyDescent="0.3">
      <c r="A9">
        <v>124</v>
      </c>
      <c r="B9">
        <v>61</v>
      </c>
      <c r="D9">
        <f t="shared" si="0"/>
        <v>51</v>
      </c>
      <c r="E9">
        <f t="shared" si="1"/>
        <v>27</v>
      </c>
    </row>
    <row r="10" spans="1:12" x14ac:dyDescent="0.3">
      <c r="A10">
        <v>54</v>
      </c>
      <c r="B10">
        <v>59</v>
      </c>
      <c r="D10">
        <f t="shared" si="0"/>
        <v>18</v>
      </c>
      <c r="E10">
        <f t="shared" si="1"/>
        <v>24</v>
      </c>
      <c r="G10" t="s">
        <v>13</v>
      </c>
      <c r="H10">
        <f>H8*I8+H8*(H8+1)/2-H5</f>
        <v>112.5</v>
      </c>
    </row>
    <row r="11" spans="1:12" x14ac:dyDescent="0.3">
      <c r="A11">
        <v>57</v>
      </c>
      <c r="B11">
        <v>57</v>
      </c>
      <c r="D11">
        <f t="shared" si="0"/>
        <v>21.5</v>
      </c>
      <c r="E11">
        <f t="shared" si="1"/>
        <v>21.5</v>
      </c>
      <c r="G11" t="s">
        <v>14</v>
      </c>
      <c r="H11">
        <f>H8*I8+I8*(I8+1)/2-I5</f>
        <v>787.5</v>
      </c>
    </row>
    <row r="12" spans="1:12" x14ac:dyDescent="0.3">
      <c r="A12">
        <v>100</v>
      </c>
      <c r="B12">
        <v>34</v>
      </c>
      <c r="D12">
        <f t="shared" si="0"/>
        <v>43</v>
      </c>
      <c r="E12">
        <f t="shared" si="1"/>
        <v>11</v>
      </c>
    </row>
    <row r="13" spans="1:12" x14ac:dyDescent="0.3">
      <c r="A13">
        <v>127</v>
      </c>
      <c r="B13">
        <v>57</v>
      </c>
      <c r="D13">
        <f t="shared" si="0"/>
        <v>52</v>
      </c>
      <c r="E13">
        <f t="shared" si="1"/>
        <v>21.5</v>
      </c>
      <c r="G13" t="s">
        <v>15</v>
      </c>
      <c r="H13">
        <f>MIN(H10,H11)</f>
        <v>112.5</v>
      </c>
    </row>
    <row r="14" spans="1:12" x14ac:dyDescent="0.3">
      <c r="A14">
        <v>168</v>
      </c>
      <c r="B14">
        <v>99</v>
      </c>
      <c r="D14">
        <f t="shared" si="0"/>
        <v>60</v>
      </c>
      <c r="E14">
        <f t="shared" si="1"/>
        <v>41.5</v>
      </c>
    </row>
    <row r="15" spans="1:12" x14ac:dyDescent="0.3">
      <c r="A15">
        <v>104</v>
      </c>
      <c r="B15">
        <v>60</v>
      </c>
      <c r="D15">
        <f t="shared" si="0"/>
        <v>44</v>
      </c>
      <c r="E15">
        <f t="shared" si="1"/>
        <v>25.5</v>
      </c>
      <c r="G15" t="s">
        <v>16</v>
      </c>
      <c r="H15">
        <f>(H13-H8*I8/2)/SQRT(H8*I8*(H8+I8+1)/12)</f>
        <v>-4.9897435789433668</v>
      </c>
    </row>
    <row r="16" spans="1:12" x14ac:dyDescent="0.3">
      <c r="A16">
        <v>107</v>
      </c>
      <c r="B16">
        <v>43</v>
      </c>
      <c r="D16">
        <f t="shared" si="0"/>
        <v>45.5</v>
      </c>
      <c r="E16">
        <f t="shared" si="1"/>
        <v>12.5</v>
      </c>
      <c r="G16" s="3" t="s">
        <v>17</v>
      </c>
      <c r="H16" s="4">
        <f>(1-NORMSDIST(ABS(H15)))*2</f>
        <v>6.0459494211073661E-7</v>
      </c>
    </row>
    <row r="17" spans="1:12" x14ac:dyDescent="0.3">
      <c r="A17">
        <v>153</v>
      </c>
      <c r="B17">
        <v>77</v>
      </c>
      <c r="D17">
        <f t="shared" si="0"/>
        <v>58</v>
      </c>
      <c r="E17">
        <f t="shared" si="1"/>
        <v>32</v>
      </c>
    </row>
    <row r="18" spans="1:12" x14ac:dyDescent="0.3">
      <c r="A18">
        <v>163</v>
      </c>
      <c r="B18">
        <v>43</v>
      </c>
      <c r="D18">
        <f t="shared" si="0"/>
        <v>59</v>
      </c>
      <c r="E18">
        <f t="shared" si="1"/>
        <v>12.5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108</v>
      </c>
      <c r="B19">
        <v>92</v>
      </c>
      <c r="D19">
        <f t="shared" si="0"/>
        <v>48</v>
      </c>
      <c r="E19">
        <f t="shared" si="1"/>
        <v>38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137</v>
      </c>
      <c r="B20">
        <v>30</v>
      </c>
      <c r="D20">
        <f t="shared" si="0"/>
        <v>54</v>
      </c>
      <c r="E20">
        <f t="shared" si="1"/>
        <v>7.5</v>
      </c>
    </row>
    <row r="21" spans="1:12" x14ac:dyDescent="0.3">
      <c r="A21">
        <v>30</v>
      </c>
      <c r="B21">
        <v>69</v>
      </c>
      <c r="D21">
        <f t="shared" si="0"/>
        <v>7.5</v>
      </c>
      <c r="E21">
        <f t="shared" si="1"/>
        <v>28</v>
      </c>
    </row>
    <row r="22" spans="1:12" x14ac:dyDescent="0.3">
      <c r="A22">
        <v>99</v>
      </c>
      <c r="B22">
        <v>17</v>
      </c>
      <c r="D22">
        <f t="shared" si="0"/>
        <v>41.5</v>
      </c>
      <c r="E22">
        <f t="shared" si="1"/>
        <v>2.5</v>
      </c>
    </row>
    <row r="23" spans="1:12" x14ac:dyDescent="0.3">
      <c r="A23">
        <v>83</v>
      </c>
      <c r="B23">
        <v>88</v>
      </c>
      <c r="D23">
        <f t="shared" si="0"/>
        <v>33</v>
      </c>
      <c r="E23">
        <f t="shared" si="1"/>
        <v>36</v>
      </c>
    </row>
    <row r="24" spans="1:12" x14ac:dyDescent="0.3">
      <c r="A24">
        <v>140</v>
      </c>
      <c r="B24">
        <v>73</v>
      </c>
      <c r="D24">
        <f t="shared" si="0"/>
        <v>55</v>
      </c>
      <c r="E24">
        <f t="shared" si="1"/>
        <v>30</v>
      </c>
    </row>
    <row r="25" spans="1:12" x14ac:dyDescent="0.3">
      <c r="A25">
        <v>86</v>
      </c>
      <c r="B25">
        <v>47</v>
      </c>
      <c r="D25">
        <f t="shared" si="0"/>
        <v>35</v>
      </c>
      <c r="E25">
        <f t="shared" si="1"/>
        <v>14</v>
      </c>
    </row>
    <row r="26" spans="1:12" x14ac:dyDescent="0.3">
      <c r="A26">
        <v>149</v>
      </c>
      <c r="B26">
        <v>53</v>
      </c>
      <c r="D26">
        <f t="shared" si="0"/>
        <v>57</v>
      </c>
      <c r="E26">
        <f t="shared" si="1"/>
        <v>16.5</v>
      </c>
    </row>
    <row r="27" spans="1:12" x14ac:dyDescent="0.3">
      <c r="A27">
        <v>107</v>
      </c>
      <c r="B27">
        <v>29</v>
      </c>
      <c r="D27">
        <f t="shared" si="0"/>
        <v>45.5</v>
      </c>
      <c r="E27">
        <f t="shared" si="1"/>
        <v>6</v>
      </c>
    </row>
    <row r="28" spans="1:12" x14ac:dyDescent="0.3">
      <c r="A28">
        <v>108</v>
      </c>
      <c r="B28">
        <v>20</v>
      </c>
      <c r="D28">
        <f t="shared" si="0"/>
        <v>48</v>
      </c>
      <c r="E28">
        <f t="shared" si="1"/>
        <v>4</v>
      </c>
    </row>
    <row r="29" spans="1:12" x14ac:dyDescent="0.3">
      <c r="A29">
        <v>96</v>
      </c>
      <c r="B29">
        <v>53</v>
      </c>
      <c r="D29">
        <f t="shared" si="0"/>
        <v>39.5</v>
      </c>
      <c r="E29">
        <f t="shared" si="1"/>
        <v>16.5</v>
      </c>
    </row>
    <row r="30" spans="1:12" x14ac:dyDescent="0.3">
      <c r="A30">
        <v>120</v>
      </c>
      <c r="B30">
        <v>60</v>
      </c>
      <c r="D30">
        <f t="shared" si="0"/>
        <v>50</v>
      </c>
      <c r="E30">
        <f t="shared" si="1"/>
        <v>25.5</v>
      </c>
    </row>
    <row r="31" spans="1:12" x14ac:dyDescent="0.3">
      <c r="A31">
        <v>131</v>
      </c>
      <c r="B31">
        <v>33</v>
      </c>
      <c r="D31">
        <f t="shared" si="0"/>
        <v>53</v>
      </c>
      <c r="E31">
        <f t="shared" si="1"/>
        <v>10</v>
      </c>
    </row>
    <row r="32" spans="1:12" x14ac:dyDescent="0.3">
      <c r="A32">
        <v>108</v>
      </c>
      <c r="B32">
        <v>57</v>
      </c>
      <c r="D32">
        <f t="shared" si="0"/>
        <v>48</v>
      </c>
      <c r="E32">
        <f t="shared" si="1"/>
        <v>21.5</v>
      </c>
    </row>
    <row r="33" spans="1:5" x14ac:dyDescent="0.3">
      <c r="A33">
        <v>90</v>
      </c>
      <c r="B33">
        <v>3</v>
      </c>
      <c r="D33">
        <f t="shared" si="0"/>
        <v>37</v>
      </c>
      <c r="E33">
        <f t="shared" si="1"/>
        <v>1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980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171.5</v>
      </c>
      <c r="I2">
        <f>MEDIAN($B$4:$B$33)</f>
        <v>89</v>
      </c>
      <c r="K2">
        <f>AVERAGE($A$4:$A$33)</f>
        <v>171.86666666666667</v>
      </c>
      <c r="L2">
        <f>AVERAGE($B$4:$B$33)</f>
        <v>88.433333333333337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201</v>
      </c>
      <c r="B4">
        <v>101</v>
      </c>
      <c r="D4">
        <f t="shared" ref="D4:D33" si="0">RANK(A4,$A$4:$B$33,1)+(COUNT($A$4:$B$33)+1-RANK(A4,$A$4:$B$33,1)-RANK(A4,$A$4:$B$33,0))/2</f>
        <v>50.5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118</v>
      </c>
      <c r="B5">
        <v>104</v>
      </c>
      <c r="D5">
        <f t="shared" si="0"/>
        <v>28</v>
      </c>
      <c r="E5">
        <f t="shared" si="1"/>
        <v>21.5</v>
      </c>
      <c r="H5">
        <f>SUM($D$4:$D$33)</f>
        <v>1269.5</v>
      </c>
      <c r="I5">
        <f>SUM($E$4:$E$33)</f>
        <v>560.5</v>
      </c>
      <c r="J5" s="2" t="s">
        <v>23</v>
      </c>
      <c r="K5">
        <f>STDEVP($A$4:$A$33)</f>
        <v>52.000470083345292</v>
      </c>
      <c r="L5">
        <f>STDEVP($B$4:$B$33)</f>
        <v>39.316394657812772</v>
      </c>
    </row>
    <row r="6" spans="1:12" x14ac:dyDescent="0.3">
      <c r="A6">
        <v>169</v>
      </c>
      <c r="B6">
        <v>12</v>
      </c>
      <c r="D6">
        <f t="shared" si="0"/>
        <v>44.5</v>
      </c>
      <c r="E6">
        <f t="shared" si="1"/>
        <v>1</v>
      </c>
    </row>
    <row r="7" spans="1:12" x14ac:dyDescent="0.3">
      <c r="A7">
        <v>47</v>
      </c>
      <c r="B7">
        <v>87</v>
      </c>
      <c r="D7">
        <f t="shared" si="0"/>
        <v>5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121</v>
      </c>
      <c r="B8">
        <v>59</v>
      </c>
      <c r="D8">
        <f t="shared" si="0"/>
        <v>29.5</v>
      </c>
      <c r="E8">
        <f t="shared" si="1"/>
        <v>8</v>
      </c>
      <c r="H8">
        <f>COUNT($A$4:$A$33)</f>
        <v>30</v>
      </c>
      <c r="I8">
        <f>COUNT($B$4:$B$33)</f>
        <v>30</v>
      </c>
    </row>
    <row r="9" spans="1:12" x14ac:dyDescent="0.3">
      <c r="A9">
        <v>184</v>
      </c>
      <c r="B9">
        <v>80</v>
      </c>
      <c r="D9">
        <f t="shared" si="0"/>
        <v>47</v>
      </c>
      <c r="E9">
        <f t="shared" si="1"/>
        <v>15.5</v>
      </c>
    </row>
    <row r="10" spans="1:12" x14ac:dyDescent="0.3">
      <c r="A10">
        <v>174</v>
      </c>
      <c r="B10">
        <v>121</v>
      </c>
      <c r="D10">
        <f t="shared" si="0"/>
        <v>46</v>
      </c>
      <c r="E10">
        <f t="shared" si="1"/>
        <v>29.5</v>
      </c>
      <c r="G10" t="s">
        <v>13</v>
      </c>
      <c r="H10">
        <f>H8*I8+H8*(H8+1)/2-H5</f>
        <v>95.5</v>
      </c>
    </row>
    <row r="11" spans="1:12" x14ac:dyDescent="0.3">
      <c r="A11">
        <v>246</v>
      </c>
      <c r="B11">
        <v>77</v>
      </c>
      <c r="D11">
        <f t="shared" si="0"/>
        <v>58</v>
      </c>
      <c r="E11">
        <f t="shared" si="1"/>
        <v>14</v>
      </c>
      <c r="G11" t="s">
        <v>14</v>
      </c>
      <c r="H11">
        <f>H8*I8+I8*(I8+1)/2-I5</f>
        <v>804.5</v>
      </c>
    </row>
    <row r="12" spans="1:12" x14ac:dyDescent="0.3">
      <c r="A12">
        <v>207</v>
      </c>
      <c r="B12">
        <v>125</v>
      </c>
      <c r="D12">
        <f t="shared" si="0"/>
        <v>53</v>
      </c>
      <c r="E12">
        <f t="shared" si="1"/>
        <v>31</v>
      </c>
    </row>
    <row r="13" spans="1:12" x14ac:dyDescent="0.3">
      <c r="A13">
        <v>243</v>
      </c>
      <c r="B13">
        <v>61</v>
      </c>
      <c r="D13">
        <f t="shared" si="0"/>
        <v>57</v>
      </c>
      <c r="E13">
        <f t="shared" si="1"/>
        <v>9</v>
      </c>
      <c r="G13" t="s">
        <v>15</v>
      </c>
      <c r="H13">
        <f>MIN(H10,H11)</f>
        <v>95.5</v>
      </c>
    </row>
    <row r="14" spans="1:12" x14ac:dyDescent="0.3">
      <c r="A14">
        <v>234</v>
      </c>
      <c r="B14">
        <v>80</v>
      </c>
      <c r="D14">
        <f t="shared" si="0"/>
        <v>56</v>
      </c>
      <c r="E14">
        <f t="shared" si="1"/>
        <v>15.5</v>
      </c>
    </row>
    <row r="15" spans="1:12" x14ac:dyDescent="0.3">
      <c r="A15">
        <v>201</v>
      </c>
      <c r="B15">
        <v>129</v>
      </c>
      <c r="D15">
        <f t="shared" si="0"/>
        <v>50.5</v>
      </c>
      <c r="E15">
        <f t="shared" si="1"/>
        <v>32</v>
      </c>
      <c r="G15" t="s">
        <v>16</v>
      </c>
      <c r="H15">
        <f>(H13-H8*I8/2)/SQRT(H8*I8*(H8+I8+1)/12)</f>
        <v>-5.2410788110679212</v>
      </c>
    </row>
    <row r="16" spans="1:12" x14ac:dyDescent="0.3">
      <c r="A16">
        <v>200</v>
      </c>
      <c r="B16">
        <v>20</v>
      </c>
      <c r="D16">
        <f t="shared" si="0"/>
        <v>49</v>
      </c>
      <c r="E16">
        <f t="shared" si="1"/>
        <v>3</v>
      </c>
      <c r="G16" s="3" t="s">
        <v>17</v>
      </c>
      <c r="H16" s="4">
        <f>(1-NORMSDIST(ABS(H15)))*2</f>
        <v>1.5964050992245404E-7</v>
      </c>
    </row>
    <row r="17" spans="1:12" x14ac:dyDescent="0.3">
      <c r="A17">
        <v>169</v>
      </c>
      <c r="B17">
        <v>16</v>
      </c>
      <c r="D17">
        <f t="shared" si="0"/>
        <v>44.5</v>
      </c>
      <c r="E17">
        <f t="shared" si="1"/>
        <v>2</v>
      </c>
    </row>
    <row r="18" spans="1:12" x14ac:dyDescent="0.3">
      <c r="A18">
        <v>204</v>
      </c>
      <c r="B18">
        <v>76</v>
      </c>
      <c r="D18">
        <f t="shared" si="0"/>
        <v>52</v>
      </c>
      <c r="E18">
        <f t="shared" si="1"/>
        <v>13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189</v>
      </c>
      <c r="B19">
        <v>114</v>
      </c>
      <c r="D19">
        <f t="shared" si="0"/>
        <v>48</v>
      </c>
      <c r="E19">
        <f t="shared" si="1"/>
        <v>25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145</v>
      </c>
      <c r="B20">
        <v>69</v>
      </c>
      <c r="D20">
        <f t="shared" si="0"/>
        <v>37</v>
      </c>
      <c r="E20">
        <f t="shared" si="1"/>
        <v>12</v>
      </c>
    </row>
    <row r="21" spans="1:12" x14ac:dyDescent="0.3">
      <c r="A21">
        <v>252</v>
      </c>
      <c r="B21">
        <v>91</v>
      </c>
      <c r="D21">
        <f t="shared" si="0"/>
        <v>60</v>
      </c>
      <c r="E21">
        <f t="shared" si="1"/>
        <v>18</v>
      </c>
    </row>
    <row r="22" spans="1:12" x14ac:dyDescent="0.3">
      <c r="A22">
        <v>104</v>
      </c>
      <c r="B22">
        <v>162</v>
      </c>
      <c r="D22">
        <f t="shared" si="0"/>
        <v>21.5</v>
      </c>
      <c r="E22">
        <f t="shared" si="1"/>
        <v>43</v>
      </c>
    </row>
    <row r="23" spans="1:12" x14ac:dyDescent="0.3">
      <c r="A23">
        <v>221</v>
      </c>
      <c r="B23">
        <v>133</v>
      </c>
      <c r="D23">
        <f t="shared" si="0"/>
        <v>55</v>
      </c>
      <c r="E23">
        <f t="shared" si="1"/>
        <v>33</v>
      </c>
    </row>
    <row r="24" spans="1:12" x14ac:dyDescent="0.3">
      <c r="A24">
        <v>114</v>
      </c>
      <c r="B24">
        <v>106</v>
      </c>
      <c r="D24">
        <f t="shared" si="0"/>
        <v>25</v>
      </c>
      <c r="E24">
        <f t="shared" si="1"/>
        <v>23</v>
      </c>
    </row>
    <row r="25" spans="1:12" x14ac:dyDescent="0.3">
      <c r="A25">
        <v>214</v>
      </c>
      <c r="B25">
        <v>160</v>
      </c>
      <c r="D25">
        <f t="shared" si="0"/>
        <v>54</v>
      </c>
      <c r="E25">
        <f t="shared" si="1"/>
        <v>41</v>
      </c>
    </row>
    <row r="26" spans="1:12" x14ac:dyDescent="0.3">
      <c r="A26">
        <v>144</v>
      </c>
      <c r="B26">
        <v>114</v>
      </c>
      <c r="D26">
        <f t="shared" si="0"/>
        <v>36</v>
      </c>
      <c r="E26">
        <f t="shared" si="1"/>
        <v>25</v>
      </c>
    </row>
    <row r="27" spans="1:12" x14ac:dyDescent="0.3">
      <c r="A27">
        <v>247</v>
      </c>
      <c r="B27">
        <v>55</v>
      </c>
      <c r="D27">
        <f t="shared" si="0"/>
        <v>59</v>
      </c>
      <c r="E27">
        <f t="shared" si="1"/>
        <v>7</v>
      </c>
    </row>
    <row r="28" spans="1:12" x14ac:dyDescent="0.3">
      <c r="A28">
        <v>149</v>
      </c>
      <c r="B28">
        <v>34</v>
      </c>
      <c r="D28">
        <f t="shared" si="0"/>
        <v>39</v>
      </c>
      <c r="E28">
        <f t="shared" si="1"/>
        <v>4</v>
      </c>
    </row>
    <row r="29" spans="1:12" x14ac:dyDescent="0.3">
      <c r="A29">
        <v>161</v>
      </c>
      <c r="B29">
        <v>137</v>
      </c>
      <c r="D29">
        <f t="shared" si="0"/>
        <v>42</v>
      </c>
      <c r="E29">
        <f t="shared" si="1"/>
        <v>35</v>
      </c>
    </row>
    <row r="30" spans="1:12" x14ac:dyDescent="0.3">
      <c r="A30">
        <v>64</v>
      </c>
      <c r="B30">
        <v>115</v>
      </c>
      <c r="D30">
        <f t="shared" si="0"/>
        <v>10.5</v>
      </c>
      <c r="E30">
        <f t="shared" si="1"/>
        <v>27</v>
      </c>
    </row>
    <row r="31" spans="1:12" x14ac:dyDescent="0.3">
      <c r="A31">
        <v>134</v>
      </c>
      <c r="B31">
        <v>103</v>
      </c>
      <c r="D31">
        <f t="shared" si="0"/>
        <v>34</v>
      </c>
      <c r="E31">
        <f t="shared" si="1"/>
        <v>20</v>
      </c>
    </row>
    <row r="32" spans="1:12" x14ac:dyDescent="0.3">
      <c r="A32">
        <v>154</v>
      </c>
      <c r="B32">
        <v>48</v>
      </c>
      <c r="D32">
        <f t="shared" si="0"/>
        <v>40</v>
      </c>
      <c r="E32">
        <f t="shared" si="1"/>
        <v>6</v>
      </c>
    </row>
    <row r="33" spans="1:5" x14ac:dyDescent="0.3">
      <c r="A33">
        <v>146</v>
      </c>
      <c r="B33">
        <v>64</v>
      </c>
      <c r="D33">
        <f t="shared" si="0"/>
        <v>38</v>
      </c>
      <c r="E33">
        <f t="shared" si="1"/>
        <v>10.5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108.5</v>
      </c>
      <c r="I2">
        <f>MEDIAN($B$4:$B$33)</f>
        <v>51.5</v>
      </c>
      <c r="K2">
        <f>AVERAGE($A$4:$A$33)</f>
        <v>111.9</v>
      </c>
      <c r="L2">
        <f>AVERAGE($B$4:$B$33)</f>
        <v>62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102</v>
      </c>
      <c r="B4">
        <v>27</v>
      </c>
      <c r="D4">
        <f t="shared" ref="D4:D33" si="0">RANK(A4,$A$4:$B$33,1)+(COUNT($A$4:$B$33)+1-RANK(A4,$A$4:$B$33,1)-RANK(A4,$A$4:$B$33,0))/2</f>
        <v>41</v>
      </c>
      <c r="E4">
        <f t="shared" ref="E4:E33" si="1">RANK(B4,$A$4:$B$33,1)+(COUNT($A$4:$B$33)+1-RANK(B4,$A$4:$B$33,1)-RANK(B4,$A$4:$B$33,0))/2</f>
        <v>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110</v>
      </c>
      <c r="B5">
        <v>17</v>
      </c>
      <c r="D5">
        <f t="shared" si="0"/>
        <v>43</v>
      </c>
      <c r="E5">
        <f t="shared" si="1"/>
        <v>1</v>
      </c>
      <c r="H5">
        <f>SUM($D$4:$D$33)</f>
        <v>1221</v>
      </c>
      <c r="I5">
        <f>SUM($E$4:$E$33)</f>
        <v>609</v>
      </c>
      <c r="J5" s="2" t="s">
        <v>23</v>
      </c>
      <c r="K5">
        <f>STDEVP($A$4:$A$33)</f>
        <v>39.020806415723051</v>
      </c>
      <c r="L5">
        <f>STDEVP($B$4:$B$33)</f>
        <v>31.261264636394138</v>
      </c>
    </row>
    <row r="6" spans="1:12" x14ac:dyDescent="0.3">
      <c r="A6">
        <v>153</v>
      </c>
      <c r="B6">
        <v>90</v>
      </c>
      <c r="D6">
        <f t="shared" si="0"/>
        <v>55</v>
      </c>
      <c r="E6">
        <f t="shared" si="1"/>
        <v>35</v>
      </c>
    </row>
    <row r="7" spans="1:12" x14ac:dyDescent="0.3">
      <c r="A7">
        <v>131</v>
      </c>
      <c r="B7">
        <v>65</v>
      </c>
      <c r="D7">
        <f t="shared" si="0"/>
        <v>48</v>
      </c>
      <c r="E7">
        <f t="shared" si="1"/>
        <v>23</v>
      </c>
      <c r="H7" s="1" t="s">
        <v>11</v>
      </c>
      <c r="I7" s="1" t="s">
        <v>12</v>
      </c>
    </row>
    <row r="8" spans="1:12" x14ac:dyDescent="0.3">
      <c r="A8">
        <v>118</v>
      </c>
      <c r="B8">
        <v>51</v>
      </c>
      <c r="D8">
        <f t="shared" si="0"/>
        <v>45</v>
      </c>
      <c r="E8">
        <f t="shared" si="1"/>
        <v>17</v>
      </c>
      <c r="H8">
        <f>COUNT($A$4:$A$33)</f>
        <v>30</v>
      </c>
      <c r="I8">
        <f>COUNT($B$4:$B$33)</f>
        <v>30</v>
      </c>
    </row>
    <row r="9" spans="1:12" x14ac:dyDescent="0.3">
      <c r="A9">
        <v>74</v>
      </c>
      <c r="B9">
        <v>84</v>
      </c>
      <c r="D9">
        <f t="shared" si="0"/>
        <v>26.5</v>
      </c>
      <c r="E9">
        <f t="shared" si="1"/>
        <v>33.5</v>
      </c>
    </row>
    <row r="10" spans="1:12" x14ac:dyDescent="0.3">
      <c r="A10">
        <v>96</v>
      </c>
      <c r="B10">
        <v>52</v>
      </c>
      <c r="D10">
        <f t="shared" si="0"/>
        <v>37</v>
      </c>
      <c r="E10">
        <f t="shared" si="1"/>
        <v>18</v>
      </c>
      <c r="G10" t="s">
        <v>13</v>
      </c>
      <c r="H10">
        <f>H8*I8+H8*(H8+1)/2-H5</f>
        <v>144</v>
      </c>
    </row>
    <row r="11" spans="1:12" x14ac:dyDescent="0.3">
      <c r="A11">
        <v>150</v>
      </c>
      <c r="B11">
        <v>36</v>
      </c>
      <c r="D11">
        <f t="shared" si="0"/>
        <v>53.5</v>
      </c>
      <c r="E11">
        <f t="shared" si="1"/>
        <v>6.5</v>
      </c>
      <c r="G11" t="s">
        <v>14</v>
      </c>
      <c r="H11">
        <f>H8*I8+I8*(I8+1)/2-I5</f>
        <v>756</v>
      </c>
    </row>
    <row r="12" spans="1:12" x14ac:dyDescent="0.3">
      <c r="A12">
        <v>150</v>
      </c>
      <c r="B12">
        <v>82</v>
      </c>
      <c r="D12">
        <f t="shared" si="0"/>
        <v>53.5</v>
      </c>
      <c r="E12">
        <f t="shared" si="1"/>
        <v>31</v>
      </c>
    </row>
    <row r="13" spans="1:12" x14ac:dyDescent="0.3">
      <c r="A13">
        <v>101</v>
      </c>
      <c r="B13">
        <v>45</v>
      </c>
      <c r="D13">
        <f t="shared" si="0"/>
        <v>40</v>
      </c>
      <c r="E13">
        <f t="shared" si="1"/>
        <v>12.5</v>
      </c>
      <c r="G13" t="s">
        <v>15</v>
      </c>
      <c r="H13">
        <f>MIN(H10,H11)</f>
        <v>144</v>
      </c>
    </row>
    <row r="14" spans="1:12" x14ac:dyDescent="0.3">
      <c r="A14">
        <v>175</v>
      </c>
      <c r="B14">
        <v>54</v>
      </c>
      <c r="D14">
        <f t="shared" si="0"/>
        <v>59</v>
      </c>
      <c r="E14">
        <f t="shared" si="1"/>
        <v>19</v>
      </c>
    </row>
    <row r="15" spans="1:12" x14ac:dyDescent="0.3">
      <c r="A15">
        <v>40</v>
      </c>
      <c r="B15">
        <v>76</v>
      </c>
      <c r="D15">
        <f t="shared" si="0"/>
        <v>8.5</v>
      </c>
      <c r="E15">
        <f t="shared" si="1"/>
        <v>28</v>
      </c>
      <c r="G15" t="s">
        <v>16</v>
      </c>
      <c r="H15">
        <f>(H13-H8*I8/2)/SQRT(H8*I8*(H8+I8+1)/12)</f>
        <v>-4.5240341782419859</v>
      </c>
    </row>
    <row r="16" spans="1:12" x14ac:dyDescent="0.3">
      <c r="A16">
        <v>96</v>
      </c>
      <c r="B16">
        <v>50</v>
      </c>
      <c r="D16">
        <f t="shared" si="0"/>
        <v>37</v>
      </c>
      <c r="E16">
        <f t="shared" si="1"/>
        <v>16</v>
      </c>
      <c r="G16" s="3" t="s">
        <v>17</v>
      </c>
      <c r="H16" s="4">
        <f>(1-NORMSDIST(ABS(H15)))*2</f>
        <v>6.067192022563006E-6</v>
      </c>
    </row>
    <row r="17" spans="1:12" x14ac:dyDescent="0.3">
      <c r="A17">
        <v>174</v>
      </c>
      <c r="B17">
        <v>36</v>
      </c>
      <c r="D17">
        <f t="shared" si="0"/>
        <v>58</v>
      </c>
      <c r="E17">
        <f t="shared" si="1"/>
        <v>6.5</v>
      </c>
    </row>
    <row r="18" spans="1:12" x14ac:dyDescent="0.3">
      <c r="A18">
        <v>107</v>
      </c>
      <c r="B18">
        <v>72</v>
      </c>
      <c r="D18">
        <f t="shared" si="0"/>
        <v>42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122</v>
      </c>
      <c r="B19">
        <v>74</v>
      </c>
      <c r="D19">
        <f t="shared" si="0"/>
        <v>46</v>
      </c>
      <c r="E19">
        <f t="shared" si="1"/>
        <v>26.5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58</v>
      </c>
      <c r="B20">
        <v>30</v>
      </c>
      <c r="D20">
        <f t="shared" si="0"/>
        <v>21.5</v>
      </c>
      <c r="E20">
        <f t="shared" si="1"/>
        <v>3</v>
      </c>
    </row>
    <row r="21" spans="1:12" x14ac:dyDescent="0.3">
      <c r="A21">
        <v>80</v>
      </c>
      <c r="B21">
        <v>48</v>
      </c>
      <c r="D21">
        <f t="shared" si="0"/>
        <v>30</v>
      </c>
      <c r="E21">
        <f t="shared" si="1"/>
        <v>15</v>
      </c>
    </row>
    <row r="22" spans="1:12" x14ac:dyDescent="0.3">
      <c r="A22">
        <v>188</v>
      </c>
      <c r="B22">
        <v>31</v>
      </c>
      <c r="D22">
        <f t="shared" si="0"/>
        <v>60</v>
      </c>
      <c r="E22">
        <f t="shared" si="1"/>
        <v>4</v>
      </c>
    </row>
    <row r="23" spans="1:12" x14ac:dyDescent="0.3">
      <c r="A23">
        <v>133</v>
      </c>
      <c r="B23">
        <v>47</v>
      </c>
      <c r="D23">
        <f t="shared" si="0"/>
        <v>49</v>
      </c>
      <c r="E23">
        <f t="shared" si="1"/>
        <v>14</v>
      </c>
    </row>
    <row r="24" spans="1:12" x14ac:dyDescent="0.3">
      <c r="A24">
        <v>137</v>
      </c>
      <c r="B24">
        <v>57</v>
      </c>
      <c r="D24">
        <f t="shared" si="0"/>
        <v>52</v>
      </c>
      <c r="E24">
        <f t="shared" si="1"/>
        <v>20</v>
      </c>
    </row>
    <row r="25" spans="1:12" x14ac:dyDescent="0.3">
      <c r="A25">
        <v>84</v>
      </c>
      <c r="B25">
        <v>78</v>
      </c>
      <c r="D25">
        <f t="shared" si="0"/>
        <v>33.5</v>
      </c>
      <c r="E25">
        <f t="shared" si="1"/>
        <v>29</v>
      </c>
    </row>
    <row r="26" spans="1:12" x14ac:dyDescent="0.3">
      <c r="A26">
        <v>69</v>
      </c>
      <c r="B26">
        <v>98</v>
      </c>
      <c r="D26">
        <f t="shared" si="0"/>
        <v>24</v>
      </c>
      <c r="E26">
        <f t="shared" si="1"/>
        <v>39</v>
      </c>
    </row>
    <row r="27" spans="1:12" x14ac:dyDescent="0.3">
      <c r="A27">
        <v>96</v>
      </c>
      <c r="B27">
        <v>45</v>
      </c>
      <c r="D27">
        <f t="shared" si="0"/>
        <v>37</v>
      </c>
      <c r="E27">
        <f t="shared" si="1"/>
        <v>12.5</v>
      </c>
    </row>
    <row r="28" spans="1:12" x14ac:dyDescent="0.3">
      <c r="A28">
        <v>135</v>
      </c>
      <c r="B28">
        <v>127</v>
      </c>
      <c r="D28">
        <f t="shared" si="0"/>
        <v>50</v>
      </c>
      <c r="E28">
        <f t="shared" si="1"/>
        <v>47</v>
      </c>
    </row>
    <row r="29" spans="1:12" x14ac:dyDescent="0.3">
      <c r="A29">
        <v>136</v>
      </c>
      <c r="B29">
        <v>111</v>
      </c>
      <c r="D29">
        <f t="shared" si="0"/>
        <v>51</v>
      </c>
      <c r="E29">
        <f t="shared" si="1"/>
        <v>44</v>
      </c>
    </row>
    <row r="30" spans="1:12" x14ac:dyDescent="0.3">
      <c r="A30">
        <v>58</v>
      </c>
      <c r="B30">
        <v>43</v>
      </c>
      <c r="D30">
        <f t="shared" si="0"/>
        <v>21.5</v>
      </c>
      <c r="E30">
        <f t="shared" si="1"/>
        <v>10.5</v>
      </c>
    </row>
    <row r="31" spans="1:12" x14ac:dyDescent="0.3">
      <c r="A31">
        <v>43</v>
      </c>
      <c r="B31">
        <v>35</v>
      </c>
      <c r="D31">
        <f t="shared" si="0"/>
        <v>10.5</v>
      </c>
      <c r="E31">
        <f t="shared" si="1"/>
        <v>5</v>
      </c>
    </row>
    <row r="32" spans="1:12" x14ac:dyDescent="0.3">
      <c r="A32">
        <v>83</v>
      </c>
      <c r="B32">
        <v>159</v>
      </c>
      <c r="D32">
        <f t="shared" si="0"/>
        <v>32</v>
      </c>
      <c r="E32">
        <f t="shared" si="1"/>
        <v>57</v>
      </c>
    </row>
    <row r="33" spans="1:5" x14ac:dyDescent="0.3">
      <c r="A33">
        <v>158</v>
      </c>
      <c r="B33">
        <v>40</v>
      </c>
      <c r="D33">
        <f t="shared" si="0"/>
        <v>56</v>
      </c>
      <c r="E33">
        <f t="shared" si="1"/>
        <v>8.5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600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80</v>
      </c>
      <c r="I2">
        <f>MEDIAN($B$4:$B$33)</f>
        <v>32</v>
      </c>
      <c r="K2">
        <f>AVERAGE($A$4:$A$33)</f>
        <v>77.533333333333331</v>
      </c>
      <c r="L2">
        <f>AVERAGE($B$4:$B$33)</f>
        <v>39.9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97</v>
      </c>
      <c r="B4">
        <v>30</v>
      </c>
      <c r="D4">
        <f t="shared" ref="D4:D33" si="0">RANK(A4,$A$4:$B$33,1)+(COUNT($A$4:$B$33)+1-RANK(A4,$A$4:$B$33,1)-RANK(A4,$A$4:$B$33,0))/2</f>
        <v>55.5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152</v>
      </c>
      <c r="B5">
        <v>76</v>
      </c>
      <c r="D5">
        <f t="shared" si="0"/>
        <v>60</v>
      </c>
      <c r="E5">
        <f t="shared" si="1"/>
        <v>40.5</v>
      </c>
      <c r="H5">
        <f>SUM($D$4:$D$33)</f>
        <v>1227.5</v>
      </c>
      <c r="I5">
        <f>SUM($E$4:$E$33)</f>
        <v>602.5</v>
      </c>
      <c r="J5" s="2" t="s">
        <v>23</v>
      </c>
      <c r="K5">
        <f>STDEVP($A$4:$A$33)</f>
        <v>28.92257864637169</v>
      </c>
      <c r="L5">
        <f>STDEVP($B$4:$B$33)</f>
        <v>21.865269264292174</v>
      </c>
    </row>
    <row r="6" spans="1:12" x14ac:dyDescent="0.3">
      <c r="A6">
        <v>96</v>
      </c>
      <c r="B6">
        <v>31</v>
      </c>
      <c r="D6">
        <f t="shared" si="0"/>
        <v>53.5</v>
      </c>
      <c r="E6">
        <f t="shared" si="1"/>
        <v>16.5</v>
      </c>
    </row>
    <row r="7" spans="1:12" x14ac:dyDescent="0.3">
      <c r="A7">
        <v>103</v>
      </c>
      <c r="B7">
        <v>18</v>
      </c>
      <c r="D7">
        <f t="shared" si="0"/>
        <v>57</v>
      </c>
      <c r="E7">
        <f t="shared" si="1"/>
        <v>4</v>
      </c>
      <c r="H7" s="1" t="s">
        <v>11</v>
      </c>
      <c r="I7" s="1" t="s">
        <v>12</v>
      </c>
    </row>
    <row r="8" spans="1:12" x14ac:dyDescent="0.3">
      <c r="A8">
        <v>19</v>
      </c>
      <c r="B8">
        <v>25</v>
      </c>
      <c r="D8">
        <f t="shared" si="0"/>
        <v>5</v>
      </c>
      <c r="E8">
        <f t="shared" si="1"/>
        <v>12</v>
      </c>
      <c r="H8">
        <f>COUNT($A$4:$A$33)</f>
        <v>30</v>
      </c>
      <c r="I8">
        <f>COUNT($B$4:$B$33)</f>
        <v>30</v>
      </c>
    </row>
    <row r="9" spans="1:12" x14ac:dyDescent="0.3">
      <c r="A9">
        <v>93</v>
      </c>
      <c r="B9">
        <v>10</v>
      </c>
      <c r="D9">
        <f t="shared" si="0"/>
        <v>52</v>
      </c>
      <c r="E9">
        <f t="shared" si="1"/>
        <v>1</v>
      </c>
    </row>
    <row r="10" spans="1:12" x14ac:dyDescent="0.3">
      <c r="A10">
        <v>50</v>
      </c>
      <c r="B10">
        <v>49</v>
      </c>
      <c r="D10">
        <f t="shared" si="0"/>
        <v>28</v>
      </c>
      <c r="E10">
        <f t="shared" si="1"/>
        <v>26.5</v>
      </c>
      <c r="G10" t="s">
        <v>13</v>
      </c>
      <c r="H10">
        <f>H8*I8+H8*(H8+1)/2-H5</f>
        <v>137.5</v>
      </c>
    </row>
    <row r="11" spans="1:12" x14ac:dyDescent="0.3">
      <c r="A11">
        <v>79</v>
      </c>
      <c r="B11">
        <v>88</v>
      </c>
      <c r="D11">
        <f t="shared" si="0"/>
        <v>42</v>
      </c>
      <c r="E11">
        <f t="shared" si="1"/>
        <v>49</v>
      </c>
      <c r="G11" t="s">
        <v>14</v>
      </c>
      <c r="H11">
        <f>H8*I8+I8*(I8+1)/2-I5</f>
        <v>762.5</v>
      </c>
    </row>
    <row r="12" spans="1:12" x14ac:dyDescent="0.3">
      <c r="A12">
        <v>37</v>
      </c>
      <c r="B12">
        <v>24</v>
      </c>
      <c r="D12">
        <f t="shared" si="0"/>
        <v>21.5</v>
      </c>
      <c r="E12">
        <f t="shared" si="1"/>
        <v>9</v>
      </c>
    </row>
    <row r="13" spans="1:12" x14ac:dyDescent="0.3">
      <c r="A13">
        <v>51</v>
      </c>
      <c r="B13">
        <v>35</v>
      </c>
      <c r="D13">
        <f t="shared" si="0"/>
        <v>29</v>
      </c>
      <c r="E13">
        <f t="shared" si="1"/>
        <v>19</v>
      </c>
      <c r="G13" t="s">
        <v>15</v>
      </c>
      <c r="H13">
        <f>MIN(H10,H11)</f>
        <v>137.5</v>
      </c>
    </row>
    <row r="14" spans="1:12" x14ac:dyDescent="0.3">
      <c r="A14">
        <v>136</v>
      </c>
      <c r="B14">
        <v>15</v>
      </c>
      <c r="D14">
        <f t="shared" si="0"/>
        <v>59</v>
      </c>
      <c r="E14">
        <f t="shared" si="1"/>
        <v>2.5</v>
      </c>
    </row>
    <row r="15" spans="1:12" x14ac:dyDescent="0.3">
      <c r="A15">
        <v>49</v>
      </c>
      <c r="B15">
        <v>30</v>
      </c>
      <c r="D15">
        <f t="shared" si="0"/>
        <v>26.5</v>
      </c>
      <c r="E15">
        <f t="shared" si="1"/>
        <v>14.5</v>
      </c>
      <c r="G15" t="s">
        <v>16</v>
      </c>
      <c r="H15">
        <f>(H13-H8*I8/2)/SQRT(H8*I8*(H8+I8+1)/12)</f>
        <v>-4.6201329434660803</v>
      </c>
    </row>
    <row r="16" spans="1:12" x14ac:dyDescent="0.3">
      <c r="A16">
        <v>97</v>
      </c>
      <c r="B16">
        <v>24</v>
      </c>
      <c r="D16">
        <f t="shared" si="0"/>
        <v>55.5</v>
      </c>
      <c r="E16">
        <f t="shared" si="1"/>
        <v>9</v>
      </c>
      <c r="G16" s="3" t="s">
        <v>17</v>
      </c>
      <c r="H16" s="4">
        <f>(1-NORMSDIST(ABS(H15)))*2</f>
        <v>3.8349423592265452E-6</v>
      </c>
    </row>
    <row r="17" spans="1:12" x14ac:dyDescent="0.3">
      <c r="A17">
        <v>87</v>
      </c>
      <c r="B17">
        <v>57</v>
      </c>
      <c r="D17">
        <f t="shared" si="0"/>
        <v>48</v>
      </c>
      <c r="E17">
        <f t="shared" si="1"/>
        <v>32</v>
      </c>
    </row>
    <row r="18" spans="1:12" x14ac:dyDescent="0.3">
      <c r="A18">
        <v>86</v>
      </c>
      <c r="B18">
        <v>25</v>
      </c>
      <c r="D18">
        <f t="shared" si="0"/>
        <v>46</v>
      </c>
      <c r="E18">
        <f t="shared" si="1"/>
        <v>12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106</v>
      </c>
      <c r="B19">
        <v>33</v>
      </c>
      <c r="D19">
        <f t="shared" si="0"/>
        <v>58</v>
      </c>
      <c r="E19">
        <f t="shared" si="1"/>
        <v>18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65</v>
      </c>
      <c r="B20">
        <v>31</v>
      </c>
      <c r="D20">
        <f t="shared" si="0"/>
        <v>33.5</v>
      </c>
      <c r="E20">
        <f t="shared" si="1"/>
        <v>16.5</v>
      </c>
    </row>
    <row r="21" spans="1:12" x14ac:dyDescent="0.3">
      <c r="A21">
        <v>66</v>
      </c>
      <c r="B21">
        <v>80</v>
      </c>
      <c r="D21">
        <f t="shared" si="0"/>
        <v>35</v>
      </c>
      <c r="E21">
        <f t="shared" si="1"/>
        <v>43</v>
      </c>
    </row>
    <row r="22" spans="1:12" x14ac:dyDescent="0.3">
      <c r="A22">
        <v>72</v>
      </c>
      <c r="B22">
        <v>65</v>
      </c>
      <c r="D22">
        <f t="shared" si="0"/>
        <v>39</v>
      </c>
      <c r="E22">
        <f t="shared" si="1"/>
        <v>33.5</v>
      </c>
    </row>
    <row r="23" spans="1:12" x14ac:dyDescent="0.3">
      <c r="A23">
        <v>96</v>
      </c>
      <c r="B23">
        <v>36</v>
      </c>
      <c r="D23">
        <f t="shared" si="0"/>
        <v>53.5</v>
      </c>
      <c r="E23">
        <f t="shared" si="1"/>
        <v>20</v>
      </c>
    </row>
    <row r="24" spans="1:12" x14ac:dyDescent="0.3">
      <c r="A24">
        <v>44</v>
      </c>
      <c r="B24">
        <v>42</v>
      </c>
      <c r="D24">
        <f t="shared" si="0"/>
        <v>25</v>
      </c>
      <c r="E24">
        <f t="shared" si="1"/>
        <v>24</v>
      </c>
    </row>
    <row r="25" spans="1:12" x14ac:dyDescent="0.3">
      <c r="A25">
        <v>76</v>
      </c>
      <c r="B25">
        <v>86</v>
      </c>
      <c r="D25">
        <f t="shared" si="0"/>
        <v>40.5</v>
      </c>
      <c r="E25">
        <f t="shared" si="1"/>
        <v>46</v>
      </c>
    </row>
    <row r="26" spans="1:12" x14ac:dyDescent="0.3">
      <c r="A26">
        <v>69</v>
      </c>
      <c r="B26">
        <v>41</v>
      </c>
      <c r="D26">
        <f t="shared" si="0"/>
        <v>36.5</v>
      </c>
      <c r="E26">
        <f t="shared" si="1"/>
        <v>23</v>
      </c>
    </row>
    <row r="27" spans="1:12" x14ac:dyDescent="0.3">
      <c r="A27">
        <v>92</v>
      </c>
      <c r="B27">
        <v>15</v>
      </c>
      <c r="D27">
        <f t="shared" si="0"/>
        <v>50.5</v>
      </c>
      <c r="E27">
        <f t="shared" si="1"/>
        <v>2.5</v>
      </c>
    </row>
    <row r="28" spans="1:12" x14ac:dyDescent="0.3">
      <c r="A28">
        <v>86</v>
      </c>
      <c r="B28">
        <v>69</v>
      </c>
      <c r="D28">
        <f t="shared" si="0"/>
        <v>46</v>
      </c>
      <c r="E28">
        <f t="shared" si="1"/>
        <v>36.5</v>
      </c>
    </row>
    <row r="29" spans="1:12" x14ac:dyDescent="0.3">
      <c r="A29">
        <v>24</v>
      </c>
      <c r="B29">
        <v>22</v>
      </c>
      <c r="D29">
        <f t="shared" si="0"/>
        <v>9</v>
      </c>
      <c r="E29">
        <f t="shared" si="1"/>
        <v>6.5</v>
      </c>
    </row>
    <row r="30" spans="1:12" x14ac:dyDescent="0.3">
      <c r="A30">
        <v>81</v>
      </c>
      <c r="B30">
        <v>25</v>
      </c>
      <c r="D30">
        <f t="shared" si="0"/>
        <v>44</v>
      </c>
      <c r="E30">
        <f t="shared" si="1"/>
        <v>12</v>
      </c>
    </row>
    <row r="31" spans="1:12" x14ac:dyDescent="0.3">
      <c r="A31">
        <v>54</v>
      </c>
      <c r="B31">
        <v>56</v>
      </c>
      <c r="D31">
        <f t="shared" si="0"/>
        <v>30</v>
      </c>
      <c r="E31">
        <f t="shared" si="1"/>
        <v>31</v>
      </c>
    </row>
    <row r="32" spans="1:12" x14ac:dyDescent="0.3">
      <c r="A32">
        <v>92</v>
      </c>
      <c r="B32">
        <v>22</v>
      </c>
      <c r="D32">
        <f t="shared" si="0"/>
        <v>50.5</v>
      </c>
      <c r="E32">
        <f t="shared" si="1"/>
        <v>6.5</v>
      </c>
    </row>
    <row r="33" spans="1:5" x14ac:dyDescent="0.3">
      <c r="A33">
        <v>71</v>
      </c>
      <c r="B33">
        <v>37</v>
      </c>
      <c r="D33">
        <f t="shared" si="0"/>
        <v>38</v>
      </c>
      <c r="E33">
        <f t="shared" si="1"/>
        <v>21.5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450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66.5</v>
      </c>
      <c r="I2">
        <f>MEDIAN($B$4:$B$33)</f>
        <v>27</v>
      </c>
      <c r="K2">
        <f>AVERAGE($A$4:$A$33)</f>
        <v>64.966666666666669</v>
      </c>
      <c r="L2">
        <f>AVERAGE($B$4:$B$33)</f>
        <v>29.466666666666665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61</v>
      </c>
      <c r="B4">
        <v>19</v>
      </c>
      <c r="D4">
        <f t="shared" ref="D4:D33" si="0">RANK(A4,$A$4:$B$33,1)+(COUNT($A$4:$B$33)+1-RANK(A4,$A$4:$B$33,1)-RANK(A4,$A$4:$B$33,0))/2</f>
        <v>40.5</v>
      </c>
      <c r="E4">
        <f t="shared" ref="E4:E33" si="1">RANK(B4,$A$4:$B$33,1)+(COUNT($A$4:$B$33)+1-RANK(B4,$A$4:$B$33,1)-RANK(B4,$A$4:$B$33,0))/2</f>
        <v>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57</v>
      </c>
      <c r="B5">
        <v>51</v>
      </c>
      <c r="D5">
        <f t="shared" si="0"/>
        <v>38</v>
      </c>
      <c r="E5">
        <f t="shared" si="1"/>
        <v>33.5</v>
      </c>
      <c r="H5">
        <f>SUM($D$4:$D$33)</f>
        <v>1299.5</v>
      </c>
      <c r="I5">
        <f>SUM($E$4:$E$33)</f>
        <v>530.5</v>
      </c>
      <c r="J5" s="2" t="s">
        <v>23</v>
      </c>
      <c r="K5">
        <f>STDEVP($A$4:$A$33)</f>
        <v>16.660298783501919</v>
      </c>
      <c r="L5">
        <f>STDEVP($B$4:$B$33)</f>
        <v>16.662799551362578</v>
      </c>
    </row>
    <row r="6" spans="1:12" x14ac:dyDescent="0.3">
      <c r="A6">
        <v>103</v>
      </c>
      <c r="B6">
        <v>30</v>
      </c>
      <c r="D6">
        <f t="shared" si="0"/>
        <v>60</v>
      </c>
      <c r="E6">
        <f t="shared" si="1"/>
        <v>19</v>
      </c>
    </row>
    <row r="7" spans="1:12" x14ac:dyDescent="0.3">
      <c r="A7">
        <v>76</v>
      </c>
      <c r="B7">
        <v>26</v>
      </c>
      <c r="D7">
        <f t="shared" si="0"/>
        <v>53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63</v>
      </c>
      <c r="B8">
        <v>40</v>
      </c>
      <c r="D8">
        <f t="shared" si="0"/>
        <v>42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53</v>
      </c>
      <c r="B9">
        <v>8</v>
      </c>
      <c r="D9">
        <f t="shared" si="0"/>
        <v>35</v>
      </c>
      <c r="E9">
        <f t="shared" si="1"/>
        <v>2</v>
      </c>
    </row>
    <row r="10" spans="1:12" x14ac:dyDescent="0.3">
      <c r="A10">
        <v>67</v>
      </c>
      <c r="B10">
        <v>31</v>
      </c>
      <c r="D10">
        <f t="shared" si="0"/>
        <v>44.5</v>
      </c>
      <c r="E10">
        <f t="shared" si="1"/>
        <v>21</v>
      </c>
      <c r="G10" t="s">
        <v>13</v>
      </c>
      <c r="H10">
        <f>H8*I8+H8*(H8+1)/2-H5</f>
        <v>65.5</v>
      </c>
    </row>
    <row r="11" spans="1:12" x14ac:dyDescent="0.3">
      <c r="A11">
        <v>76</v>
      </c>
      <c r="B11">
        <v>84</v>
      </c>
      <c r="D11">
        <f t="shared" si="0"/>
        <v>53</v>
      </c>
      <c r="E11">
        <f t="shared" si="1"/>
        <v>55.5</v>
      </c>
      <c r="G11" t="s">
        <v>14</v>
      </c>
      <c r="H11">
        <f>H8*I8+I8*(I8+1)/2-I5</f>
        <v>834.5</v>
      </c>
    </row>
    <row r="12" spans="1:12" x14ac:dyDescent="0.3">
      <c r="A12">
        <v>35</v>
      </c>
      <c r="B12">
        <v>38</v>
      </c>
      <c r="D12">
        <f t="shared" si="0"/>
        <v>23.5</v>
      </c>
      <c r="E12">
        <f t="shared" si="1"/>
        <v>25</v>
      </c>
    </row>
    <row r="13" spans="1:12" x14ac:dyDescent="0.3">
      <c r="A13">
        <v>54</v>
      </c>
      <c r="B13">
        <v>16</v>
      </c>
      <c r="D13">
        <f t="shared" si="0"/>
        <v>36</v>
      </c>
      <c r="E13">
        <f t="shared" si="1"/>
        <v>7</v>
      </c>
      <c r="G13" t="s">
        <v>15</v>
      </c>
      <c r="H13">
        <f>MIN(H10,H11)</f>
        <v>65.5</v>
      </c>
    </row>
    <row r="14" spans="1:12" x14ac:dyDescent="0.3">
      <c r="A14">
        <v>72</v>
      </c>
      <c r="B14">
        <v>14</v>
      </c>
      <c r="D14">
        <f t="shared" si="0"/>
        <v>49</v>
      </c>
      <c r="E14">
        <f t="shared" si="1"/>
        <v>6</v>
      </c>
    </row>
    <row r="15" spans="1:12" x14ac:dyDescent="0.3">
      <c r="A15">
        <v>58</v>
      </c>
      <c r="B15">
        <v>9</v>
      </c>
      <c r="D15">
        <f t="shared" si="0"/>
        <v>39</v>
      </c>
      <c r="E15">
        <f t="shared" si="1"/>
        <v>3</v>
      </c>
      <c r="G15" t="s">
        <v>16</v>
      </c>
      <c r="H15">
        <f>(H13-H8*I8/2)/SQRT(H8*I8*(H8+I8+1)/12)</f>
        <v>-5.684611573640665</v>
      </c>
    </row>
    <row r="16" spans="1:12" x14ac:dyDescent="0.3">
      <c r="A16">
        <v>68</v>
      </c>
      <c r="B16">
        <v>30</v>
      </c>
      <c r="D16">
        <f t="shared" si="0"/>
        <v>46</v>
      </c>
      <c r="E16">
        <f t="shared" si="1"/>
        <v>19</v>
      </c>
      <c r="G16" s="3" t="s">
        <v>17</v>
      </c>
      <c r="H16" s="4">
        <f>(1-NORMSDIST(ABS(H15)))*2</f>
        <v>1.3111030483514696E-8</v>
      </c>
    </row>
    <row r="17" spans="1:12" x14ac:dyDescent="0.3">
      <c r="A17">
        <v>50</v>
      </c>
      <c r="B17">
        <v>23</v>
      </c>
      <c r="D17">
        <f t="shared" si="0"/>
        <v>32</v>
      </c>
      <c r="E17">
        <f t="shared" si="1"/>
        <v>10</v>
      </c>
    </row>
    <row r="18" spans="1:12" x14ac:dyDescent="0.3">
      <c r="A18">
        <v>89</v>
      </c>
      <c r="B18">
        <v>25</v>
      </c>
      <c r="D18">
        <f t="shared" si="0"/>
        <v>58.5</v>
      </c>
      <c r="E18">
        <f t="shared" si="1"/>
        <v>12.5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73</v>
      </c>
      <c r="B19">
        <v>35</v>
      </c>
      <c r="D19">
        <f t="shared" si="0"/>
        <v>50</v>
      </c>
      <c r="E19">
        <f t="shared" si="1"/>
        <v>23.5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39</v>
      </c>
      <c r="B20">
        <v>26</v>
      </c>
      <c r="D20">
        <f t="shared" si="0"/>
        <v>26.5</v>
      </c>
      <c r="E20">
        <f t="shared" si="1"/>
        <v>14.5</v>
      </c>
    </row>
    <row r="21" spans="1:12" x14ac:dyDescent="0.3">
      <c r="A21">
        <v>70</v>
      </c>
      <c r="B21">
        <v>43</v>
      </c>
      <c r="D21">
        <f t="shared" si="0"/>
        <v>47.5</v>
      </c>
      <c r="E21">
        <f t="shared" si="1"/>
        <v>31</v>
      </c>
    </row>
    <row r="22" spans="1:12" x14ac:dyDescent="0.3">
      <c r="A22">
        <v>30</v>
      </c>
      <c r="B22">
        <v>39</v>
      </c>
      <c r="D22">
        <f t="shared" si="0"/>
        <v>19</v>
      </c>
      <c r="E22">
        <f t="shared" si="1"/>
        <v>26.5</v>
      </c>
    </row>
    <row r="23" spans="1:12" x14ac:dyDescent="0.3">
      <c r="A23">
        <v>74</v>
      </c>
      <c r="B23">
        <v>24</v>
      </c>
      <c r="D23">
        <f t="shared" si="0"/>
        <v>51</v>
      </c>
      <c r="E23">
        <f t="shared" si="1"/>
        <v>11</v>
      </c>
    </row>
    <row r="24" spans="1:12" x14ac:dyDescent="0.3">
      <c r="A24">
        <v>66</v>
      </c>
      <c r="B24">
        <v>67</v>
      </c>
      <c r="D24">
        <f t="shared" si="0"/>
        <v>43</v>
      </c>
      <c r="E24">
        <f t="shared" si="1"/>
        <v>44.5</v>
      </c>
    </row>
    <row r="25" spans="1:12" x14ac:dyDescent="0.3">
      <c r="A25">
        <v>55</v>
      </c>
      <c r="B25">
        <v>34</v>
      </c>
      <c r="D25">
        <f t="shared" si="0"/>
        <v>37</v>
      </c>
      <c r="E25">
        <f t="shared" si="1"/>
        <v>22</v>
      </c>
    </row>
    <row r="26" spans="1:12" x14ac:dyDescent="0.3">
      <c r="A26">
        <v>89</v>
      </c>
      <c r="B26">
        <v>6</v>
      </c>
      <c r="D26">
        <f t="shared" si="0"/>
        <v>58.5</v>
      </c>
      <c r="E26">
        <f t="shared" si="1"/>
        <v>1</v>
      </c>
    </row>
    <row r="27" spans="1:12" x14ac:dyDescent="0.3">
      <c r="A27">
        <v>51</v>
      </c>
      <c r="B27">
        <v>25</v>
      </c>
      <c r="D27">
        <f t="shared" si="0"/>
        <v>33.5</v>
      </c>
      <c r="E27">
        <f t="shared" si="1"/>
        <v>12.5</v>
      </c>
    </row>
    <row r="28" spans="1:12" x14ac:dyDescent="0.3">
      <c r="A28">
        <v>70</v>
      </c>
      <c r="B28">
        <v>41</v>
      </c>
      <c r="D28">
        <f t="shared" si="0"/>
        <v>47.5</v>
      </c>
      <c r="E28">
        <f t="shared" si="1"/>
        <v>29</v>
      </c>
    </row>
    <row r="29" spans="1:12" x14ac:dyDescent="0.3">
      <c r="A29">
        <v>84</v>
      </c>
      <c r="B29">
        <v>10</v>
      </c>
      <c r="D29">
        <f t="shared" si="0"/>
        <v>55.5</v>
      </c>
      <c r="E29">
        <f t="shared" si="1"/>
        <v>4</v>
      </c>
    </row>
    <row r="30" spans="1:12" x14ac:dyDescent="0.3">
      <c r="A30">
        <v>61</v>
      </c>
      <c r="B30">
        <v>20</v>
      </c>
      <c r="D30">
        <f t="shared" si="0"/>
        <v>40.5</v>
      </c>
      <c r="E30">
        <f t="shared" si="1"/>
        <v>9</v>
      </c>
    </row>
    <row r="31" spans="1:12" x14ac:dyDescent="0.3">
      <c r="A31">
        <v>76</v>
      </c>
      <c r="B31">
        <v>13</v>
      </c>
      <c r="D31">
        <f t="shared" si="0"/>
        <v>53</v>
      </c>
      <c r="E31">
        <f t="shared" si="1"/>
        <v>5</v>
      </c>
    </row>
    <row r="32" spans="1:12" x14ac:dyDescent="0.3">
      <c r="A32">
        <v>42</v>
      </c>
      <c r="B32">
        <v>29</v>
      </c>
      <c r="D32">
        <f t="shared" si="0"/>
        <v>30</v>
      </c>
      <c r="E32">
        <f t="shared" si="1"/>
        <v>17</v>
      </c>
    </row>
    <row r="33" spans="1:5" x14ac:dyDescent="0.3">
      <c r="A33">
        <v>87</v>
      </c>
      <c r="B33">
        <v>28</v>
      </c>
      <c r="D33">
        <f t="shared" si="0"/>
        <v>57</v>
      </c>
      <c r="E33">
        <f t="shared" si="1"/>
        <v>16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848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116.5</v>
      </c>
      <c r="I2">
        <f>MEDIAN($B$4:$B$33)</f>
        <v>48</v>
      </c>
      <c r="K2">
        <f>AVERAGE($A$4:$A$33)</f>
        <v>114.46666666666667</v>
      </c>
      <c r="L2">
        <f>AVERAGE($B$4:$B$33)</f>
        <v>48.633333333333333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90</v>
      </c>
      <c r="B4">
        <v>55</v>
      </c>
      <c r="D4">
        <f t="shared" ref="D4:D33" si="0">RANK(A4,$A$4:$B$33,1)+(COUNT($A$4:$B$33)+1-RANK(A4,$A$4:$B$33,1)-RANK(A4,$A$4:$B$33,0))/2</f>
        <v>36</v>
      </c>
      <c r="E4">
        <f t="shared" ref="E4:E33" si="1">RANK(B4,$A$4:$B$33,1)+(COUNT($A$4:$B$33)+1-RANK(B4,$A$4:$B$33,1)-RANK(B4,$A$4:$B$33,0))/2</f>
        <v>22.5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134</v>
      </c>
      <c r="B5">
        <v>33</v>
      </c>
      <c r="D5">
        <f t="shared" si="0"/>
        <v>51</v>
      </c>
      <c r="E5">
        <f t="shared" si="1"/>
        <v>10</v>
      </c>
      <c r="H5">
        <f>SUM($D$4:$D$33)</f>
        <v>1297</v>
      </c>
      <c r="I5">
        <f>SUM($E$4:$E$33)</f>
        <v>533</v>
      </c>
      <c r="J5" s="2" t="s">
        <v>23</v>
      </c>
      <c r="K5">
        <f>STDEVP($A$4:$A$33)</f>
        <v>35.143262354096969</v>
      </c>
      <c r="L5">
        <f>STDEVP($B$4:$B$33)</f>
        <v>24.04645966087778</v>
      </c>
    </row>
    <row r="6" spans="1:12" x14ac:dyDescent="0.3">
      <c r="A6">
        <v>95</v>
      </c>
      <c r="B6">
        <v>49</v>
      </c>
      <c r="D6">
        <f t="shared" si="0"/>
        <v>38</v>
      </c>
      <c r="E6">
        <f t="shared" si="1"/>
        <v>18.5</v>
      </c>
    </row>
    <row r="7" spans="1:12" x14ac:dyDescent="0.3">
      <c r="A7">
        <v>138</v>
      </c>
      <c r="B7">
        <v>80</v>
      </c>
      <c r="D7">
        <f t="shared" si="0"/>
        <v>52.5</v>
      </c>
      <c r="E7">
        <f t="shared" si="1"/>
        <v>32</v>
      </c>
      <c r="H7" s="1" t="s">
        <v>11</v>
      </c>
      <c r="I7" s="1" t="s">
        <v>12</v>
      </c>
    </row>
    <row r="8" spans="1:12" x14ac:dyDescent="0.3">
      <c r="A8">
        <v>83</v>
      </c>
      <c r="B8">
        <v>40</v>
      </c>
      <c r="D8">
        <f t="shared" si="0"/>
        <v>34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88</v>
      </c>
      <c r="B9">
        <v>19</v>
      </c>
      <c r="D9">
        <f t="shared" si="0"/>
        <v>35</v>
      </c>
      <c r="E9">
        <f t="shared" si="1"/>
        <v>3</v>
      </c>
    </row>
    <row r="10" spans="1:12" x14ac:dyDescent="0.3">
      <c r="A10">
        <v>140</v>
      </c>
      <c r="B10">
        <v>70</v>
      </c>
      <c r="D10">
        <f t="shared" si="0"/>
        <v>54</v>
      </c>
      <c r="E10">
        <f t="shared" si="1"/>
        <v>28.5</v>
      </c>
      <c r="G10" t="s">
        <v>13</v>
      </c>
      <c r="H10">
        <f>H8*I8+H8*(H8+1)/2-H5</f>
        <v>68</v>
      </c>
    </row>
    <row r="11" spans="1:12" x14ac:dyDescent="0.3">
      <c r="A11">
        <v>171</v>
      </c>
      <c r="B11">
        <v>28</v>
      </c>
      <c r="D11">
        <f t="shared" si="0"/>
        <v>59</v>
      </c>
      <c r="E11">
        <f t="shared" si="1"/>
        <v>5.5</v>
      </c>
      <c r="G11" t="s">
        <v>14</v>
      </c>
      <c r="H11">
        <f>H8*I8+I8*(I8+1)/2-I5</f>
        <v>832</v>
      </c>
    </row>
    <row r="12" spans="1:12" x14ac:dyDescent="0.3">
      <c r="A12">
        <v>119</v>
      </c>
      <c r="B12">
        <v>56</v>
      </c>
      <c r="D12">
        <f t="shared" si="0"/>
        <v>47</v>
      </c>
      <c r="E12">
        <f t="shared" si="1"/>
        <v>24.5</v>
      </c>
    </row>
    <row r="13" spans="1:12" x14ac:dyDescent="0.3">
      <c r="A13">
        <v>138</v>
      </c>
      <c r="B13">
        <v>51</v>
      </c>
      <c r="D13">
        <f t="shared" si="0"/>
        <v>52.5</v>
      </c>
      <c r="E13">
        <f t="shared" si="1"/>
        <v>20</v>
      </c>
      <c r="G13" t="s">
        <v>15</v>
      </c>
      <c r="H13">
        <f>MIN(H10,H11)</f>
        <v>68</v>
      </c>
    </row>
    <row r="14" spans="1:12" x14ac:dyDescent="0.3">
      <c r="A14">
        <v>166</v>
      </c>
      <c r="B14">
        <v>34</v>
      </c>
      <c r="D14">
        <f t="shared" si="0"/>
        <v>58</v>
      </c>
      <c r="E14">
        <f t="shared" si="1"/>
        <v>11</v>
      </c>
    </row>
    <row r="15" spans="1:12" x14ac:dyDescent="0.3">
      <c r="A15">
        <v>116</v>
      </c>
      <c r="B15">
        <v>122</v>
      </c>
      <c r="D15">
        <f t="shared" si="0"/>
        <v>43.5</v>
      </c>
      <c r="E15">
        <f t="shared" si="1"/>
        <v>48</v>
      </c>
      <c r="G15" t="s">
        <v>16</v>
      </c>
      <c r="H15">
        <f>(H13-H8*I8/2)/SQRT(H8*I8*(H8+I8+1)/12)</f>
        <v>-5.6476505100929364</v>
      </c>
    </row>
    <row r="16" spans="1:12" x14ac:dyDescent="0.3">
      <c r="A16">
        <v>111</v>
      </c>
      <c r="B16">
        <v>81</v>
      </c>
      <c r="D16">
        <f t="shared" si="0"/>
        <v>42</v>
      </c>
      <c r="E16">
        <f t="shared" si="1"/>
        <v>33</v>
      </c>
      <c r="G16" s="3" t="s">
        <v>17</v>
      </c>
      <c r="H16" s="4">
        <f>(1-NORMSDIST(ABS(H15)))*2</f>
        <v>1.6265541580295917E-8</v>
      </c>
    </row>
    <row r="17" spans="1:12" x14ac:dyDescent="0.3">
      <c r="A17">
        <v>61</v>
      </c>
      <c r="B17">
        <v>28</v>
      </c>
      <c r="D17">
        <f t="shared" si="0"/>
        <v>26</v>
      </c>
      <c r="E17">
        <f t="shared" si="1"/>
        <v>5.5</v>
      </c>
    </row>
    <row r="18" spans="1:12" x14ac:dyDescent="0.3">
      <c r="A18">
        <v>42</v>
      </c>
      <c r="B18">
        <v>92</v>
      </c>
      <c r="D18">
        <f t="shared" si="0"/>
        <v>15</v>
      </c>
      <c r="E18">
        <f t="shared" si="1"/>
        <v>37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99</v>
      </c>
      <c r="B19">
        <v>32</v>
      </c>
      <c r="D19">
        <f t="shared" si="0"/>
        <v>39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</v>
      </c>
      <c r="B20">
        <v>15</v>
      </c>
      <c r="D20">
        <f t="shared" si="0"/>
        <v>40</v>
      </c>
      <c r="E20">
        <f t="shared" si="1"/>
        <v>2</v>
      </c>
    </row>
    <row r="21" spans="1:12" x14ac:dyDescent="0.3">
      <c r="A21">
        <v>116</v>
      </c>
      <c r="B21">
        <v>55</v>
      </c>
      <c r="D21">
        <f t="shared" si="0"/>
        <v>43.5</v>
      </c>
      <c r="E21">
        <f t="shared" si="1"/>
        <v>22.5</v>
      </c>
    </row>
    <row r="22" spans="1:12" x14ac:dyDescent="0.3">
      <c r="A22">
        <v>117</v>
      </c>
      <c r="B22">
        <v>56</v>
      </c>
      <c r="D22">
        <f t="shared" si="0"/>
        <v>45.5</v>
      </c>
      <c r="E22">
        <f t="shared" si="1"/>
        <v>24.5</v>
      </c>
    </row>
    <row r="23" spans="1:12" x14ac:dyDescent="0.3">
      <c r="A23">
        <v>128</v>
      </c>
      <c r="B23">
        <v>49</v>
      </c>
      <c r="D23">
        <f t="shared" si="0"/>
        <v>50</v>
      </c>
      <c r="E23">
        <f t="shared" si="1"/>
        <v>18.5</v>
      </c>
    </row>
    <row r="24" spans="1:12" x14ac:dyDescent="0.3">
      <c r="A24">
        <v>163</v>
      </c>
      <c r="B24">
        <v>30</v>
      </c>
      <c r="D24">
        <f t="shared" si="0"/>
        <v>57</v>
      </c>
      <c r="E24">
        <f t="shared" si="1"/>
        <v>8</v>
      </c>
    </row>
    <row r="25" spans="1:12" x14ac:dyDescent="0.3">
      <c r="A25">
        <v>172</v>
      </c>
      <c r="B25">
        <v>29</v>
      </c>
      <c r="D25">
        <f t="shared" si="0"/>
        <v>60</v>
      </c>
      <c r="E25">
        <f t="shared" si="1"/>
        <v>7</v>
      </c>
    </row>
    <row r="26" spans="1:12" x14ac:dyDescent="0.3">
      <c r="A26">
        <v>155</v>
      </c>
      <c r="B26">
        <v>73</v>
      </c>
      <c r="D26">
        <f t="shared" si="0"/>
        <v>56</v>
      </c>
      <c r="E26">
        <f t="shared" si="1"/>
        <v>30</v>
      </c>
    </row>
    <row r="27" spans="1:12" x14ac:dyDescent="0.3">
      <c r="A27">
        <v>70</v>
      </c>
      <c r="B27">
        <v>43</v>
      </c>
      <c r="D27">
        <f t="shared" si="0"/>
        <v>28.5</v>
      </c>
      <c r="E27">
        <f t="shared" si="1"/>
        <v>16</v>
      </c>
    </row>
    <row r="28" spans="1:12" x14ac:dyDescent="0.3">
      <c r="A28">
        <v>108</v>
      </c>
      <c r="B28">
        <v>21</v>
      </c>
      <c r="D28">
        <f t="shared" si="0"/>
        <v>41</v>
      </c>
      <c r="E28">
        <f t="shared" si="1"/>
        <v>4</v>
      </c>
    </row>
    <row r="29" spans="1:12" x14ac:dyDescent="0.3">
      <c r="A29">
        <v>126</v>
      </c>
      <c r="B29">
        <v>14</v>
      </c>
      <c r="D29">
        <f t="shared" si="0"/>
        <v>49</v>
      </c>
      <c r="E29">
        <f t="shared" si="1"/>
        <v>1</v>
      </c>
    </row>
    <row r="30" spans="1:12" x14ac:dyDescent="0.3">
      <c r="A30">
        <v>117</v>
      </c>
      <c r="B30">
        <v>39</v>
      </c>
      <c r="D30">
        <f t="shared" si="0"/>
        <v>45.5</v>
      </c>
      <c r="E30">
        <f t="shared" si="1"/>
        <v>12.5</v>
      </c>
    </row>
    <row r="31" spans="1:12" x14ac:dyDescent="0.3">
      <c r="A31">
        <v>79</v>
      </c>
      <c r="B31">
        <v>47</v>
      </c>
      <c r="D31">
        <f t="shared" si="0"/>
        <v>31</v>
      </c>
      <c r="E31">
        <f t="shared" si="1"/>
        <v>17</v>
      </c>
    </row>
    <row r="32" spans="1:12" x14ac:dyDescent="0.3">
      <c r="A32">
        <v>150</v>
      </c>
      <c r="B32">
        <v>52</v>
      </c>
      <c r="D32">
        <f t="shared" si="0"/>
        <v>55</v>
      </c>
      <c r="E32">
        <f t="shared" si="1"/>
        <v>21</v>
      </c>
    </row>
    <row r="33" spans="1:5" x14ac:dyDescent="0.3">
      <c r="A33">
        <v>39</v>
      </c>
      <c r="B33">
        <v>66</v>
      </c>
      <c r="D33">
        <f t="shared" si="0"/>
        <v>12.5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685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113</v>
      </c>
      <c r="I2">
        <f>MEDIAN($B$4:$B$33)</f>
        <v>62.5</v>
      </c>
      <c r="K2">
        <f>AVERAGE($A$4:$A$33)</f>
        <v>119.23333333333333</v>
      </c>
      <c r="L2">
        <f>AVERAGE($B$4:$B$33)</f>
        <v>60.3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132</v>
      </c>
      <c r="B4">
        <v>85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31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97</v>
      </c>
      <c r="B5">
        <v>65</v>
      </c>
      <c r="D5">
        <f t="shared" si="0"/>
        <v>37.5</v>
      </c>
      <c r="E5">
        <f t="shared" si="1"/>
        <v>19</v>
      </c>
      <c r="H5">
        <f>SUM($D$4:$D$33)</f>
        <v>1286</v>
      </c>
      <c r="I5">
        <f>SUM($E$4:$E$33)</f>
        <v>544</v>
      </c>
      <c r="J5" s="2" t="s">
        <v>23</v>
      </c>
      <c r="K5">
        <f>STDEVP($A$4:$A$33)</f>
        <v>39.664999964984524</v>
      </c>
      <c r="L5">
        <f>STDEVP($B$4:$B$33)</f>
        <v>23.281108221044803</v>
      </c>
    </row>
    <row r="6" spans="1:12" x14ac:dyDescent="0.3">
      <c r="A6">
        <v>172</v>
      </c>
      <c r="B6">
        <v>70</v>
      </c>
      <c r="D6">
        <f t="shared" si="0"/>
        <v>57</v>
      </c>
      <c r="E6">
        <f t="shared" si="1"/>
        <v>22</v>
      </c>
    </row>
    <row r="7" spans="1:12" x14ac:dyDescent="0.3">
      <c r="A7">
        <v>32</v>
      </c>
      <c r="B7">
        <v>83</v>
      </c>
      <c r="D7">
        <f t="shared" si="0"/>
        <v>4</v>
      </c>
      <c r="E7">
        <f t="shared" si="1"/>
        <v>29.5</v>
      </c>
      <c r="H7" s="1" t="s">
        <v>11</v>
      </c>
      <c r="I7" s="1" t="s">
        <v>12</v>
      </c>
    </row>
    <row r="8" spans="1:12" x14ac:dyDescent="0.3">
      <c r="A8">
        <v>121</v>
      </c>
      <c r="B8">
        <v>86</v>
      </c>
      <c r="D8">
        <f t="shared" si="0"/>
        <v>47</v>
      </c>
      <c r="E8">
        <f t="shared" si="1"/>
        <v>32</v>
      </c>
      <c r="H8">
        <f>COUNT($A$4:$A$33)</f>
        <v>30</v>
      </c>
      <c r="I8">
        <f>COUNT($B$4:$B$33)</f>
        <v>30</v>
      </c>
    </row>
    <row r="9" spans="1:12" x14ac:dyDescent="0.3">
      <c r="A9">
        <v>47</v>
      </c>
      <c r="B9">
        <v>76</v>
      </c>
      <c r="D9">
        <f t="shared" si="0"/>
        <v>11</v>
      </c>
      <c r="E9">
        <f t="shared" si="1"/>
        <v>27</v>
      </c>
    </row>
    <row r="10" spans="1:12" x14ac:dyDescent="0.3">
      <c r="A10">
        <v>98</v>
      </c>
      <c r="B10">
        <v>72</v>
      </c>
      <c r="D10">
        <f t="shared" si="0"/>
        <v>39.5</v>
      </c>
      <c r="E10">
        <f t="shared" si="1"/>
        <v>23.5</v>
      </c>
      <c r="G10" t="s">
        <v>13</v>
      </c>
      <c r="H10">
        <f>H8*I8+H8*(H8+1)/2-H5</f>
        <v>79</v>
      </c>
    </row>
    <row r="11" spans="1:12" x14ac:dyDescent="0.3">
      <c r="A11">
        <v>137</v>
      </c>
      <c r="B11">
        <v>75</v>
      </c>
      <c r="D11">
        <f t="shared" si="0"/>
        <v>50</v>
      </c>
      <c r="E11">
        <f t="shared" si="1"/>
        <v>25.5</v>
      </c>
      <c r="G11" t="s">
        <v>14</v>
      </c>
      <c r="H11">
        <f>H8*I8+I8*(I8+1)/2-I5</f>
        <v>821</v>
      </c>
    </row>
    <row r="12" spans="1:12" x14ac:dyDescent="0.3">
      <c r="A12">
        <v>87</v>
      </c>
      <c r="B12">
        <v>61</v>
      </c>
      <c r="D12">
        <f t="shared" si="0"/>
        <v>33</v>
      </c>
      <c r="E12">
        <f t="shared" si="1"/>
        <v>16.5</v>
      </c>
    </row>
    <row r="13" spans="1:12" x14ac:dyDescent="0.3">
      <c r="A13">
        <v>94</v>
      </c>
      <c r="B13">
        <v>50</v>
      </c>
      <c r="D13">
        <f t="shared" si="0"/>
        <v>35</v>
      </c>
      <c r="E13">
        <f t="shared" si="1"/>
        <v>12</v>
      </c>
      <c r="G13" t="s">
        <v>15</v>
      </c>
      <c r="H13">
        <f>MIN(H10,H11)</f>
        <v>79</v>
      </c>
    </row>
    <row r="14" spans="1:12" x14ac:dyDescent="0.3">
      <c r="A14">
        <v>153</v>
      </c>
      <c r="B14">
        <v>58</v>
      </c>
      <c r="D14">
        <f t="shared" si="0"/>
        <v>54</v>
      </c>
      <c r="E14">
        <f t="shared" si="1"/>
        <v>14</v>
      </c>
    </row>
    <row r="15" spans="1:12" x14ac:dyDescent="0.3">
      <c r="A15">
        <v>105</v>
      </c>
      <c r="B15">
        <v>44</v>
      </c>
      <c r="D15">
        <f t="shared" si="0"/>
        <v>42</v>
      </c>
      <c r="E15">
        <f t="shared" si="1"/>
        <v>7</v>
      </c>
      <c r="G15" t="s">
        <v>16</v>
      </c>
      <c r="H15">
        <f>(H13-H8*I8/2)/SQRT(H8*I8*(H8+I8+1)/12)</f>
        <v>-5.485021830482931</v>
      </c>
    </row>
    <row r="16" spans="1:12" x14ac:dyDescent="0.3">
      <c r="A16">
        <v>83</v>
      </c>
      <c r="B16">
        <v>5</v>
      </c>
      <c r="D16">
        <f t="shared" si="0"/>
        <v>29.5</v>
      </c>
      <c r="E16">
        <f t="shared" si="1"/>
        <v>1</v>
      </c>
      <c r="G16" s="3" t="s">
        <v>17</v>
      </c>
      <c r="H16" s="4">
        <f>(1-NORMSDIST(ABS(H15)))*2</f>
        <v>4.1341836176655988E-8</v>
      </c>
    </row>
    <row r="17" spans="1:12" x14ac:dyDescent="0.3">
      <c r="A17">
        <v>106</v>
      </c>
      <c r="B17">
        <v>24</v>
      </c>
      <c r="D17">
        <f t="shared" si="0"/>
        <v>43</v>
      </c>
      <c r="E17">
        <f t="shared" si="1"/>
        <v>3</v>
      </c>
    </row>
    <row r="18" spans="1:12" x14ac:dyDescent="0.3">
      <c r="A18">
        <v>77</v>
      </c>
      <c r="B18">
        <v>51</v>
      </c>
      <c r="D18">
        <f t="shared" si="0"/>
        <v>28</v>
      </c>
      <c r="E18">
        <f t="shared" si="1"/>
        <v>13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205</v>
      </c>
      <c r="B19">
        <v>68</v>
      </c>
      <c r="D19">
        <f t="shared" si="0"/>
        <v>60</v>
      </c>
      <c r="E19">
        <f t="shared" si="1"/>
        <v>21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141</v>
      </c>
      <c r="B20">
        <v>61</v>
      </c>
      <c r="D20">
        <f t="shared" si="0"/>
        <v>51</v>
      </c>
      <c r="E20">
        <f t="shared" si="1"/>
        <v>16.5</v>
      </c>
    </row>
    <row r="21" spans="1:12" x14ac:dyDescent="0.3">
      <c r="A21">
        <v>98</v>
      </c>
      <c r="B21">
        <v>45</v>
      </c>
      <c r="D21">
        <f t="shared" si="0"/>
        <v>39.5</v>
      </c>
      <c r="E21">
        <f t="shared" si="1"/>
        <v>8.5</v>
      </c>
    </row>
    <row r="22" spans="1:12" x14ac:dyDescent="0.3">
      <c r="A22">
        <v>155</v>
      </c>
      <c r="B22">
        <v>46</v>
      </c>
      <c r="D22">
        <f t="shared" si="0"/>
        <v>55</v>
      </c>
      <c r="E22">
        <f t="shared" si="1"/>
        <v>10</v>
      </c>
    </row>
    <row r="23" spans="1:12" x14ac:dyDescent="0.3">
      <c r="A23">
        <v>124</v>
      </c>
      <c r="B23">
        <v>64</v>
      </c>
      <c r="D23">
        <f t="shared" si="0"/>
        <v>48</v>
      </c>
      <c r="E23">
        <f t="shared" si="1"/>
        <v>18</v>
      </c>
    </row>
    <row r="24" spans="1:12" x14ac:dyDescent="0.3">
      <c r="A24">
        <v>110</v>
      </c>
      <c r="B24">
        <v>109</v>
      </c>
      <c r="D24">
        <f t="shared" si="0"/>
        <v>45</v>
      </c>
      <c r="E24">
        <f t="shared" si="1"/>
        <v>44</v>
      </c>
    </row>
    <row r="25" spans="1:12" x14ac:dyDescent="0.3">
      <c r="A25">
        <v>143</v>
      </c>
      <c r="B25">
        <v>95</v>
      </c>
      <c r="D25">
        <f t="shared" si="0"/>
        <v>52.5</v>
      </c>
      <c r="E25">
        <f t="shared" si="1"/>
        <v>36</v>
      </c>
    </row>
    <row r="26" spans="1:12" x14ac:dyDescent="0.3">
      <c r="A26">
        <v>190</v>
      </c>
      <c r="B26">
        <v>67</v>
      </c>
      <c r="D26">
        <f t="shared" si="0"/>
        <v>59</v>
      </c>
      <c r="E26">
        <f t="shared" si="1"/>
        <v>20</v>
      </c>
    </row>
    <row r="27" spans="1:12" x14ac:dyDescent="0.3">
      <c r="A27">
        <v>179</v>
      </c>
      <c r="B27">
        <v>10</v>
      </c>
      <c r="D27">
        <f t="shared" si="0"/>
        <v>58</v>
      </c>
      <c r="E27">
        <f t="shared" si="1"/>
        <v>2</v>
      </c>
    </row>
    <row r="28" spans="1:12" x14ac:dyDescent="0.3">
      <c r="A28">
        <v>97</v>
      </c>
      <c r="B28">
        <v>33</v>
      </c>
      <c r="D28">
        <f t="shared" si="0"/>
        <v>37.5</v>
      </c>
      <c r="E28">
        <f t="shared" si="1"/>
        <v>5</v>
      </c>
    </row>
    <row r="29" spans="1:12" x14ac:dyDescent="0.3">
      <c r="A29">
        <v>143</v>
      </c>
      <c r="B29">
        <v>60</v>
      </c>
      <c r="D29">
        <f t="shared" si="0"/>
        <v>52.5</v>
      </c>
      <c r="E29">
        <f t="shared" si="1"/>
        <v>15</v>
      </c>
    </row>
    <row r="30" spans="1:12" x14ac:dyDescent="0.3">
      <c r="A30">
        <v>100</v>
      </c>
      <c r="B30">
        <v>45</v>
      </c>
      <c r="D30">
        <f t="shared" si="0"/>
        <v>41</v>
      </c>
      <c r="E30">
        <f t="shared" si="1"/>
        <v>8.5</v>
      </c>
    </row>
    <row r="31" spans="1:12" x14ac:dyDescent="0.3">
      <c r="A31">
        <v>160</v>
      </c>
      <c r="B31">
        <v>88</v>
      </c>
      <c r="D31">
        <f t="shared" si="0"/>
        <v>56</v>
      </c>
      <c r="E31">
        <f t="shared" si="1"/>
        <v>34</v>
      </c>
    </row>
    <row r="32" spans="1:12" x14ac:dyDescent="0.3">
      <c r="A32">
        <v>75</v>
      </c>
      <c r="B32">
        <v>72</v>
      </c>
      <c r="D32">
        <f t="shared" si="0"/>
        <v>25.5</v>
      </c>
      <c r="E32">
        <f t="shared" si="1"/>
        <v>23.5</v>
      </c>
    </row>
    <row r="33" spans="1:5" x14ac:dyDescent="0.3">
      <c r="A33">
        <v>116</v>
      </c>
      <c r="B33">
        <v>41</v>
      </c>
      <c r="D33">
        <f t="shared" si="0"/>
        <v>46</v>
      </c>
      <c r="E33">
        <f t="shared" si="1"/>
        <v>6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478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83</v>
      </c>
      <c r="I2">
        <f>MEDIAN($B$4:$B$33)</f>
        <v>33</v>
      </c>
      <c r="K2">
        <f>AVERAGE($A$4:$A$33)</f>
        <v>80.533333333333331</v>
      </c>
      <c r="L2">
        <f>AVERAGE($B$4:$B$33)</f>
        <v>41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52</v>
      </c>
      <c r="D4">
        <f t="shared" ref="D4:D33" si="0">RANK(A4,$A$4:$B$33,1)+(COUNT($A$4:$B$33)+1-RANK(A4,$A$4:$B$33,1)-RANK(A4,$A$4:$B$33,0))/2</f>
        <v>8.5</v>
      </c>
      <c r="E4">
        <f t="shared" ref="E4:E33" si="1">RANK(B4,$A$4:$B$33,1)+(COUNT($A$4:$B$33)+1-RANK(B4,$A$4:$B$33,1)-RANK(B4,$A$4:$B$33,0))/2</f>
        <v>26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89</v>
      </c>
      <c r="B5">
        <v>49</v>
      </c>
      <c r="D5">
        <f t="shared" si="0"/>
        <v>49</v>
      </c>
      <c r="E5">
        <f t="shared" si="1"/>
        <v>23</v>
      </c>
      <c r="H5">
        <f>SUM($D$4:$D$33)</f>
        <v>1235.5</v>
      </c>
      <c r="I5">
        <f>SUM($E$4:$E$33)</f>
        <v>594.5</v>
      </c>
      <c r="J5" s="2" t="s">
        <v>23</v>
      </c>
      <c r="K5">
        <f>STDEVP($A$4:$A$33)</f>
        <v>30.091785516242727</v>
      </c>
      <c r="L5">
        <f>STDEVP($B$4:$B$33)</f>
        <v>20.417312914942226</v>
      </c>
    </row>
    <row r="6" spans="1:12" x14ac:dyDescent="0.3">
      <c r="A6">
        <v>76</v>
      </c>
      <c r="B6">
        <v>15</v>
      </c>
      <c r="D6">
        <f t="shared" si="0"/>
        <v>41</v>
      </c>
      <c r="E6">
        <f t="shared" si="1"/>
        <v>4.5</v>
      </c>
    </row>
    <row r="7" spans="1:12" x14ac:dyDescent="0.3">
      <c r="A7">
        <v>84</v>
      </c>
      <c r="B7">
        <v>14</v>
      </c>
      <c r="D7">
        <f t="shared" si="0"/>
        <v>47</v>
      </c>
      <c r="E7">
        <f t="shared" si="1"/>
        <v>2.5</v>
      </c>
      <c r="H7" s="1" t="s">
        <v>11</v>
      </c>
      <c r="I7" s="1" t="s">
        <v>12</v>
      </c>
    </row>
    <row r="8" spans="1:12" x14ac:dyDescent="0.3">
      <c r="A8">
        <v>91</v>
      </c>
      <c r="B8">
        <v>60</v>
      </c>
      <c r="D8">
        <f t="shared" si="0"/>
        <v>50.5</v>
      </c>
      <c r="E8">
        <f t="shared" si="1"/>
        <v>32</v>
      </c>
      <c r="H8">
        <f>COUNT($A$4:$A$33)</f>
        <v>30</v>
      </c>
      <c r="I8">
        <f>COUNT($B$4:$B$33)</f>
        <v>30</v>
      </c>
    </row>
    <row r="9" spans="1:12" x14ac:dyDescent="0.3">
      <c r="A9">
        <v>74</v>
      </c>
      <c r="B9">
        <v>54</v>
      </c>
      <c r="D9">
        <f t="shared" si="0"/>
        <v>39.5</v>
      </c>
      <c r="E9">
        <f t="shared" si="1"/>
        <v>29</v>
      </c>
    </row>
    <row r="10" spans="1:12" x14ac:dyDescent="0.3">
      <c r="A10">
        <v>63</v>
      </c>
      <c r="B10">
        <v>33</v>
      </c>
      <c r="D10">
        <f t="shared" si="0"/>
        <v>33</v>
      </c>
      <c r="E10">
        <f t="shared" si="1"/>
        <v>17</v>
      </c>
      <c r="G10" t="s">
        <v>13</v>
      </c>
      <c r="H10">
        <f>H8*I8+H8*(H8+1)/2-H5</f>
        <v>129.5</v>
      </c>
    </row>
    <row r="11" spans="1:12" x14ac:dyDescent="0.3">
      <c r="A11">
        <v>15</v>
      </c>
      <c r="B11">
        <v>33</v>
      </c>
      <c r="D11">
        <f t="shared" si="0"/>
        <v>4.5</v>
      </c>
      <c r="E11">
        <f t="shared" si="1"/>
        <v>17</v>
      </c>
      <c r="G11" t="s">
        <v>14</v>
      </c>
      <c r="H11">
        <f>H8*I8+I8*(I8+1)/2-I5</f>
        <v>770.5</v>
      </c>
    </row>
    <row r="12" spans="1:12" x14ac:dyDescent="0.3">
      <c r="A12">
        <v>51</v>
      </c>
      <c r="B12">
        <v>70</v>
      </c>
      <c r="D12">
        <f t="shared" si="0"/>
        <v>24</v>
      </c>
      <c r="E12">
        <f t="shared" si="1"/>
        <v>38</v>
      </c>
    </row>
    <row r="13" spans="1:12" x14ac:dyDescent="0.3">
      <c r="A13">
        <v>102</v>
      </c>
      <c r="B13">
        <v>32</v>
      </c>
      <c r="D13">
        <f t="shared" si="0"/>
        <v>54</v>
      </c>
      <c r="E13">
        <f t="shared" si="1"/>
        <v>14</v>
      </c>
      <c r="G13" t="s">
        <v>15</v>
      </c>
      <c r="H13">
        <f>MIN(H10,H11)</f>
        <v>129.5</v>
      </c>
    </row>
    <row r="14" spans="1:12" x14ac:dyDescent="0.3">
      <c r="A14">
        <v>91</v>
      </c>
      <c r="B14">
        <v>32</v>
      </c>
      <c r="D14">
        <f t="shared" si="0"/>
        <v>50.5</v>
      </c>
      <c r="E14">
        <f t="shared" si="1"/>
        <v>14</v>
      </c>
    </row>
    <row r="15" spans="1:12" x14ac:dyDescent="0.3">
      <c r="A15">
        <v>45</v>
      </c>
      <c r="B15">
        <v>32</v>
      </c>
      <c r="D15">
        <f t="shared" si="0"/>
        <v>20.5</v>
      </c>
      <c r="E15">
        <f t="shared" si="1"/>
        <v>14</v>
      </c>
      <c r="G15" t="s">
        <v>16</v>
      </c>
      <c r="H15">
        <f>(H13-H8*I8/2)/SQRT(H8*I8*(H8+I8+1)/12)</f>
        <v>-4.7384083468188116</v>
      </c>
    </row>
    <row r="16" spans="1:12" x14ac:dyDescent="0.3">
      <c r="A16">
        <v>107</v>
      </c>
      <c r="B16">
        <v>69</v>
      </c>
      <c r="D16">
        <f t="shared" si="0"/>
        <v>56</v>
      </c>
      <c r="E16">
        <f t="shared" si="1"/>
        <v>37</v>
      </c>
      <c r="G16" s="3" t="s">
        <v>17</v>
      </c>
      <c r="H16" s="4">
        <f>(1-NORMSDIST(ABS(H15)))*2</f>
        <v>2.1540341426096177E-6</v>
      </c>
    </row>
    <row r="17" spans="1:12" x14ac:dyDescent="0.3">
      <c r="A17">
        <v>86</v>
      </c>
      <c r="B17">
        <v>83</v>
      </c>
      <c r="D17">
        <f t="shared" si="0"/>
        <v>48</v>
      </c>
      <c r="E17">
        <f t="shared" si="1"/>
        <v>45</v>
      </c>
    </row>
    <row r="18" spans="1:12" x14ac:dyDescent="0.3">
      <c r="A18">
        <v>118</v>
      </c>
      <c r="B18">
        <v>20</v>
      </c>
      <c r="D18">
        <f t="shared" si="0"/>
        <v>57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45</v>
      </c>
      <c r="B19">
        <v>21</v>
      </c>
      <c r="D19">
        <f t="shared" si="0"/>
        <v>20.5</v>
      </c>
      <c r="E19">
        <f t="shared" si="1"/>
        <v>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53</v>
      </c>
      <c r="B20">
        <v>14</v>
      </c>
      <c r="D20">
        <f t="shared" si="0"/>
        <v>28</v>
      </c>
      <c r="E20">
        <f t="shared" si="1"/>
        <v>2.5</v>
      </c>
    </row>
    <row r="21" spans="1:12" x14ac:dyDescent="0.3">
      <c r="A21">
        <v>77</v>
      </c>
      <c r="B21">
        <v>46</v>
      </c>
      <c r="D21">
        <f t="shared" si="0"/>
        <v>42</v>
      </c>
      <c r="E21">
        <f t="shared" si="1"/>
        <v>22</v>
      </c>
    </row>
    <row r="22" spans="1:12" x14ac:dyDescent="0.3">
      <c r="A22">
        <v>57</v>
      </c>
      <c r="B22">
        <v>33</v>
      </c>
      <c r="D22">
        <f t="shared" si="0"/>
        <v>30</v>
      </c>
      <c r="E22">
        <f t="shared" si="1"/>
        <v>17</v>
      </c>
    </row>
    <row r="23" spans="1:12" x14ac:dyDescent="0.3">
      <c r="A23">
        <v>105</v>
      </c>
      <c r="B23">
        <v>8</v>
      </c>
      <c r="D23">
        <f t="shared" si="0"/>
        <v>55</v>
      </c>
      <c r="E23">
        <f t="shared" si="1"/>
        <v>1</v>
      </c>
    </row>
    <row r="24" spans="1:12" x14ac:dyDescent="0.3">
      <c r="A24">
        <v>130</v>
      </c>
      <c r="B24">
        <v>26</v>
      </c>
      <c r="D24">
        <f t="shared" si="0"/>
        <v>59</v>
      </c>
      <c r="E24">
        <f t="shared" si="1"/>
        <v>10</v>
      </c>
    </row>
    <row r="25" spans="1:12" x14ac:dyDescent="0.3">
      <c r="A25">
        <v>128</v>
      </c>
      <c r="B25">
        <v>38</v>
      </c>
      <c r="D25">
        <f t="shared" si="0"/>
        <v>58</v>
      </c>
      <c r="E25">
        <f t="shared" si="1"/>
        <v>19</v>
      </c>
    </row>
    <row r="26" spans="1:12" x14ac:dyDescent="0.3">
      <c r="A26">
        <v>83</v>
      </c>
      <c r="B26">
        <v>27</v>
      </c>
      <c r="D26">
        <f t="shared" si="0"/>
        <v>45</v>
      </c>
      <c r="E26">
        <f t="shared" si="1"/>
        <v>11</v>
      </c>
    </row>
    <row r="27" spans="1:12" x14ac:dyDescent="0.3">
      <c r="A27">
        <v>83</v>
      </c>
      <c r="B27">
        <v>52</v>
      </c>
      <c r="D27">
        <f t="shared" si="0"/>
        <v>45</v>
      </c>
      <c r="E27">
        <f t="shared" si="1"/>
        <v>26</v>
      </c>
    </row>
    <row r="28" spans="1:12" x14ac:dyDescent="0.3">
      <c r="A28">
        <v>98</v>
      </c>
      <c r="B28">
        <v>23</v>
      </c>
      <c r="D28">
        <f t="shared" si="0"/>
        <v>52</v>
      </c>
      <c r="E28">
        <f t="shared" si="1"/>
        <v>8.5</v>
      </c>
    </row>
    <row r="29" spans="1:12" x14ac:dyDescent="0.3">
      <c r="A29">
        <v>64</v>
      </c>
      <c r="B29">
        <v>74</v>
      </c>
      <c r="D29">
        <f t="shared" si="0"/>
        <v>34.5</v>
      </c>
      <c r="E29">
        <f t="shared" si="1"/>
        <v>39.5</v>
      </c>
    </row>
    <row r="30" spans="1:12" x14ac:dyDescent="0.3">
      <c r="A30">
        <v>64</v>
      </c>
      <c r="B30">
        <v>31</v>
      </c>
      <c r="D30">
        <f t="shared" si="0"/>
        <v>34.5</v>
      </c>
      <c r="E30">
        <f t="shared" si="1"/>
        <v>12</v>
      </c>
    </row>
    <row r="31" spans="1:12" x14ac:dyDescent="0.3">
      <c r="A31">
        <v>99</v>
      </c>
      <c r="B31">
        <v>59</v>
      </c>
      <c r="D31">
        <f t="shared" si="0"/>
        <v>53</v>
      </c>
      <c r="E31">
        <f t="shared" si="1"/>
        <v>31</v>
      </c>
    </row>
    <row r="32" spans="1:12" x14ac:dyDescent="0.3">
      <c r="A32">
        <v>150</v>
      </c>
      <c r="B32">
        <v>78</v>
      </c>
      <c r="D32">
        <f t="shared" si="0"/>
        <v>60</v>
      </c>
      <c r="E32">
        <f t="shared" si="1"/>
        <v>43</v>
      </c>
    </row>
    <row r="33" spans="1:5" x14ac:dyDescent="0.3">
      <c r="A33">
        <v>65</v>
      </c>
      <c r="B33">
        <v>52</v>
      </c>
      <c r="D33">
        <f t="shared" si="0"/>
        <v>36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721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92</v>
      </c>
      <c r="I2">
        <f>MEDIAN($B$4:$B$33)</f>
        <v>38.5</v>
      </c>
      <c r="K2">
        <f>AVERAGE($A$4:$A$33)</f>
        <v>96.5</v>
      </c>
      <c r="L2">
        <f>AVERAGE($B$4:$B$33)</f>
        <v>45.9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49</v>
      </c>
      <c r="B4">
        <v>50</v>
      </c>
      <c r="D4">
        <f t="shared" ref="D4:D33" si="0">RANK(A4,$A$4:$B$33,1)+(COUNT($A$4:$B$33)+1-RANK(A4,$A$4:$B$33,1)-RANK(A4,$A$4:$B$33,0))/2</f>
        <v>21</v>
      </c>
      <c r="E4">
        <f t="shared" ref="E4:E33" si="1">RANK(B4,$A$4:$B$33,1)+(COUNT($A$4:$B$33)+1-RANK(B4,$A$4:$B$33,1)-RANK(B4,$A$4:$B$33,0))/2</f>
        <v>22.5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129</v>
      </c>
      <c r="B5">
        <v>24</v>
      </c>
      <c r="D5">
        <f t="shared" si="0"/>
        <v>54</v>
      </c>
      <c r="E5">
        <f t="shared" si="1"/>
        <v>4.5</v>
      </c>
      <c r="H5">
        <f>SUM($D$4:$D$33)</f>
        <v>1262.5</v>
      </c>
      <c r="I5">
        <f>SUM($E$4:$E$33)</f>
        <v>567.5</v>
      </c>
      <c r="J5" s="2" t="s">
        <v>23</v>
      </c>
      <c r="K5">
        <f>STDEVP($A$4:$A$33)</f>
        <v>31.584542632961039</v>
      </c>
      <c r="L5">
        <f>STDEVP($B$4:$B$33)</f>
        <v>26.665020782540811</v>
      </c>
    </row>
    <row r="6" spans="1:12" x14ac:dyDescent="0.3">
      <c r="A6">
        <v>74</v>
      </c>
      <c r="B6">
        <v>44</v>
      </c>
      <c r="D6">
        <f t="shared" si="0"/>
        <v>34.5</v>
      </c>
      <c r="E6">
        <f t="shared" si="1"/>
        <v>20</v>
      </c>
    </row>
    <row r="7" spans="1:12" x14ac:dyDescent="0.3">
      <c r="A7">
        <v>91</v>
      </c>
      <c r="B7">
        <v>34</v>
      </c>
      <c r="D7">
        <f t="shared" si="0"/>
        <v>41.5</v>
      </c>
      <c r="E7">
        <f t="shared" si="1"/>
        <v>13.5</v>
      </c>
      <c r="H7" s="1" t="s">
        <v>11</v>
      </c>
      <c r="I7" s="1" t="s">
        <v>12</v>
      </c>
    </row>
    <row r="8" spans="1:12" x14ac:dyDescent="0.3">
      <c r="A8">
        <v>42</v>
      </c>
      <c r="B8">
        <v>52</v>
      </c>
      <c r="D8">
        <f t="shared" si="0"/>
        <v>18</v>
      </c>
      <c r="E8">
        <f t="shared" si="1"/>
        <v>24</v>
      </c>
      <c r="H8">
        <f>COUNT($A$4:$A$33)</f>
        <v>30</v>
      </c>
      <c r="I8">
        <f>COUNT($B$4:$B$33)</f>
        <v>30</v>
      </c>
    </row>
    <row r="9" spans="1:12" x14ac:dyDescent="0.3">
      <c r="A9">
        <v>98</v>
      </c>
      <c r="B9">
        <v>32</v>
      </c>
      <c r="D9">
        <f t="shared" si="0"/>
        <v>44</v>
      </c>
      <c r="E9">
        <f t="shared" si="1"/>
        <v>11</v>
      </c>
    </row>
    <row r="10" spans="1:12" x14ac:dyDescent="0.3">
      <c r="A10">
        <v>120</v>
      </c>
      <c r="B10">
        <v>25</v>
      </c>
      <c r="D10">
        <f t="shared" si="0"/>
        <v>53</v>
      </c>
      <c r="E10">
        <f t="shared" si="1"/>
        <v>6.5</v>
      </c>
      <c r="G10" t="s">
        <v>13</v>
      </c>
      <c r="H10">
        <f>H8*I8+H8*(H8+1)/2-H5</f>
        <v>102.5</v>
      </c>
    </row>
    <row r="11" spans="1:12" x14ac:dyDescent="0.3">
      <c r="A11">
        <v>68</v>
      </c>
      <c r="B11">
        <v>40</v>
      </c>
      <c r="D11">
        <f t="shared" si="0"/>
        <v>31.5</v>
      </c>
      <c r="E11">
        <f t="shared" si="1"/>
        <v>16</v>
      </c>
      <c r="G11" t="s">
        <v>14</v>
      </c>
      <c r="H11">
        <f>H8*I8+I8*(I8+1)/2-I5</f>
        <v>797.5</v>
      </c>
    </row>
    <row r="12" spans="1:12" x14ac:dyDescent="0.3">
      <c r="A12">
        <v>75</v>
      </c>
      <c r="B12">
        <v>66</v>
      </c>
      <c r="D12">
        <f t="shared" si="0"/>
        <v>36.5</v>
      </c>
      <c r="E12">
        <f t="shared" si="1"/>
        <v>29.5</v>
      </c>
    </row>
    <row r="13" spans="1:12" x14ac:dyDescent="0.3">
      <c r="A13">
        <v>70</v>
      </c>
      <c r="B13">
        <v>60</v>
      </c>
      <c r="D13">
        <f t="shared" si="0"/>
        <v>33</v>
      </c>
      <c r="E13">
        <f t="shared" si="1"/>
        <v>26.5</v>
      </c>
      <c r="G13" t="s">
        <v>15</v>
      </c>
      <c r="H13">
        <f>MIN(H10,H11)</f>
        <v>102.5</v>
      </c>
    </row>
    <row r="14" spans="1:12" x14ac:dyDescent="0.3">
      <c r="A14">
        <v>93</v>
      </c>
      <c r="B14">
        <v>105</v>
      </c>
      <c r="D14">
        <f t="shared" si="0"/>
        <v>43</v>
      </c>
      <c r="E14">
        <f t="shared" si="1"/>
        <v>48</v>
      </c>
    </row>
    <row r="15" spans="1:12" x14ac:dyDescent="0.3">
      <c r="A15">
        <v>87</v>
      </c>
      <c r="B15">
        <v>60</v>
      </c>
      <c r="D15">
        <f t="shared" si="0"/>
        <v>39</v>
      </c>
      <c r="E15">
        <f t="shared" si="1"/>
        <v>26.5</v>
      </c>
      <c r="G15" t="s">
        <v>16</v>
      </c>
      <c r="H15">
        <f>(H13-H8*I8/2)/SQRT(H8*I8*(H8+I8+1)/12)</f>
        <v>-5.1375878331342815</v>
      </c>
    </row>
    <row r="16" spans="1:12" x14ac:dyDescent="0.3">
      <c r="A16">
        <v>63</v>
      </c>
      <c r="B16">
        <v>106</v>
      </c>
      <c r="D16">
        <f t="shared" si="0"/>
        <v>28</v>
      </c>
      <c r="E16">
        <f t="shared" si="1"/>
        <v>49</v>
      </c>
      <c r="G16" s="3" t="s">
        <v>17</v>
      </c>
      <c r="H16" s="4">
        <f>(1-NORMSDIST(ABS(H15)))*2</f>
        <v>2.7828741022695169E-7</v>
      </c>
    </row>
    <row r="17" spans="1:12" x14ac:dyDescent="0.3">
      <c r="A17">
        <v>112</v>
      </c>
      <c r="B17">
        <v>53</v>
      </c>
      <c r="D17">
        <f t="shared" si="0"/>
        <v>50</v>
      </c>
      <c r="E17">
        <f t="shared" si="1"/>
        <v>25</v>
      </c>
    </row>
    <row r="18" spans="1:12" x14ac:dyDescent="0.3">
      <c r="A18">
        <v>104</v>
      </c>
      <c r="B18">
        <v>42</v>
      </c>
      <c r="D18">
        <f t="shared" si="0"/>
        <v>47</v>
      </c>
      <c r="E18">
        <f t="shared" si="1"/>
        <v>18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102</v>
      </c>
      <c r="B19">
        <v>37</v>
      </c>
      <c r="D19">
        <f t="shared" si="0"/>
        <v>46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90</v>
      </c>
      <c r="B20">
        <v>26</v>
      </c>
      <c r="D20">
        <f t="shared" si="0"/>
        <v>40</v>
      </c>
      <c r="E20">
        <f t="shared" si="1"/>
        <v>8.5</v>
      </c>
    </row>
    <row r="21" spans="1:12" x14ac:dyDescent="0.3">
      <c r="A21">
        <v>74</v>
      </c>
      <c r="B21">
        <v>8</v>
      </c>
      <c r="D21">
        <f t="shared" si="0"/>
        <v>34.5</v>
      </c>
      <c r="E21">
        <f t="shared" si="1"/>
        <v>1</v>
      </c>
    </row>
    <row r="22" spans="1:12" x14ac:dyDescent="0.3">
      <c r="A22">
        <v>116</v>
      </c>
      <c r="B22">
        <v>33</v>
      </c>
      <c r="D22">
        <f t="shared" si="0"/>
        <v>51</v>
      </c>
      <c r="E22">
        <f t="shared" si="1"/>
        <v>12</v>
      </c>
    </row>
    <row r="23" spans="1:12" x14ac:dyDescent="0.3">
      <c r="A23">
        <v>66</v>
      </c>
      <c r="B23">
        <v>25</v>
      </c>
      <c r="D23">
        <f t="shared" si="0"/>
        <v>29.5</v>
      </c>
      <c r="E23">
        <f t="shared" si="1"/>
        <v>6.5</v>
      </c>
    </row>
    <row r="24" spans="1:12" x14ac:dyDescent="0.3">
      <c r="A24">
        <v>135</v>
      </c>
      <c r="B24">
        <v>15</v>
      </c>
      <c r="D24">
        <f t="shared" si="0"/>
        <v>55</v>
      </c>
      <c r="E24">
        <f t="shared" si="1"/>
        <v>2</v>
      </c>
    </row>
    <row r="25" spans="1:12" x14ac:dyDescent="0.3">
      <c r="A25">
        <v>153</v>
      </c>
      <c r="B25">
        <v>117</v>
      </c>
      <c r="D25">
        <f t="shared" si="0"/>
        <v>60</v>
      </c>
      <c r="E25">
        <f t="shared" si="1"/>
        <v>52</v>
      </c>
    </row>
    <row r="26" spans="1:12" x14ac:dyDescent="0.3">
      <c r="A26">
        <v>146</v>
      </c>
      <c r="B26">
        <v>24</v>
      </c>
      <c r="D26">
        <f t="shared" si="0"/>
        <v>58</v>
      </c>
      <c r="E26">
        <f t="shared" si="1"/>
        <v>4.5</v>
      </c>
    </row>
    <row r="27" spans="1:12" x14ac:dyDescent="0.3">
      <c r="A27">
        <v>76</v>
      </c>
      <c r="B27">
        <v>68</v>
      </c>
      <c r="D27">
        <f t="shared" si="0"/>
        <v>38</v>
      </c>
      <c r="E27">
        <f t="shared" si="1"/>
        <v>31.5</v>
      </c>
    </row>
    <row r="28" spans="1:12" x14ac:dyDescent="0.3">
      <c r="A28">
        <v>100</v>
      </c>
      <c r="B28">
        <v>17</v>
      </c>
      <c r="D28">
        <f t="shared" si="0"/>
        <v>45</v>
      </c>
      <c r="E28">
        <f t="shared" si="1"/>
        <v>3</v>
      </c>
    </row>
    <row r="29" spans="1:12" x14ac:dyDescent="0.3">
      <c r="A29">
        <v>152</v>
      </c>
      <c r="B29">
        <v>50</v>
      </c>
      <c r="D29">
        <f t="shared" si="0"/>
        <v>59</v>
      </c>
      <c r="E29">
        <f t="shared" si="1"/>
        <v>22.5</v>
      </c>
    </row>
    <row r="30" spans="1:12" x14ac:dyDescent="0.3">
      <c r="A30">
        <v>42</v>
      </c>
      <c r="B30">
        <v>75</v>
      </c>
      <c r="D30">
        <f t="shared" si="0"/>
        <v>18</v>
      </c>
      <c r="E30">
        <f t="shared" si="1"/>
        <v>36.5</v>
      </c>
    </row>
    <row r="31" spans="1:12" x14ac:dyDescent="0.3">
      <c r="A31">
        <v>138</v>
      </c>
      <c r="B31">
        <v>26</v>
      </c>
      <c r="D31">
        <f t="shared" si="0"/>
        <v>56</v>
      </c>
      <c r="E31">
        <f t="shared" si="1"/>
        <v>8.5</v>
      </c>
    </row>
    <row r="32" spans="1:12" x14ac:dyDescent="0.3">
      <c r="A32">
        <v>139</v>
      </c>
      <c r="B32">
        <v>34</v>
      </c>
      <c r="D32">
        <f t="shared" si="0"/>
        <v>57</v>
      </c>
      <c r="E32">
        <f t="shared" si="1"/>
        <v>13.5</v>
      </c>
    </row>
    <row r="33" spans="1:5" x14ac:dyDescent="0.3">
      <c r="A33">
        <v>91</v>
      </c>
      <c r="B33">
        <v>29</v>
      </c>
      <c r="D33">
        <f t="shared" si="0"/>
        <v>41.5</v>
      </c>
      <c r="E33">
        <f t="shared" si="1"/>
        <v>10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73</v>
      </c>
      <c r="I2">
        <f>MEDIAN($B$4:$B$33)</f>
        <v>34</v>
      </c>
      <c r="K2">
        <f>AVERAGE($A$4:$A$33)</f>
        <v>72.7</v>
      </c>
      <c r="L2">
        <f>AVERAGE($B$4:$B$33)</f>
        <v>35.93333333333333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79</v>
      </c>
      <c r="B4">
        <v>18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62</v>
      </c>
      <c r="B5">
        <v>63</v>
      </c>
      <c r="D5">
        <f t="shared" si="0"/>
        <v>35</v>
      </c>
      <c r="E5">
        <f t="shared" si="1"/>
        <v>37.5</v>
      </c>
      <c r="H5">
        <f>SUM($D$4:$D$33)</f>
        <v>1265</v>
      </c>
      <c r="I5">
        <f>SUM($E$4:$E$33)</f>
        <v>565</v>
      </c>
      <c r="J5" s="2" t="s">
        <v>23</v>
      </c>
      <c r="K5">
        <f>STDEVP($A$4:$A$33)</f>
        <v>23.837155870615103</v>
      </c>
      <c r="L5">
        <f>STDEVP($B$4:$B$33)</f>
        <v>17.858580259608793</v>
      </c>
    </row>
    <row r="6" spans="1:12" x14ac:dyDescent="0.3">
      <c r="A6">
        <v>87</v>
      </c>
      <c r="B6">
        <v>39</v>
      </c>
      <c r="D6">
        <f t="shared" si="0"/>
        <v>54.5</v>
      </c>
      <c r="E6">
        <f t="shared" si="1"/>
        <v>21.5</v>
      </c>
    </row>
    <row r="7" spans="1:12" x14ac:dyDescent="0.3">
      <c r="A7">
        <v>70</v>
      </c>
      <c r="B7">
        <v>23</v>
      </c>
      <c r="D7">
        <f t="shared" si="0"/>
        <v>41.5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52</v>
      </c>
      <c r="B8">
        <v>40</v>
      </c>
      <c r="D8">
        <f t="shared" si="0"/>
        <v>29.5</v>
      </c>
      <c r="E8">
        <f t="shared" si="1"/>
        <v>23</v>
      </c>
      <c r="H8">
        <f>COUNT($A$4:$A$33)</f>
        <v>30</v>
      </c>
      <c r="I8">
        <f>COUNT($B$4:$B$33)</f>
        <v>30</v>
      </c>
    </row>
    <row r="9" spans="1:12" x14ac:dyDescent="0.3">
      <c r="A9">
        <v>75</v>
      </c>
      <c r="B9">
        <v>12</v>
      </c>
      <c r="D9">
        <f t="shared" si="0"/>
        <v>45.5</v>
      </c>
      <c r="E9">
        <f t="shared" si="1"/>
        <v>2</v>
      </c>
    </row>
    <row r="10" spans="1:12" x14ac:dyDescent="0.3">
      <c r="A10">
        <v>119</v>
      </c>
      <c r="B10">
        <v>63</v>
      </c>
      <c r="D10">
        <f t="shared" si="0"/>
        <v>59</v>
      </c>
      <c r="E10">
        <f t="shared" si="1"/>
        <v>37.5</v>
      </c>
      <c r="G10" t="s">
        <v>13</v>
      </c>
      <c r="H10">
        <f>H8*I8+H8*(H8+1)/2-H5</f>
        <v>100</v>
      </c>
    </row>
    <row r="11" spans="1:12" x14ac:dyDescent="0.3">
      <c r="A11">
        <v>62</v>
      </c>
      <c r="B11">
        <v>17</v>
      </c>
      <c r="D11">
        <f t="shared" si="0"/>
        <v>35</v>
      </c>
      <c r="E11">
        <f t="shared" si="1"/>
        <v>3.5</v>
      </c>
      <c r="G11" t="s">
        <v>14</v>
      </c>
      <c r="H11">
        <f>H8*I8+I8*(I8+1)/2-I5</f>
        <v>800</v>
      </c>
    </row>
    <row r="12" spans="1:12" x14ac:dyDescent="0.3">
      <c r="A12">
        <v>65</v>
      </c>
      <c r="B12">
        <v>27</v>
      </c>
      <c r="D12">
        <f t="shared" si="0"/>
        <v>39</v>
      </c>
      <c r="E12">
        <f t="shared" si="1"/>
        <v>14.5</v>
      </c>
    </row>
    <row r="13" spans="1:12" x14ac:dyDescent="0.3">
      <c r="A13">
        <v>105</v>
      </c>
      <c r="B13">
        <v>19</v>
      </c>
      <c r="D13">
        <f t="shared" si="0"/>
        <v>57.5</v>
      </c>
      <c r="E13">
        <f t="shared" si="1"/>
        <v>6.5</v>
      </c>
      <c r="G13" t="s">
        <v>15</v>
      </c>
      <c r="H13">
        <f>MIN(H10,H11)</f>
        <v>100</v>
      </c>
    </row>
    <row r="14" spans="1:12" x14ac:dyDescent="0.3">
      <c r="A14">
        <v>70</v>
      </c>
      <c r="B14">
        <v>41</v>
      </c>
      <c r="D14">
        <f t="shared" si="0"/>
        <v>41.5</v>
      </c>
      <c r="E14">
        <f t="shared" si="1"/>
        <v>25</v>
      </c>
    </row>
    <row r="15" spans="1:12" x14ac:dyDescent="0.3">
      <c r="A15">
        <v>71</v>
      </c>
      <c r="B15">
        <v>76</v>
      </c>
      <c r="D15">
        <f t="shared" si="0"/>
        <v>43</v>
      </c>
      <c r="E15">
        <f t="shared" si="1"/>
        <v>47.5</v>
      </c>
      <c r="G15" t="s">
        <v>16</v>
      </c>
      <c r="H15">
        <f>(H13-H8*I8/2)/SQRT(H8*I8*(H8+I8+1)/12)</f>
        <v>-5.1745488966820101</v>
      </c>
    </row>
    <row r="16" spans="1:12" x14ac:dyDescent="0.3">
      <c r="A16">
        <v>82</v>
      </c>
      <c r="B16">
        <v>55</v>
      </c>
      <c r="D16">
        <f t="shared" si="0"/>
        <v>50</v>
      </c>
      <c r="E16">
        <f t="shared" si="1"/>
        <v>32</v>
      </c>
      <c r="G16" s="3" t="s">
        <v>17</v>
      </c>
      <c r="H16" s="4">
        <f>(1-NORMSDIST(ABS(H15)))*2</f>
        <v>2.2846227620831883E-7</v>
      </c>
    </row>
    <row r="17" spans="1:12" x14ac:dyDescent="0.3">
      <c r="A17">
        <v>62</v>
      </c>
      <c r="B17">
        <v>26</v>
      </c>
      <c r="D17">
        <f t="shared" si="0"/>
        <v>35</v>
      </c>
      <c r="E17">
        <f t="shared" si="1"/>
        <v>12</v>
      </c>
    </row>
    <row r="18" spans="1:12" x14ac:dyDescent="0.3">
      <c r="A18">
        <v>39</v>
      </c>
      <c r="B18">
        <v>19</v>
      </c>
      <c r="D18">
        <f t="shared" si="0"/>
        <v>21.5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</v>
      </c>
      <c r="B19">
        <v>36</v>
      </c>
      <c r="D19">
        <f t="shared" si="0"/>
        <v>52</v>
      </c>
      <c r="E19">
        <f t="shared" si="1"/>
        <v>19.5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76</v>
      </c>
      <c r="B20">
        <v>41</v>
      </c>
      <c r="D20">
        <f t="shared" si="0"/>
        <v>47.5</v>
      </c>
      <c r="E20">
        <f t="shared" si="1"/>
        <v>25</v>
      </c>
    </row>
    <row r="21" spans="1:12" x14ac:dyDescent="0.3">
      <c r="A21">
        <v>24</v>
      </c>
      <c r="B21">
        <v>27</v>
      </c>
      <c r="D21">
        <f t="shared" si="0"/>
        <v>10</v>
      </c>
      <c r="E21">
        <f t="shared" si="1"/>
        <v>14.5</v>
      </c>
    </row>
    <row r="22" spans="1:12" x14ac:dyDescent="0.3">
      <c r="A22">
        <v>29</v>
      </c>
      <c r="B22">
        <v>34</v>
      </c>
      <c r="D22">
        <f t="shared" si="0"/>
        <v>16</v>
      </c>
      <c r="E22">
        <f t="shared" si="1"/>
        <v>17.5</v>
      </c>
    </row>
    <row r="23" spans="1:12" x14ac:dyDescent="0.3">
      <c r="A23">
        <v>54</v>
      </c>
      <c r="B23">
        <v>9</v>
      </c>
      <c r="D23">
        <f t="shared" si="0"/>
        <v>31</v>
      </c>
      <c r="E23">
        <f t="shared" si="1"/>
        <v>1</v>
      </c>
    </row>
    <row r="24" spans="1:12" x14ac:dyDescent="0.3">
      <c r="A24">
        <v>83</v>
      </c>
      <c r="B24">
        <v>34</v>
      </c>
      <c r="D24">
        <f t="shared" si="0"/>
        <v>52</v>
      </c>
      <c r="E24">
        <f t="shared" si="1"/>
        <v>17.5</v>
      </c>
    </row>
    <row r="25" spans="1:12" x14ac:dyDescent="0.3">
      <c r="A25">
        <v>133</v>
      </c>
      <c r="B25">
        <v>74</v>
      </c>
      <c r="D25">
        <f t="shared" si="0"/>
        <v>60</v>
      </c>
      <c r="E25">
        <f t="shared" si="1"/>
        <v>44</v>
      </c>
    </row>
    <row r="26" spans="1:12" x14ac:dyDescent="0.3">
      <c r="A26">
        <v>87</v>
      </c>
      <c r="B26">
        <v>23</v>
      </c>
      <c r="D26">
        <f t="shared" si="0"/>
        <v>54.5</v>
      </c>
      <c r="E26">
        <f t="shared" si="1"/>
        <v>8.5</v>
      </c>
    </row>
    <row r="27" spans="1:12" x14ac:dyDescent="0.3">
      <c r="A27">
        <v>83</v>
      </c>
      <c r="B27">
        <v>60</v>
      </c>
      <c r="D27">
        <f t="shared" si="0"/>
        <v>52</v>
      </c>
      <c r="E27">
        <f t="shared" si="1"/>
        <v>33</v>
      </c>
    </row>
    <row r="28" spans="1:12" x14ac:dyDescent="0.3">
      <c r="A28">
        <v>105</v>
      </c>
      <c r="B28">
        <v>47</v>
      </c>
      <c r="D28">
        <f t="shared" si="0"/>
        <v>57.5</v>
      </c>
      <c r="E28">
        <f t="shared" si="1"/>
        <v>27</v>
      </c>
    </row>
    <row r="29" spans="1:12" x14ac:dyDescent="0.3">
      <c r="A29">
        <v>41</v>
      </c>
      <c r="B29">
        <v>26</v>
      </c>
      <c r="D29">
        <f t="shared" si="0"/>
        <v>25</v>
      </c>
      <c r="E29">
        <f t="shared" si="1"/>
        <v>12</v>
      </c>
    </row>
    <row r="30" spans="1:12" x14ac:dyDescent="0.3">
      <c r="A30">
        <v>52</v>
      </c>
      <c r="B30">
        <v>36</v>
      </c>
      <c r="D30">
        <f t="shared" si="0"/>
        <v>29.5</v>
      </c>
      <c r="E30">
        <f t="shared" si="1"/>
        <v>19.5</v>
      </c>
    </row>
    <row r="31" spans="1:12" x14ac:dyDescent="0.3">
      <c r="A31">
        <v>75</v>
      </c>
      <c r="B31">
        <v>17</v>
      </c>
      <c r="D31">
        <f t="shared" si="0"/>
        <v>45.5</v>
      </c>
      <c r="E31">
        <f t="shared" si="1"/>
        <v>3.5</v>
      </c>
    </row>
    <row r="32" spans="1:12" x14ac:dyDescent="0.3">
      <c r="A32">
        <v>88</v>
      </c>
      <c r="B32">
        <v>50</v>
      </c>
      <c r="D32">
        <f t="shared" si="0"/>
        <v>56</v>
      </c>
      <c r="E32">
        <f t="shared" si="1"/>
        <v>28</v>
      </c>
    </row>
    <row r="33" spans="1:5" x14ac:dyDescent="0.3">
      <c r="A33">
        <v>68</v>
      </c>
      <c r="B33">
        <v>26</v>
      </c>
      <c r="D33">
        <f t="shared" si="0"/>
        <v>40</v>
      </c>
      <c r="E33">
        <f t="shared" si="1"/>
        <v>12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383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68.5</v>
      </c>
      <c r="I2">
        <f>MEDIAN($B$4:$B$33)</f>
        <v>30</v>
      </c>
      <c r="K2">
        <f>AVERAGE($A$4:$A$33)</f>
        <v>67.13333333333334</v>
      </c>
      <c r="L2">
        <f>AVERAGE($B$4:$B$33)</f>
        <v>32.733333333333334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29</v>
      </c>
      <c r="B4">
        <v>55</v>
      </c>
      <c r="D4">
        <f t="shared" ref="D4:D33" si="0">RANK(A4,$A$4:$B$33,1)+(COUNT($A$4:$B$33)+1-RANK(A4,$A$4:$B$33,1)-RANK(A4,$A$4:$B$33,0))/2</f>
        <v>17.5</v>
      </c>
      <c r="E4">
        <f t="shared" ref="E4:E33" si="1">RANK(B4,$A$4:$B$33,1)+(COUNT($A$4:$B$33)+1-RANK(B4,$A$4:$B$33,1)-RANK(B4,$A$4:$B$33,0))/2</f>
        <v>34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85</v>
      </c>
      <c r="B5">
        <v>15</v>
      </c>
      <c r="D5">
        <f t="shared" si="0"/>
        <v>54.5</v>
      </c>
      <c r="E5">
        <f t="shared" si="1"/>
        <v>7</v>
      </c>
      <c r="H5">
        <f>SUM($D$4:$D$33)</f>
        <v>1248</v>
      </c>
      <c r="I5">
        <f>SUM($E$4:$E$33)</f>
        <v>582</v>
      </c>
      <c r="J5" s="2" t="s">
        <v>23</v>
      </c>
      <c r="K5">
        <f>STDEVP($A$4:$A$33)</f>
        <v>23.333428571234208</v>
      </c>
      <c r="L5">
        <f>STDEVP($B$4:$B$33)</f>
        <v>18.022085216632274</v>
      </c>
    </row>
    <row r="6" spans="1:12" x14ac:dyDescent="0.3">
      <c r="A6">
        <v>65</v>
      </c>
      <c r="B6">
        <v>14</v>
      </c>
      <c r="D6">
        <f t="shared" si="0"/>
        <v>41</v>
      </c>
      <c r="E6">
        <f t="shared" si="1"/>
        <v>6</v>
      </c>
    </row>
    <row r="7" spans="1:12" x14ac:dyDescent="0.3">
      <c r="A7">
        <v>73</v>
      </c>
      <c r="B7">
        <v>64</v>
      </c>
      <c r="D7">
        <f t="shared" si="0"/>
        <v>46</v>
      </c>
      <c r="E7">
        <f t="shared" si="1"/>
        <v>39.5</v>
      </c>
      <c r="H7" s="1" t="s">
        <v>11</v>
      </c>
      <c r="I7" s="1" t="s">
        <v>12</v>
      </c>
    </row>
    <row r="8" spans="1:12" x14ac:dyDescent="0.3">
      <c r="A8">
        <v>74</v>
      </c>
      <c r="B8">
        <v>33</v>
      </c>
      <c r="D8">
        <f t="shared" si="0"/>
        <v>48</v>
      </c>
      <c r="E8">
        <f t="shared" si="1"/>
        <v>22.5</v>
      </c>
      <c r="H8">
        <f>COUNT($A$4:$A$33)</f>
        <v>30</v>
      </c>
      <c r="I8">
        <f>COUNT($B$4:$B$33)</f>
        <v>30</v>
      </c>
    </row>
    <row r="9" spans="1:12" x14ac:dyDescent="0.3">
      <c r="A9">
        <v>78</v>
      </c>
      <c r="B9">
        <v>11</v>
      </c>
      <c r="D9">
        <f t="shared" si="0"/>
        <v>51</v>
      </c>
      <c r="E9">
        <f t="shared" si="1"/>
        <v>2</v>
      </c>
    </row>
    <row r="10" spans="1:12" x14ac:dyDescent="0.3">
      <c r="A10">
        <v>40</v>
      </c>
      <c r="B10">
        <v>41</v>
      </c>
      <c r="D10">
        <f t="shared" si="0"/>
        <v>24</v>
      </c>
      <c r="E10">
        <f t="shared" si="1"/>
        <v>25</v>
      </c>
      <c r="G10" t="s">
        <v>13</v>
      </c>
      <c r="H10">
        <f>H8*I8+H8*(H8+1)/2-H5</f>
        <v>117</v>
      </c>
    </row>
    <row r="11" spans="1:12" x14ac:dyDescent="0.3">
      <c r="A11">
        <v>44</v>
      </c>
      <c r="B11">
        <v>52</v>
      </c>
      <c r="D11">
        <f t="shared" si="0"/>
        <v>26.5</v>
      </c>
      <c r="E11">
        <f t="shared" si="1"/>
        <v>33</v>
      </c>
      <c r="G11" t="s">
        <v>14</v>
      </c>
      <c r="H11">
        <f>H8*I8+I8*(I8+1)/2-I5</f>
        <v>783</v>
      </c>
    </row>
    <row r="12" spans="1:12" x14ac:dyDescent="0.3">
      <c r="A12">
        <v>111</v>
      </c>
      <c r="B12">
        <v>24</v>
      </c>
      <c r="D12">
        <f t="shared" si="0"/>
        <v>59</v>
      </c>
      <c r="E12">
        <f t="shared" si="1"/>
        <v>13.5</v>
      </c>
    </row>
    <row r="13" spans="1:12" x14ac:dyDescent="0.3">
      <c r="A13">
        <v>51</v>
      </c>
      <c r="B13">
        <v>21</v>
      </c>
      <c r="D13">
        <f t="shared" si="0"/>
        <v>32</v>
      </c>
      <c r="E13">
        <f t="shared" si="1"/>
        <v>11</v>
      </c>
      <c r="G13" t="s">
        <v>15</v>
      </c>
      <c r="H13">
        <f>MIN(H10,H11)</f>
        <v>117</v>
      </c>
    </row>
    <row r="14" spans="1:12" x14ac:dyDescent="0.3">
      <c r="A14">
        <v>74</v>
      </c>
      <c r="B14">
        <v>12</v>
      </c>
      <c r="D14">
        <f t="shared" si="0"/>
        <v>48</v>
      </c>
      <c r="E14">
        <f t="shared" si="1"/>
        <v>3.5</v>
      </c>
    </row>
    <row r="15" spans="1:12" x14ac:dyDescent="0.3">
      <c r="A15">
        <v>79</v>
      </c>
      <c r="B15">
        <v>29</v>
      </c>
      <c r="D15">
        <f t="shared" si="0"/>
        <v>52</v>
      </c>
      <c r="E15">
        <f t="shared" si="1"/>
        <v>17.5</v>
      </c>
      <c r="G15" t="s">
        <v>16</v>
      </c>
      <c r="H15">
        <f>(H13-H8*I8/2)/SQRT(H8*I8*(H8+I8+1)/12)</f>
        <v>-4.9232136645574549</v>
      </c>
    </row>
    <row r="16" spans="1:12" x14ac:dyDescent="0.3">
      <c r="A16">
        <v>16</v>
      </c>
      <c r="B16">
        <v>32</v>
      </c>
      <c r="D16">
        <f t="shared" si="0"/>
        <v>8.5</v>
      </c>
      <c r="E16">
        <f t="shared" si="1"/>
        <v>20.5</v>
      </c>
      <c r="G16" s="3" t="s">
        <v>17</v>
      </c>
      <c r="H16" s="4">
        <f>(1-NORMSDIST(ABS(H15)))*2</f>
        <v>8.5134410632292656E-7</v>
      </c>
    </row>
    <row r="17" spans="1:12" x14ac:dyDescent="0.3">
      <c r="A17">
        <v>64</v>
      </c>
      <c r="B17">
        <v>24</v>
      </c>
      <c r="D17">
        <f t="shared" si="0"/>
        <v>39.5</v>
      </c>
      <c r="E17">
        <f t="shared" si="1"/>
        <v>13.5</v>
      </c>
    </row>
    <row r="18" spans="1:12" x14ac:dyDescent="0.3">
      <c r="A18">
        <v>69</v>
      </c>
      <c r="B18">
        <v>56</v>
      </c>
      <c r="D18">
        <f t="shared" si="0"/>
        <v>45</v>
      </c>
      <c r="E18">
        <f t="shared" si="1"/>
        <v>35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88</v>
      </c>
      <c r="B19">
        <v>12</v>
      </c>
      <c r="D19">
        <f t="shared" si="0"/>
        <v>57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68</v>
      </c>
      <c r="B20">
        <v>50</v>
      </c>
      <c r="D20">
        <f t="shared" si="0"/>
        <v>44</v>
      </c>
      <c r="E20">
        <f t="shared" si="1"/>
        <v>30.5</v>
      </c>
    </row>
    <row r="21" spans="1:12" x14ac:dyDescent="0.3">
      <c r="A21">
        <v>60</v>
      </c>
      <c r="B21">
        <v>50</v>
      </c>
      <c r="D21">
        <f t="shared" si="0"/>
        <v>37</v>
      </c>
      <c r="E21">
        <f t="shared" si="1"/>
        <v>30.5</v>
      </c>
    </row>
    <row r="22" spans="1:12" x14ac:dyDescent="0.3">
      <c r="A22">
        <v>44</v>
      </c>
      <c r="B22">
        <v>16</v>
      </c>
      <c r="D22">
        <f t="shared" si="0"/>
        <v>26.5</v>
      </c>
      <c r="E22">
        <f t="shared" si="1"/>
        <v>8.5</v>
      </c>
    </row>
    <row r="23" spans="1:12" x14ac:dyDescent="0.3">
      <c r="A23">
        <v>45</v>
      </c>
      <c r="B23">
        <v>31</v>
      </c>
      <c r="D23">
        <f t="shared" si="0"/>
        <v>28.5</v>
      </c>
      <c r="E23">
        <f t="shared" si="1"/>
        <v>19</v>
      </c>
    </row>
    <row r="24" spans="1:12" x14ac:dyDescent="0.3">
      <c r="A24">
        <v>74</v>
      </c>
      <c r="B24">
        <v>28</v>
      </c>
      <c r="D24">
        <f t="shared" si="0"/>
        <v>48</v>
      </c>
      <c r="E24">
        <f t="shared" si="1"/>
        <v>16</v>
      </c>
    </row>
    <row r="25" spans="1:12" x14ac:dyDescent="0.3">
      <c r="A25">
        <v>85</v>
      </c>
      <c r="B25">
        <v>18</v>
      </c>
      <c r="D25">
        <f t="shared" si="0"/>
        <v>54.5</v>
      </c>
      <c r="E25">
        <f t="shared" si="1"/>
        <v>10</v>
      </c>
    </row>
    <row r="26" spans="1:12" x14ac:dyDescent="0.3">
      <c r="A26">
        <v>22</v>
      </c>
      <c r="B26">
        <v>13</v>
      </c>
      <c r="D26">
        <f t="shared" si="0"/>
        <v>12</v>
      </c>
      <c r="E26">
        <f t="shared" si="1"/>
        <v>5</v>
      </c>
    </row>
    <row r="27" spans="1:12" x14ac:dyDescent="0.3">
      <c r="A27">
        <v>82</v>
      </c>
      <c r="B27">
        <v>45</v>
      </c>
      <c r="D27">
        <f t="shared" si="0"/>
        <v>53</v>
      </c>
      <c r="E27">
        <f t="shared" si="1"/>
        <v>28.5</v>
      </c>
    </row>
    <row r="28" spans="1:12" x14ac:dyDescent="0.3">
      <c r="A28">
        <v>67</v>
      </c>
      <c r="B28">
        <v>33</v>
      </c>
      <c r="D28">
        <f t="shared" si="0"/>
        <v>43</v>
      </c>
      <c r="E28">
        <f t="shared" si="1"/>
        <v>22.5</v>
      </c>
    </row>
    <row r="29" spans="1:12" x14ac:dyDescent="0.3">
      <c r="A29">
        <v>66</v>
      </c>
      <c r="B29">
        <v>76</v>
      </c>
      <c r="D29">
        <f t="shared" si="0"/>
        <v>42</v>
      </c>
      <c r="E29">
        <f t="shared" si="1"/>
        <v>50</v>
      </c>
    </row>
    <row r="30" spans="1:12" x14ac:dyDescent="0.3">
      <c r="A30">
        <v>115</v>
      </c>
      <c r="B30">
        <v>26</v>
      </c>
      <c r="D30">
        <f t="shared" si="0"/>
        <v>60</v>
      </c>
      <c r="E30">
        <f t="shared" si="1"/>
        <v>15</v>
      </c>
    </row>
    <row r="31" spans="1:12" x14ac:dyDescent="0.3">
      <c r="A31">
        <v>102</v>
      </c>
      <c r="B31">
        <v>8</v>
      </c>
      <c r="D31">
        <f t="shared" si="0"/>
        <v>58</v>
      </c>
      <c r="E31">
        <f t="shared" si="1"/>
        <v>1</v>
      </c>
    </row>
    <row r="32" spans="1:12" x14ac:dyDescent="0.3">
      <c r="A32">
        <v>58</v>
      </c>
      <c r="B32">
        <v>32</v>
      </c>
      <c r="D32">
        <f t="shared" si="0"/>
        <v>36</v>
      </c>
      <c r="E32">
        <f t="shared" si="1"/>
        <v>20.5</v>
      </c>
    </row>
    <row r="33" spans="1:5" x14ac:dyDescent="0.3">
      <c r="A33">
        <v>86</v>
      </c>
      <c r="B33">
        <v>61</v>
      </c>
      <c r="D33">
        <f t="shared" si="0"/>
        <v>56</v>
      </c>
      <c r="E33">
        <f t="shared" si="1"/>
        <v>38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945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121</v>
      </c>
      <c r="I2">
        <f>MEDIAN($B$4:$B$33)</f>
        <v>58</v>
      </c>
      <c r="K2">
        <f>AVERAGE($A$4:$A$33)</f>
        <v>128.06666666666666</v>
      </c>
      <c r="L2">
        <f>AVERAGE($B$4:$B$33)</f>
        <v>64.833333333333329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141</v>
      </c>
      <c r="B4">
        <v>112</v>
      </c>
      <c r="D4">
        <f t="shared" ref="D4:D33" si="0">RANK(A4,$A$4:$B$33,1)+(COUNT($A$4:$B$33)+1-RANK(A4,$A$4:$B$33,1)-RANK(A4,$A$4:$B$33,0))/2</f>
        <v>46.5</v>
      </c>
      <c r="E4">
        <f t="shared" ref="E4:E33" si="1">RANK(B4,$A$4:$B$33,1)+(COUNT($A$4:$B$33)+1-RANK(B4,$A$4:$B$33,1)-RANK(B4,$A$4:$B$33,0))/2</f>
        <v>39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60</v>
      </c>
      <c r="B5">
        <v>62</v>
      </c>
      <c r="D5">
        <f t="shared" si="0"/>
        <v>18.5</v>
      </c>
      <c r="E5">
        <f t="shared" si="1"/>
        <v>21</v>
      </c>
      <c r="H5">
        <f>SUM($D$4:$D$33)</f>
        <v>1240</v>
      </c>
      <c r="I5">
        <f>SUM($E$4:$E$33)</f>
        <v>590</v>
      </c>
      <c r="J5" s="2" t="s">
        <v>23</v>
      </c>
      <c r="K5">
        <f>STDEVP($A$4:$A$33)</f>
        <v>46.705412486729578</v>
      </c>
      <c r="L5">
        <f>STDEVP($B$4:$B$33)</f>
        <v>36.01488889643035</v>
      </c>
    </row>
    <row r="6" spans="1:12" x14ac:dyDescent="0.3">
      <c r="A6">
        <v>148</v>
      </c>
      <c r="B6">
        <v>55</v>
      </c>
      <c r="D6">
        <f t="shared" si="0"/>
        <v>51</v>
      </c>
      <c r="E6">
        <f t="shared" si="1"/>
        <v>15</v>
      </c>
    </row>
    <row r="7" spans="1:12" x14ac:dyDescent="0.3">
      <c r="A7">
        <v>186</v>
      </c>
      <c r="B7">
        <v>61</v>
      </c>
      <c r="D7">
        <f t="shared" si="0"/>
        <v>57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175</v>
      </c>
      <c r="B8">
        <v>116</v>
      </c>
      <c r="D8">
        <f t="shared" si="0"/>
        <v>55</v>
      </c>
      <c r="E8">
        <f t="shared" si="1"/>
        <v>41</v>
      </c>
      <c r="H8">
        <f>COUNT($A$4:$A$33)</f>
        <v>30</v>
      </c>
      <c r="I8">
        <f>COUNT($B$4:$B$33)</f>
        <v>30</v>
      </c>
    </row>
    <row r="9" spans="1:12" x14ac:dyDescent="0.3">
      <c r="A9">
        <v>228</v>
      </c>
      <c r="B9">
        <v>139</v>
      </c>
      <c r="D9">
        <f t="shared" si="0"/>
        <v>60</v>
      </c>
      <c r="E9">
        <f t="shared" si="1"/>
        <v>45</v>
      </c>
    </row>
    <row r="10" spans="1:12" x14ac:dyDescent="0.3">
      <c r="A10">
        <v>147</v>
      </c>
      <c r="B10">
        <v>53</v>
      </c>
      <c r="D10">
        <f t="shared" si="0"/>
        <v>49.5</v>
      </c>
      <c r="E10">
        <f t="shared" si="1"/>
        <v>14</v>
      </c>
      <c r="G10" t="s">
        <v>13</v>
      </c>
      <c r="H10">
        <f>H8*I8+H8*(H8+1)/2-H5</f>
        <v>125</v>
      </c>
    </row>
    <row r="11" spans="1:12" x14ac:dyDescent="0.3">
      <c r="A11">
        <v>88</v>
      </c>
      <c r="B11">
        <v>60</v>
      </c>
      <c r="D11">
        <f t="shared" si="0"/>
        <v>29</v>
      </c>
      <c r="E11">
        <f t="shared" si="1"/>
        <v>18.5</v>
      </c>
      <c r="G11" t="s">
        <v>14</v>
      </c>
      <c r="H11">
        <f>H8*I8+I8*(I8+1)/2-I5</f>
        <v>775</v>
      </c>
    </row>
    <row r="12" spans="1:12" x14ac:dyDescent="0.3">
      <c r="A12">
        <v>141</v>
      </c>
      <c r="B12">
        <v>79</v>
      </c>
      <c r="D12">
        <f t="shared" si="0"/>
        <v>46.5</v>
      </c>
      <c r="E12">
        <f t="shared" si="1"/>
        <v>24</v>
      </c>
    </row>
    <row r="13" spans="1:12" x14ac:dyDescent="0.3">
      <c r="A13">
        <v>218</v>
      </c>
      <c r="B13">
        <v>147</v>
      </c>
      <c r="D13">
        <f t="shared" si="0"/>
        <v>59</v>
      </c>
      <c r="E13">
        <f t="shared" si="1"/>
        <v>49.5</v>
      </c>
      <c r="G13" t="s">
        <v>15</v>
      </c>
      <c r="H13">
        <f>MIN(H10,H11)</f>
        <v>125</v>
      </c>
    </row>
    <row r="14" spans="1:12" x14ac:dyDescent="0.3">
      <c r="A14">
        <v>108</v>
      </c>
      <c r="B14">
        <v>34</v>
      </c>
      <c r="D14">
        <f t="shared" si="0"/>
        <v>38</v>
      </c>
      <c r="E14">
        <f t="shared" si="1"/>
        <v>7</v>
      </c>
    </row>
    <row r="15" spans="1:12" x14ac:dyDescent="0.3">
      <c r="A15">
        <v>183</v>
      </c>
      <c r="B15">
        <v>39</v>
      </c>
      <c r="D15">
        <f t="shared" si="0"/>
        <v>56</v>
      </c>
      <c r="E15">
        <f t="shared" si="1"/>
        <v>9</v>
      </c>
      <c r="G15" t="s">
        <v>16</v>
      </c>
      <c r="H15">
        <f>(H13-H8*I8/2)/SQRT(H8*I8*(H8+I8+1)/12)</f>
        <v>-4.8049382612047236</v>
      </c>
    </row>
    <row r="16" spans="1:12" x14ac:dyDescent="0.3">
      <c r="A16">
        <v>105</v>
      </c>
      <c r="B16">
        <v>56</v>
      </c>
      <c r="D16">
        <f t="shared" si="0"/>
        <v>36</v>
      </c>
      <c r="E16">
        <f t="shared" si="1"/>
        <v>16</v>
      </c>
      <c r="G16" s="3" t="s">
        <v>17</v>
      </c>
      <c r="H16" s="4">
        <f>(1-NORMSDIST(ABS(H15)))*2</f>
        <v>1.5479926480654882E-6</v>
      </c>
    </row>
    <row r="17" spans="1:12" x14ac:dyDescent="0.3">
      <c r="A17">
        <v>150</v>
      </c>
      <c r="B17">
        <v>19</v>
      </c>
      <c r="D17">
        <f t="shared" si="0"/>
        <v>52</v>
      </c>
      <c r="E17">
        <f t="shared" si="1"/>
        <v>3</v>
      </c>
    </row>
    <row r="18" spans="1:12" x14ac:dyDescent="0.3">
      <c r="A18">
        <v>58</v>
      </c>
      <c r="B18">
        <v>38</v>
      </c>
      <c r="D18">
        <f t="shared" si="0"/>
        <v>17</v>
      </c>
      <c r="E18">
        <f t="shared" si="1"/>
        <v>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203</v>
      </c>
      <c r="B19">
        <v>101</v>
      </c>
      <c r="D19">
        <f t="shared" si="0"/>
        <v>58</v>
      </c>
      <c r="E19">
        <f t="shared" si="1"/>
        <v>35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71</v>
      </c>
      <c r="B20">
        <v>31</v>
      </c>
      <c r="D20">
        <f t="shared" si="0"/>
        <v>23</v>
      </c>
      <c r="E20">
        <f t="shared" si="1"/>
        <v>6</v>
      </c>
    </row>
    <row r="21" spans="1:12" x14ac:dyDescent="0.3">
      <c r="A21">
        <v>162</v>
      </c>
      <c r="B21">
        <v>84</v>
      </c>
      <c r="D21">
        <f t="shared" si="0"/>
        <v>54</v>
      </c>
      <c r="E21">
        <f t="shared" si="1"/>
        <v>26</v>
      </c>
    </row>
    <row r="22" spans="1:12" x14ac:dyDescent="0.3">
      <c r="A22">
        <v>85</v>
      </c>
      <c r="B22">
        <v>43</v>
      </c>
      <c r="D22">
        <f t="shared" si="0"/>
        <v>27</v>
      </c>
      <c r="E22">
        <f t="shared" si="1"/>
        <v>10</v>
      </c>
    </row>
    <row r="23" spans="1:12" x14ac:dyDescent="0.3">
      <c r="A23">
        <v>142</v>
      </c>
      <c r="B23">
        <v>50</v>
      </c>
      <c r="D23">
        <f t="shared" si="0"/>
        <v>48</v>
      </c>
      <c r="E23">
        <f t="shared" si="1"/>
        <v>12</v>
      </c>
    </row>
    <row r="24" spans="1:12" x14ac:dyDescent="0.3">
      <c r="A24">
        <v>94</v>
      </c>
      <c r="B24">
        <v>87</v>
      </c>
      <c r="D24">
        <f t="shared" si="0"/>
        <v>32</v>
      </c>
      <c r="E24">
        <f t="shared" si="1"/>
        <v>28</v>
      </c>
    </row>
    <row r="25" spans="1:12" x14ac:dyDescent="0.3">
      <c r="A25">
        <v>95</v>
      </c>
      <c r="B25">
        <v>22</v>
      </c>
      <c r="D25">
        <f t="shared" si="0"/>
        <v>33.5</v>
      </c>
      <c r="E25">
        <f t="shared" si="1"/>
        <v>4.5</v>
      </c>
    </row>
    <row r="26" spans="1:12" x14ac:dyDescent="0.3">
      <c r="A26">
        <v>91</v>
      </c>
      <c r="B26">
        <v>22</v>
      </c>
      <c r="D26">
        <f t="shared" si="0"/>
        <v>30</v>
      </c>
      <c r="E26">
        <f t="shared" si="1"/>
        <v>4.5</v>
      </c>
    </row>
    <row r="27" spans="1:12" x14ac:dyDescent="0.3">
      <c r="A27">
        <v>107</v>
      </c>
      <c r="B27">
        <v>113</v>
      </c>
      <c r="D27">
        <f t="shared" si="0"/>
        <v>37</v>
      </c>
      <c r="E27">
        <f t="shared" si="1"/>
        <v>40</v>
      </c>
    </row>
    <row r="28" spans="1:12" x14ac:dyDescent="0.3">
      <c r="A28">
        <v>156</v>
      </c>
      <c r="B28">
        <v>51</v>
      </c>
      <c r="D28">
        <f t="shared" si="0"/>
        <v>53</v>
      </c>
      <c r="E28">
        <f t="shared" si="1"/>
        <v>13</v>
      </c>
    </row>
    <row r="29" spans="1:12" x14ac:dyDescent="0.3">
      <c r="A29">
        <v>124</v>
      </c>
      <c r="B29">
        <v>83</v>
      </c>
      <c r="D29">
        <f t="shared" si="0"/>
        <v>44</v>
      </c>
      <c r="E29">
        <f t="shared" si="1"/>
        <v>25</v>
      </c>
    </row>
    <row r="30" spans="1:12" x14ac:dyDescent="0.3">
      <c r="A30">
        <v>45</v>
      </c>
      <c r="B30">
        <v>70</v>
      </c>
      <c r="D30">
        <f t="shared" si="0"/>
        <v>11</v>
      </c>
      <c r="E30">
        <f t="shared" si="1"/>
        <v>22</v>
      </c>
    </row>
    <row r="31" spans="1:12" x14ac:dyDescent="0.3">
      <c r="A31">
        <v>118</v>
      </c>
      <c r="B31">
        <v>93</v>
      </c>
      <c r="D31">
        <f t="shared" si="0"/>
        <v>42.5</v>
      </c>
      <c r="E31">
        <f t="shared" si="1"/>
        <v>31</v>
      </c>
    </row>
    <row r="32" spans="1:12" x14ac:dyDescent="0.3">
      <c r="A32">
        <v>95</v>
      </c>
      <c r="B32">
        <v>12</v>
      </c>
      <c r="D32">
        <f t="shared" si="0"/>
        <v>33.5</v>
      </c>
      <c r="E32">
        <f t="shared" si="1"/>
        <v>1</v>
      </c>
    </row>
    <row r="33" spans="1:5" x14ac:dyDescent="0.3">
      <c r="A33">
        <v>118</v>
      </c>
      <c r="B33">
        <v>13</v>
      </c>
      <c r="D33">
        <f t="shared" si="0"/>
        <v>42.5</v>
      </c>
      <c r="E33">
        <f t="shared" si="1"/>
        <v>2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767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123.5</v>
      </c>
      <c r="I2">
        <f>MEDIAN($B$4:$B$33)</f>
        <v>53.5</v>
      </c>
      <c r="K2">
        <f>AVERAGE($A$4:$A$33)</f>
        <v>126.53333333333333</v>
      </c>
      <c r="L2">
        <f>AVERAGE($B$4:$B$33)</f>
        <v>57.533333333333331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139</v>
      </c>
      <c r="B4">
        <v>49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156</v>
      </c>
      <c r="B5">
        <v>29</v>
      </c>
      <c r="D5">
        <f t="shared" si="0"/>
        <v>51.5</v>
      </c>
      <c r="E5">
        <f t="shared" si="1"/>
        <v>5</v>
      </c>
      <c r="H5">
        <f>SUM($D$4:$D$33)</f>
        <v>1259</v>
      </c>
      <c r="I5">
        <f>SUM($E$4:$E$33)</f>
        <v>571</v>
      </c>
      <c r="J5" s="2" t="s">
        <v>23</v>
      </c>
      <c r="K5">
        <f>STDEVP($A$4:$A$33)</f>
        <v>49.125508196410095</v>
      </c>
      <c r="L5">
        <f>STDEVP($B$4:$B$33)</f>
        <v>23.85055321976597</v>
      </c>
    </row>
    <row r="6" spans="1:12" x14ac:dyDescent="0.3">
      <c r="A6">
        <v>108</v>
      </c>
      <c r="B6">
        <v>73</v>
      </c>
      <c r="D6">
        <f t="shared" si="0"/>
        <v>41</v>
      </c>
      <c r="E6">
        <f t="shared" si="1"/>
        <v>25</v>
      </c>
    </row>
    <row r="7" spans="1:12" x14ac:dyDescent="0.3">
      <c r="A7">
        <v>197</v>
      </c>
      <c r="B7">
        <v>58</v>
      </c>
      <c r="D7">
        <f t="shared" si="0"/>
        <v>57</v>
      </c>
      <c r="E7">
        <f t="shared" si="1"/>
        <v>23</v>
      </c>
      <c r="H7" s="1" t="s">
        <v>11</v>
      </c>
      <c r="I7" s="1" t="s">
        <v>12</v>
      </c>
    </row>
    <row r="8" spans="1:12" x14ac:dyDescent="0.3">
      <c r="A8">
        <v>74</v>
      </c>
      <c r="B8">
        <v>37</v>
      </c>
      <c r="D8">
        <f t="shared" si="0"/>
        <v>26</v>
      </c>
      <c r="E8">
        <f t="shared" si="1"/>
        <v>7</v>
      </c>
      <c r="H8">
        <f>COUNT($A$4:$A$33)</f>
        <v>30</v>
      </c>
      <c r="I8">
        <f>COUNT($B$4:$B$33)</f>
        <v>30</v>
      </c>
    </row>
    <row r="9" spans="1:12" x14ac:dyDescent="0.3">
      <c r="A9">
        <v>134</v>
      </c>
      <c r="B9">
        <v>7</v>
      </c>
      <c r="D9">
        <f t="shared" si="0"/>
        <v>47</v>
      </c>
      <c r="E9">
        <f t="shared" si="1"/>
        <v>1</v>
      </c>
    </row>
    <row r="10" spans="1:12" x14ac:dyDescent="0.3">
      <c r="A10">
        <v>53</v>
      </c>
      <c r="B10">
        <v>75</v>
      </c>
      <c r="D10">
        <f t="shared" si="0"/>
        <v>18</v>
      </c>
      <c r="E10">
        <f t="shared" si="1"/>
        <v>27</v>
      </c>
      <c r="G10" t="s">
        <v>13</v>
      </c>
      <c r="H10">
        <f>H8*I8+H8*(H8+1)/2-H5</f>
        <v>106</v>
      </c>
    </row>
    <row r="11" spans="1:12" x14ac:dyDescent="0.3">
      <c r="A11">
        <v>142</v>
      </c>
      <c r="B11">
        <v>64</v>
      </c>
      <c r="D11">
        <f t="shared" si="0"/>
        <v>49</v>
      </c>
      <c r="E11">
        <f t="shared" si="1"/>
        <v>24</v>
      </c>
      <c r="G11" t="s">
        <v>14</v>
      </c>
      <c r="H11">
        <f>H8*I8+I8*(I8+1)/2-I5</f>
        <v>794</v>
      </c>
    </row>
    <row r="12" spans="1:12" x14ac:dyDescent="0.3">
      <c r="A12">
        <v>25</v>
      </c>
      <c r="B12">
        <v>55</v>
      </c>
      <c r="D12">
        <f t="shared" si="0"/>
        <v>3</v>
      </c>
      <c r="E12">
        <f t="shared" si="1"/>
        <v>21</v>
      </c>
    </row>
    <row r="13" spans="1:12" x14ac:dyDescent="0.3">
      <c r="A13">
        <v>177</v>
      </c>
      <c r="B13">
        <v>92</v>
      </c>
      <c r="D13">
        <f t="shared" si="0"/>
        <v>55</v>
      </c>
      <c r="E13">
        <f t="shared" si="1"/>
        <v>32.5</v>
      </c>
      <c r="G13" t="s">
        <v>15</v>
      </c>
      <c r="H13">
        <f>MIN(H10,H11)</f>
        <v>106</v>
      </c>
    </row>
    <row r="14" spans="1:12" x14ac:dyDescent="0.3">
      <c r="A14">
        <v>96</v>
      </c>
      <c r="B14">
        <v>27</v>
      </c>
      <c r="D14">
        <f t="shared" si="0"/>
        <v>36</v>
      </c>
      <c r="E14">
        <f t="shared" si="1"/>
        <v>4</v>
      </c>
    </row>
    <row r="15" spans="1:12" x14ac:dyDescent="0.3">
      <c r="A15">
        <v>206</v>
      </c>
      <c r="B15">
        <v>56</v>
      </c>
      <c r="D15">
        <f t="shared" si="0"/>
        <v>59</v>
      </c>
      <c r="E15">
        <f t="shared" si="1"/>
        <v>22</v>
      </c>
      <c r="G15" t="s">
        <v>16</v>
      </c>
      <c r="H15">
        <f>(H13-H8*I8/2)/SQRT(H8*I8*(H8+I8+1)/12)</f>
        <v>-5.0858423441674612</v>
      </c>
    </row>
    <row r="16" spans="1:12" x14ac:dyDescent="0.3">
      <c r="A16">
        <v>156</v>
      </c>
      <c r="B16">
        <v>94</v>
      </c>
      <c r="D16">
        <f t="shared" si="0"/>
        <v>51.5</v>
      </c>
      <c r="E16">
        <f t="shared" si="1"/>
        <v>34</v>
      </c>
      <c r="G16" s="3" t="s">
        <v>17</v>
      </c>
      <c r="H16" s="4">
        <f>(1-NORMSDIST(ABS(H15)))*2</f>
        <v>3.6599799280168099E-7</v>
      </c>
    </row>
    <row r="17" spans="1:12" x14ac:dyDescent="0.3">
      <c r="A17">
        <v>47</v>
      </c>
      <c r="B17">
        <v>39</v>
      </c>
      <c r="D17">
        <f t="shared" si="0"/>
        <v>12.5</v>
      </c>
      <c r="E17">
        <f t="shared" si="1"/>
        <v>8.5</v>
      </c>
    </row>
    <row r="18" spans="1:12" x14ac:dyDescent="0.3">
      <c r="A18">
        <v>85</v>
      </c>
      <c r="B18">
        <v>100</v>
      </c>
      <c r="D18">
        <f t="shared" si="0"/>
        <v>31</v>
      </c>
      <c r="E18">
        <f t="shared" si="1"/>
        <v>39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130</v>
      </c>
      <c r="B19">
        <v>80</v>
      </c>
      <c r="D19">
        <f t="shared" si="0"/>
        <v>46</v>
      </c>
      <c r="E19">
        <f t="shared" si="1"/>
        <v>30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98</v>
      </c>
      <c r="B20">
        <v>52</v>
      </c>
      <c r="D20">
        <f t="shared" si="0"/>
        <v>37</v>
      </c>
      <c r="E20">
        <f t="shared" si="1"/>
        <v>16</v>
      </c>
    </row>
    <row r="21" spans="1:12" x14ac:dyDescent="0.3">
      <c r="A21">
        <v>112</v>
      </c>
      <c r="B21">
        <v>31</v>
      </c>
      <c r="D21">
        <f t="shared" si="0"/>
        <v>42</v>
      </c>
      <c r="E21">
        <f t="shared" si="1"/>
        <v>6</v>
      </c>
    </row>
    <row r="22" spans="1:12" x14ac:dyDescent="0.3">
      <c r="A22">
        <v>152</v>
      </c>
      <c r="B22">
        <v>22</v>
      </c>
      <c r="D22">
        <f t="shared" si="0"/>
        <v>50</v>
      </c>
      <c r="E22">
        <f t="shared" si="1"/>
        <v>2</v>
      </c>
    </row>
    <row r="23" spans="1:12" x14ac:dyDescent="0.3">
      <c r="A23">
        <v>95</v>
      </c>
      <c r="B23">
        <v>99</v>
      </c>
      <c r="D23">
        <f t="shared" si="0"/>
        <v>35</v>
      </c>
      <c r="E23">
        <f t="shared" si="1"/>
        <v>38</v>
      </c>
    </row>
    <row r="24" spans="1:12" x14ac:dyDescent="0.3">
      <c r="A24">
        <v>116</v>
      </c>
      <c r="B24">
        <v>44</v>
      </c>
      <c r="D24">
        <f t="shared" si="0"/>
        <v>44</v>
      </c>
      <c r="E24">
        <f t="shared" si="1"/>
        <v>10.5</v>
      </c>
    </row>
    <row r="25" spans="1:12" x14ac:dyDescent="0.3">
      <c r="A25">
        <v>198</v>
      </c>
      <c r="B25">
        <v>54</v>
      </c>
      <c r="D25">
        <f t="shared" si="0"/>
        <v>58</v>
      </c>
      <c r="E25">
        <f t="shared" si="1"/>
        <v>20</v>
      </c>
    </row>
    <row r="26" spans="1:12" x14ac:dyDescent="0.3">
      <c r="A26">
        <v>208</v>
      </c>
      <c r="B26">
        <v>47</v>
      </c>
      <c r="D26">
        <f t="shared" si="0"/>
        <v>60</v>
      </c>
      <c r="E26">
        <f t="shared" si="1"/>
        <v>12.5</v>
      </c>
    </row>
    <row r="27" spans="1:12" x14ac:dyDescent="0.3">
      <c r="A27">
        <v>113</v>
      </c>
      <c r="B27">
        <v>53</v>
      </c>
      <c r="D27">
        <f t="shared" si="0"/>
        <v>43</v>
      </c>
      <c r="E27">
        <f t="shared" si="1"/>
        <v>18</v>
      </c>
    </row>
    <row r="28" spans="1:12" x14ac:dyDescent="0.3">
      <c r="A28">
        <v>117</v>
      </c>
      <c r="B28">
        <v>39</v>
      </c>
      <c r="D28">
        <f t="shared" si="0"/>
        <v>45</v>
      </c>
      <c r="E28">
        <f t="shared" si="1"/>
        <v>8.5</v>
      </c>
    </row>
    <row r="29" spans="1:12" x14ac:dyDescent="0.3">
      <c r="A29">
        <v>162</v>
      </c>
      <c r="B29">
        <v>92</v>
      </c>
      <c r="D29">
        <f t="shared" si="0"/>
        <v>53</v>
      </c>
      <c r="E29">
        <f t="shared" si="1"/>
        <v>32.5</v>
      </c>
    </row>
    <row r="30" spans="1:12" x14ac:dyDescent="0.3">
      <c r="A30">
        <v>102</v>
      </c>
      <c r="B30">
        <v>78</v>
      </c>
      <c r="D30">
        <f t="shared" si="0"/>
        <v>40</v>
      </c>
      <c r="E30">
        <f t="shared" si="1"/>
        <v>28.5</v>
      </c>
    </row>
    <row r="31" spans="1:12" x14ac:dyDescent="0.3">
      <c r="A31">
        <v>179</v>
      </c>
      <c r="B31">
        <v>78</v>
      </c>
      <c r="D31">
        <f t="shared" si="0"/>
        <v>56</v>
      </c>
      <c r="E31">
        <f t="shared" si="1"/>
        <v>28.5</v>
      </c>
    </row>
    <row r="32" spans="1:12" x14ac:dyDescent="0.3">
      <c r="A32">
        <v>44</v>
      </c>
      <c r="B32">
        <v>53</v>
      </c>
      <c r="D32">
        <f t="shared" si="0"/>
        <v>10.5</v>
      </c>
      <c r="E32">
        <f t="shared" si="1"/>
        <v>18</v>
      </c>
    </row>
    <row r="33" spans="1:5" x14ac:dyDescent="0.3">
      <c r="A33">
        <v>175</v>
      </c>
      <c r="B33">
        <v>49</v>
      </c>
      <c r="D33">
        <f t="shared" si="0"/>
        <v>54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355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43.5</v>
      </c>
      <c r="I2">
        <f>MEDIAN($B$4:$B$33)</f>
        <v>22</v>
      </c>
      <c r="K2">
        <f>AVERAGE($A$4:$A$33)</f>
        <v>48.2</v>
      </c>
      <c r="L2">
        <f>AVERAGE($B$4:$B$33)</f>
        <v>21.633333333333333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</v>
      </c>
      <c r="B4">
        <v>16</v>
      </c>
      <c r="D4">
        <f t="shared" ref="D4:D33" si="0">RANK(A4,$A$4:$B$33,1)+(COUNT($A$4:$B$33)+1-RANK(A4,$A$4:$B$33,1)-RANK(A4,$A$4:$B$33,0))/2</f>
        <v>28</v>
      </c>
      <c r="E4">
        <f t="shared" ref="E4:E33" si="1">RANK(B4,$A$4:$B$33,1)+(COUNT($A$4:$B$33)+1-RANK(B4,$A$4:$B$33,1)-RANK(B4,$A$4:$B$33,0))/2</f>
        <v>10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70</v>
      </c>
      <c r="B5">
        <v>40</v>
      </c>
      <c r="D5">
        <f t="shared" si="0"/>
        <v>56</v>
      </c>
      <c r="E5">
        <f t="shared" si="1"/>
        <v>41</v>
      </c>
      <c r="H5">
        <f>SUM($D$4:$D$33)</f>
        <v>1288.5</v>
      </c>
      <c r="I5">
        <f>SUM($E$4:$E$33)</f>
        <v>541.5</v>
      </c>
      <c r="J5" s="2" t="s">
        <v>23</v>
      </c>
      <c r="K5">
        <f>STDEVP($A$4:$A$33)</f>
        <v>16.827358675680507</v>
      </c>
      <c r="L5">
        <f>STDEVP($B$4:$B$33)</f>
        <v>11.441105230216566</v>
      </c>
    </row>
    <row r="6" spans="1:12" x14ac:dyDescent="0.3">
      <c r="A6">
        <v>76</v>
      </c>
      <c r="B6">
        <v>17</v>
      </c>
      <c r="D6">
        <f t="shared" si="0"/>
        <v>59</v>
      </c>
      <c r="E6">
        <f t="shared" si="1"/>
        <v>11</v>
      </c>
    </row>
    <row r="7" spans="1:12" x14ac:dyDescent="0.3">
      <c r="A7">
        <v>66</v>
      </c>
      <c r="B7">
        <v>11</v>
      </c>
      <c r="D7">
        <f t="shared" si="0"/>
        <v>55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36</v>
      </c>
      <c r="B8">
        <v>35</v>
      </c>
      <c r="D8">
        <f t="shared" si="0"/>
        <v>36</v>
      </c>
      <c r="E8">
        <f t="shared" si="1"/>
        <v>34</v>
      </c>
      <c r="H8">
        <f>COUNT($A$4:$A$33)</f>
        <v>30</v>
      </c>
      <c r="I8">
        <f>COUNT($B$4:$B$33)</f>
        <v>30</v>
      </c>
    </row>
    <row r="9" spans="1:12" x14ac:dyDescent="0.3">
      <c r="A9">
        <v>42</v>
      </c>
      <c r="B9">
        <v>22</v>
      </c>
      <c r="D9">
        <f t="shared" si="0"/>
        <v>43.5</v>
      </c>
      <c r="E9">
        <f t="shared" si="1"/>
        <v>15.5</v>
      </c>
    </row>
    <row r="10" spans="1:12" x14ac:dyDescent="0.3">
      <c r="A10">
        <v>59</v>
      </c>
      <c r="B10">
        <v>23</v>
      </c>
      <c r="D10">
        <f t="shared" si="0"/>
        <v>51</v>
      </c>
      <c r="E10">
        <f t="shared" si="1"/>
        <v>17.5</v>
      </c>
      <c r="G10" t="s">
        <v>13</v>
      </c>
      <c r="H10">
        <f>H8*I8+H8*(H8+1)/2-H5</f>
        <v>76.5</v>
      </c>
    </row>
    <row r="11" spans="1:12" x14ac:dyDescent="0.3">
      <c r="A11">
        <v>45</v>
      </c>
      <c r="B11">
        <v>24</v>
      </c>
      <c r="D11">
        <f t="shared" si="0"/>
        <v>45</v>
      </c>
      <c r="E11">
        <f t="shared" si="1"/>
        <v>20</v>
      </c>
      <c r="G11" t="s">
        <v>14</v>
      </c>
      <c r="H11">
        <f>H8*I8+I8*(I8+1)/2-I5</f>
        <v>823.5</v>
      </c>
    </row>
    <row r="12" spans="1:12" x14ac:dyDescent="0.3">
      <c r="A12">
        <v>41</v>
      </c>
      <c r="B12">
        <v>23</v>
      </c>
      <c r="D12">
        <f t="shared" si="0"/>
        <v>42</v>
      </c>
      <c r="E12">
        <f t="shared" si="1"/>
        <v>17.5</v>
      </c>
    </row>
    <row r="13" spans="1:12" x14ac:dyDescent="0.3">
      <c r="A13">
        <v>65</v>
      </c>
      <c r="B13">
        <v>9</v>
      </c>
      <c r="D13">
        <f t="shared" si="0"/>
        <v>54</v>
      </c>
      <c r="E13">
        <f t="shared" si="1"/>
        <v>4</v>
      </c>
      <c r="G13" t="s">
        <v>15</v>
      </c>
      <c r="H13">
        <f>MIN(H10,H11)</f>
        <v>76.5</v>
      </c>
    </row>
    <row r="14" spans="1:12" x14ac:dyDescent="0.3">
      <c r="A14">
        <v>26</v>
      </c>
      <c r="B14">
        <v>10</v>
      </c>
      <c r="D14">
        <f t="shared" si="0"/>
        <v>22.5</v>
      </c>
      <c r="E14">
        <f t="shared" si="1"/>
        <v>6.5</v>
      </c>
    </row>
    <row r="15" spans="1:12" x14ac:dyDescent="0.3">
      <c r="A15">
        <v>38</v>
      </c>
      <c r="B15">
        <v>3</v>
      </c>
      <c r="D15">
        <f t="shared" si="0"/>
        <v>39</v>
      </c>
      <c r="E15">
        <f t="shared" si="1"/>
        <v>1</v>
      </c>
      <c r="G15" t="s">
        <v>16</v>
      </c>
      <c r="H15">
        <f>(H13-H8*I8/2)/SQRT(H8*I8*(H8+I8+1)/12)</f>
        <v>-5.5219828940306588</v>
      </c>
    </row>
    <row r="16" spans="1:12" x14ac:dyDescent="0.3">
      <c r="A16">
        <v>36</v>
      </c>
      <c r="B16">
        <v>51</v>
      </c>
      <c r="D16">
        <f t="shared" si="0"/>
        <v>36</v>
      </c>
      <c r="E16">
        <f t="shared" si="1"/>
        <v>47.5</v>
      </c>
      <c r="G16" s="3" t="s">
        <v>17</v>
      </c>
      <c r="H16" s="4">
        <f>(1-NORMSDIST(ABS(H15)))*2</f>
        <v>3.3519512943058771E-8</v>
      </c>
    </row>
    <row r="17" spans="1:12" x14ac:dyDescent="0.3">
      <c r="A17">
        <v>27</v>
      </c>
      <c r="B17">
        <v>18</v>
      </c>
      <c r="D17">
        <f t="shared" si="0"/>
        <v>24.5</v>
      </c>
      <c r="E17">
        <f t="shared" si="1"/>
        <v>12.5</v>
      </c>
    </row>
    <row r="18" spans="1:12" x14ac:dyDescent="0.3">
      <c r="A18">
        <v>73</v>
      </c>
      <c r="B18">
        <v>10</v>
      </c>
      <c r="D18">
        <f t="shared" si="0"/>
        <v>57.5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53</v>
      </c>
      <c r="B19">
        <v>22</v>
      </c>
      <c r="D19">
        <f t="shared" si="0"/>
        <v>50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52</v>
      </c>
      <c r="B20">
        <v>31</v>
      </c>
      <c r="D20">
        <f t="shared" si="0"/>
        <v>49</v>
      </c>
      <c r="E20">
        <f t="shared" si="1"/>
        <v>29</v>
      </c>
    </row>
    <row r="21" spans="1:12" x14ac:dyDescent="0.3">
      <c r="A21">
        <v>26</v>
      </c>
      <c r="B21">
        <v>24</v>
      </c>
      <c r="D21">
        <f t="shared" si="0"/>
        <v>22.5</v>
      </c>
      <c r="E21">
        <f t="shared" si="1"/>
        <v>20</v>
      </c>
    </row>
    <row r="22" spans="1:12" x14ac:dyDescent="0.3">
      <c r="A22">
        <v>27</v>
      </c>
      <c r="B22">
        <v>34</v>
      </c>
      <c r="D22">
        <f t="shared" si="0"/>
        <v>24.5</v>
      </c>
      <c r="E22">
        <f t="shared" si="1"/>
        <v>32.5</v>
      </c>
    </row>
    <row r="23" spans="1:12" x14ac:dyDescent="0.3">
      <c r="A23">
        <v>42</v>
      </c>
      <c r="B23">
        <v>38</v>
      </c>
      <c r="D23">
        <f t="shared" si="0"/>
        <v>43.5</v>
      </c>
      <c r="E23">
        <f t="shared" si="1"/>
        <v>39</v>
      </c>
    </row>
    <row r="24" spans="1:12" x14ac:dyDescent="0.3">
      <c r="A24">
        <v>61</v>
      </c>
      <c r="B24">
        <v>19</v>
      </c>
      <c r="D24">
        <f t="shared" si="0"/>
        <v>52</v>
      </c>
      <c r="E24">
        <f t="shared" si="1"/>
        <v>14</v>
      </c>
    </row>
    <row r="25" spans="1:12" x14ac:dyDescent="0.3">
      <c r="A25">
        <v>62</v>
      </c>
      <c r="B25">
        <v>4</v>
      </c>
      <c r="D25">
        <f t="shared" si="0"/>
        <v>53</v>
      </c>
      <c r="E25">
        <f t="shared" si="1"/>
        <v>2</v>
      </c>
    </row>
    <row r="26" spans="1:12" x14ac:dyDescent="0.3">
      <c r="A26">
        <v>28</v>
      </c>
      <c r="B26">
        <v>28</v>
      </c>
      <c r="D26">
        <f t="shared" si="0"/>
        <v>26.5</v>
      </c>
      <c r="E26">
        <f t="shared" si="1"/>
        <v>26.5</v>
      </c>
    </row>
    <row r="27" spans="1:12" x14ac:dyDescent="0.3">
      <c r="A27">
        <v>49</v>
      </c>
      <c r="B27">
        <v>11</v>
      </c>
      <c r="D27">
        <f t="shared" si="0"/>
        <v>46</v>
      </c>
      <c r="E27">
        <f t="shared" si="1"/>
        <v>8.5</v>
      </c>
    </row>
    <row r="28" spans="1:12" x14ac:dyDescent="0.3">
      <c r="A28">
        <v>73</v>
      </c>
      <c r="B28">
        <v>9</v>
      </c>
      <c r="D28">
        <f t="shared" si="0"/>
        <v>57.5</v>
      </c>
      <c r="E28">
        <f t="shared" si="1"/>
        <v>4</v>
      </c>
    </row>
    <row r="29" spans="1:12" x14ac:dyDescent="0.3">
      <c r="A29">
        <v>34</v>
      </c>
      <c r="B29">
        <v>9</v>
      </c>
      <c r="D29">
        <f t="shared" si="0"/>
        <v>32.5</v>
      </c>
      <c r="E29">
        <f t="shared" si="1"/>
        <v>4</v>
      </c>
    </row>
    <row r="30" spans="1:12" x14ac:dyDescent="0.3">
      <c r="A30">
        <v>51</v>
      </c>
      <c r="B30">
        <v>24</v>
      </c>
      <c r="D30">
        <f t="shared" si="0"/>
        <v>47.5</v>
      </c>
      <c r="E30">
        <f t="shared" si="1"/>
        <v>20</v>
      </c>
    </row>
    <row r="31" spans="1:12" x14ac:dyDescent="0.3">
      <c r="A31">
        <v>36</v>
      </c>
      <c r="B31">
        <v>33</v>
      </c>
      <c r="D31">
        <f t="shared" si="0"/>
        <v>36</v>
      </c>
      <c r="E31">
        <f t="shared" si="1"/>
        <v>30.5</v>
      </c>
    </row>
    <row r="32" spans="1:12" x14ac:dyDescent="0.3">
      <c r="A32">
        <v>38</v>
      </c>
      <c r="B32">
        <v>18</v>
      </c>
      <c r="D32">
        <f t="shared" si="0"/>
        <v>39</v>
      </c>
      <c r="E32">
        <f t="shared" si="1"/>
        <v>12.5</v>
      </c>
    </row>
    <row r="33" spans="1:5" x14ac:dyDescent="0.3">
      <c r="A33">
        <v>84</v>
      </c>
      <c r="B33">
        <v>33</v>
      </c>
      <c r="D33">
        <f t="shared" si="0"/>
        <v>60</v>
      </c>
      <c r="E33">
        <f t="shared" si="1"/>
        <v>30.5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424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70.5</v>
      </c>
      <c r="I2">
        <f>MEDIAN($B$4:$B$33)</f>
        <v>27.5</v>
      </c>
      <c r="K2">
        <f>AVERAGE($A$4:$A$33)</f>
        <v>75.099999999999994</v>
      </c>
      <c r="L2">
        <f>AVERAGE($B$4:$B$33)</f>
        <v>31.3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85</v>
      </c>
      <c r="B4">
        <v>16</v>
      </c>
      <c r="D4">
        <f t="shared" ref="D4:D33" si="0">RANK(A4,$A$4:$B$33,1)+(COUNT($A$4:$B$33)+1-RANK(A4,$A$4:$B$33,1)-RANK(A4,$A$4:$B$33,0))/2</f>
        <v>51.5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24</v>
      </c>
      <c r="D5">
        <f t="shared" si="0"/>
        <v>11.5</v>
      </c>
      <c r="E5">
        <f t="shared" si="1"/>
        <v>11.5</v>
      </c>
      <c r="H5">
        <f>SUM($D$4:$D$33)</f>
        <v>1288</v>
      </c>
      <c r="I5">
        <f>SUM($E$4:$E$33)</f>
        <v>542</v>
      </c>
      <c r="J5" s="2" t="s">
        <v>23</v>
      </c>
      <c r="K5">
        <f>STDEVP($A$4:$A$33)</f>
        <v>27.000432095307907</v>
      </c>
      <c r="L5">
        <f>STDEVP($B$4:$B$33)</f>
        <v>17.572990639046047</v>
      </c>
    </row>
    <row r="6" spans="1:12" x14ac:dyDescent="0.3">
      <c r="A6">
        <v>78</v>
      </c>
      <c r="B6">
        <v>20</v>
      </c>
      <c r="D6">
        <f t="shared" si="0"/>
        <v>46.5</v>
      </c>
      <c r="E6">
        <f t="shared" si="1"/>
        <v>8.5</v>
      </c>
    </row>
    <row r="7" spans="1:12" x14ac:dyDescent="0.3">
      <c r="A7">
        <v>70</v>
      </c>
      <c r="B7">
        <v>28</v>
      </c>
      <c r="D7">
        <f t="shared" si="0"/>
        <v>44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80</v>
      </c>
      <c r="B8">
        <v>24</v>
      </c>
      <c r="D8">
        <f t="shared" si="0"/>
        <v>48</v>
      </c>
      <c r="E8">
        <f t="shared" si="1"/>
        <v>11.5</v>
      </c>
      <c r="H8">
        <f>COUNT($A$4:$A$33)</f>
        <v>30</v>
      </c>
      <c r="I8">
        <f>COUNT($B$4:$B$33)</f>
        <v>30</v>
      </c>
    </row>
    <row r="9" spans="1:12" x14ac:dyDescent="0.3">
      <c r="A9">
        <v>81</v>
      </c>
      <c r="B9">
        <v>85</v>
      </c>
      <c r="D9">
        <f t="shared" si="0"/>
        <v>49.5</v>
      </c>
      <c r="E9">
        <f t="shared" si="1"/>
        <v>51.5</v>
      </c>
    </row>
    <row r="10" spans="1:12" x14ac:dyDescent="0.3">
      <c r="A10">
        <v>118</v>
      </c>
      <c r="B10">
        <v>30</v>
      </c>
      <c r="D10">
        <f t="shared" si="0"/>
        <v>57</v>
      </c>
      <c r="E10">
        <f t="shared" si="1"/>
        <v>18</v>
      </c>
      <c r="G10" t="s">
        <v>13</v>
      </c>
      <c r="H10">
        <f>H8*I8+H8*(H8+1)/2-H5</f>
        <v>77</v>
      </c>
    </row>
    <row r="11" spans="1:12" x14ac:dyDescent="0.3">
      <c r="A11">
        <v>50</v>
      </c>
      <c r="B11">
        <v>66</v>
      </c>
      <c r="D11">
        <f t="shared" si="0"/>
        <v>32</v>
      </c>
      <c r="E11">
        <f t="shared" si="1"/>
        <v>42</v>
      </c>
      <c r="G11" t="s">
        <v>14</v>
      </c>
      <c r="H11">
        <f>H8*I8+I8*(I8+1)/2-I5</f>
        <v>823</v>
      </c>
    </row>
    <row r="12" spans="1:12" x14ac:dyDescent="0.3">
      <c r="A12">
        <v>91</v>
      </c>
      <c r="B12">
        <v>33</v>
      </c>
      <c r="D12">
        <f t="shared" si="0"/>
        <v>53</v>
      </c>
      <c r="E12">
        <f t="shared" si="1"/>
        <v>19.5</v>
      </c>
    </row>
    <row r="13" spans="1:12" x14ac:dyDescent="0.3">
      <c r="A13">
        <v>104</v>
      </c>
      <c r="B13">
        <v>40</v>
      </c>
      <c r="D13">
        <f t="shared" si="0"/>
        <v>56</v>
      </c>
      <c r="E13">
        <f t="shared" si="1"/>
        <v>27</v>
      </c>
      <c r="G13" t="s">
        <v>15</v>
      </c>
      <c r="H13">
        <f>MIN(H10,H11)</f>
        <v>77</v>
      </c>
    </row>
    <row r="14" spans="1:12" x14ac:dyDescent="0.3">
      <c r="A14">
        <v>96</v>
      </c>
      <c r="B14">
        <v>7</v>
      </c>
      <c r="D14">
        <f t="shared" si="0"/>
        <v>54</v>
      </c>
      <c r="E14">
        <f t="shared" si="1"/>
        <v>3</v>
      </c>
    </row>
    <row r="15" spans="1:12" x14ac:dyDescent="0.3">
      <c r="A15">
        <v>56</v>
      </c>
      <c r="B15">
        <v>36</v>
      </c>
      <c r="D15">
        <f t="shared" si="0"/>
        <v>36</v>
      </c>
      <c r="E15">
        <f t="shared" si="1"/>
        <v>22.5</v>
      </c>
      <c r="G15" t="s">
        <v>16</v>
      </c>
      <c r="H15">
        <f>(H13-H8*I8/2)/SQRT(H8*I8*(H8+I8+1)/12)</f>
        <v>-5.5145906813211134</v>
      </c>
    </row>
    <row r="16" spans="1:12" x14ac:dyDescent="0.3">
      <c r="A16">
        <v>71</v>
      </c>
      <c r="B16">
        <v>6</v>
      </c>
      <c r="D16">
        <f t="shared" si="0"/>
        <v>45</v>
      </c>
      <c r="E16">
        <f t="shared" si="1"/>
        <v>2</v>
      </c>
      <c r="G16" s="3" t="s">
        <v>17</v>
      </c>
      <c r="H16" s="4">
        <f>(1-NORMSDIST(ABS(H15)))*2</f>
        <v>3.4959261929756735E-8</v>
      </c>
    </row>
    <row r="17" spans="1:12" x14ac:dyDescent="0.3">
      <c r="A17">
        <v>78</v>
      </c>
      <c r="B17">
        <v>46</v>
      </c>
      <c r="D17">
        <f t="shared" si="0"/>
        <v>46.5</v>
      </c>
      <c r="E17">
        <f t="shared" si="1"/>
        <v>29</v>
      </c>
    </row>
    <row r="18" spans="1:12" x14ac:dyDescent="0.3">
      <c r="A18">
        <v>123</v>
      </c>
      <c r="B18">
        <v>65</v>
      </c>
      <c r="D18">
        <f t="shared" si="0"/>
        <v>58</v>
      </c>
      <c r="E18">
        <f t="shared" si="1"/>
        <v>40.5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55</v>
      </c>
      <c r="B19">
        <v>19</v>
      </c>
      <c r="D19">
        <f t="shared" si="0"/>
        <v>35</v>
      </c>
      <c r="E19">
        <f t="shared" si="1"/>
        <v>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33</v>
      </c>
      <c r="B20">
        <v>34</v>
      </c>
      <c r="D20">
        <f t="shared" si="0"/>
        <v>19.5</v>
      </c>
      <c r="E20">
        <f t="shared" si="1"/>
        <v>21</v>
      </c>
    </row>
    <row r="21" spans="1:12" x14ac:dyDescent="0.3">
      <c r="A21">
        <v>65</v>
      </c>
      <c r="B21">
        <v>15</v>
      </c>
      <c r="D21">
        <f t="shared" si="0"/>
        <v>40.5</v>
      </c>
      <c r="E21">
        <f t="shared" si="1"/>
        <v>4</v>
      </c>
    </row>
    <row r="22" spans="1:12" x14ac:dyDescent="0.3">
      <c r="A22">
        <v>52</v>
      </c>
      <c r="B22">
        <v>38</v>
      </c>
      <c r="D22">
        <f t="shared" si="0"/>
        <v>33</v>
      </c>
      <c r="E22">
        <f t="shared" si="1"/>
        <v>24.5</v>
      </c>
    </row>
    <row r="23" spans="1:12" x14ac:dyDescent="0.3">
      <c r="A23">
        <v>134</v>
      </c>
      <c r="B23">
        <v>36</v>
      </c>
      <c r="D23">
        <f t="shared" si="0"/>
        <v>60</v>
      </c>
      <c r="E23">
        <f t="shared" si="1"/>
        <v>22.5</v>
      </c>
    </row>
    <row r="24" spans="1:12" x14ac:dyDescent="0.3">
      <c r="A24">
        <v>49</v>
      </c>
      <c r="B24">
        <v>27</v>
      </c>
      <c r="D24">
        <f t="shared" si="0"/>
        <v>31</v>
      </c>
      <c r="E24">
        <f t="shared" si="1"/>
        <v>16</v>
      </c>
    </row>
    <row r="25" spans="1:12" x14ac:dyDescent="0.3">
      <c r="A25">
        <v>39</v>
      </c>
      <c r="B25">
        <v>24</v>
      </c>
      <c r="D25">
        <f t="shared" si="0"/>
        <v>26</v>
      </c>
      <c r="E25">
        <f t="shared" si="1"/>
        <v>11.5</v>
      </c>
    </row>
    <row r="26" spans="1:12" x14ac:dyDescent="0.3">
      <c r="A26">
        <v>63</v>
      </c>
      <c r="B26">
        <v>5</v>
      </c>
      <c r="D26">
        <f t="shared" si="0"/>
        <v>37</v>
      </c>
      <c r="E26">
        <f t="shared" si="1"/>
        <v>1</v>
      </c>
    </row>
    <row r="27" spans="1:12" x14ac:dyDescent="0.3">
      <c r="A27">
        <v>124</v>
      </c>
      <c r="B27">
        <v>47</v>
      </c>
      <c r="D27">
        <f t="shared" si="0"/>
        <v>59</v>
      </c>
      <c r="E27">
        <f t="shared" si="1"/>
        <v>30</v>
      </c>
    </row>
    <row r="28" spans="1:12" x14ac:dyDescent="0.3">
      <c r="A28">
        <v>69</v>
      </c>
      <c r="B28">
        <v>20</v>
      </c>
      <c r="D28">
        <f t="shared" si="0"/>
        <v>43</v>
      </c>
      <c r="E28">
        <f t="shared" si="1"/>
        <v>8.5</v>
      </c>
    </row>
    <row r="29" spans="1:12" x14ac:dyDescent="0.3">
      <c r="A29">
        <v>64</v>
      </c>
      <c r="B29">
        <v>25</v>
      </c>
      <c r="D29">
        <f t="shared" si="0"/>
        <v>38.5</v>
      </c>
      <c r="E29">
        <f t="shared" si="1"/>
        <v>14</v>
      </c>
    </row>
    <row r="30" spans="1:12" x14ac:dyDescent="0.3">
      <c r="A30">
        <v>103</v>
      </c>
      <c r="B30">
        <v>41</v>
      </c>
      <c r="D30">
        <f t="shared" si="0"/>
        <v>55</v>
      </c>
      <c r="E30">
        <f t="shared" si="1"/>
        <v>28</v>
      </c>
    </row>
    <row r="31" spans="1:12" x14ac:dyDescent="0.3">
      <c r="A31">
        <v>53</v>
      </c>
      <c r="B31">
        <v>26</v>
      </c>
      <c r="D31">
        <f t="shared" si="0"/>
        <v>34</v>
      </c>
      <c r="E31">
        <f t="shared" si="1"/>
        <v>15</v>
      </c>
    </row>
    <row r="32" spans="1:12" x14ac:dyDescent="0.3">
      <c r="A32">
        <v>81</v>
      </c>
      <c r="B32">
        <v>38</v>
      </c>
      <c r="D32">
        <f t="shared" si="0"/>
        <v>49.5</v>
      </c>
      <c r="E32">
        <f t="shared" si="1"/>
        <v>24.5</v>
      </c>
    </row>
    <row r="33" spans="1:5" x14ac:dyDescent="0.3">
      <c r="A33">
        <v>64</v>
      </c>
      <c r="B33">
        <v>18</v>
      </c>
      <c r="D33">
        <f t="shared" si="0"/>
        <v>38.5</v>
      </c>
      <c r="E33">
        <f t="shared" si="1"/>
        <v>6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166</v>
      </c>
      <c r="I2">
        <f>MEDIAN($B$4:$B$33)</f>
        <v>69</v>
      </c>
      <c r="K2">
        <f>AVERAGE($A$4:$A$33)</f>
        <v>159.76666666666668</v>
      </c>
      <c r="L2">
        <f>AVERAGE($B$4:$B$33)</f>
        <v>72.3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201</v>
      </c>
      <c r="B4">
        <v>68</v>
      </c>
      <c r="D4">
        <f t="shared" ref="D4:D33" si="0">RANK(A4,$A$4:$B$33,1)+(COUNT($A$4:$B$33)+1-RANK(A4,$A$4:$B$33,1)-RANK(A4,$A$4:$B$33,0))/2</f>
        <v>53</v>
      </c>
      <c r="E4">
        <f t="shared" ref="E4:E33" si="1">RANK(B4,$A$4:$B$33,1)+(COUNT($A$4:$B$33)+1-RANK(B4,$A$4:$B$33,1)-RANK(B4,$A$4:$B$33,0))/2</f>
        <v>16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91</v>
      </c>
      <c r="B5">
        <v>117</v>
      </c>
      <c r="D5">
        <f t="shared" si="0"/>
        <v>23</v>
      </c>
      <c r="E5">
        <f t="shared" si="1"/>
        <v>32</v>
      </c>
      <c r="H5">
        <f>SUM($D$4:$D$33)</f>
        <v>1295</v>
      </c>
      <c r="I5">
        <f>SUM($E$4:$E$33)</f>
        <v>535</v>
      </c>
      <c r="J5" s="2" t="s">
        <v>23</v>
      </c>
      <c r="K5">
        <f>STDEVP($A$4:$A$33)</f>
        <v>48.260876724550101</v>
      </c>
      <c r="L5">
        <f>STDEVP($B$4:$B$33)</f>
        <v>31.902089795706697</v>
      </c>
    </row>
    <row r="6" spans="1:12" x14ac:dyDescent="0.3">
      <c r="A6">
        <v>25</v>
      </c>
      <c r="B6">
        <v>106</v>
      </c>
      <c r="D6">
        <f t="shared" si="0"/>
        <v>1</v>
      </c>
      <c r="E6">
        <f t="shared" si="1"/>
        <v>28</v>
      </c>
    </row>
    <row r="7" spans="1:12" x14ac:dyDescent="0.3">
      <c r="A7">
        <v>159</v>
      </c>
      <c r="B7">
        <v>106</v>
      </c>
      <c r="D7">
        <f t="shared" si="0"/>
        <v>45</v>
      </c>
      <c r="E7">
        <f t="shared" si="1"/>
        <v>28</v>
      </c>
      <c r="H7" s="1" t="s">
        <v>11</v>
      </c>
      <c r="I7" s="1" t="s">
        <v>12</v>
      </c>
    </row>
    <row r="8" spans="1:12" x14ac:dyDescent="0.3">
      <c r="A8">
        <v>173</v>
      </c>
      <c r="B8">
        <v>124</v>
      </c>
      <c r="D8">
        <f t="shared" si="0"/>
        <v>46</v>
      </c>
      <c r="E8">
        <f t="shared" si="1"/>
        <v>34.5</v>
      </c>
      <c r="H8">
        <f>COUNT($A$4:$A$33)</f>
        <v>30</v>
      </c>
      <c r="I8">
        <f>COUNT($B$4:$B$33)</f>
        <v>30</v>
      </c>
    </row>
    <row r="9" spans="1:12" x14ac:dyDescent="0.3">
      <c r="A9">
        <v>202</v>
      </c>
      <c r="B9">
        <v>70</v>
      </c>
      <c r="D9">
        <f t="shared" si="0"/>
        <v>54</v>
      </c>
      <c r="E9">
        <f t="shared" si="1"/>
        <v>18</v>
      </c>
    </row>
    <row r="10" spans="1:12" x14ac:dyDescent="0.3">
      <c r="A10">
        <v>231</v>
      </c>
      <c r="B10">
        <v>39</v>
      </c>
      <c r="D10">
        <f t="shared" si="0"/>
        <v>59</v>
      </c>
      <c r="E10">
        <f t="shared" si="1"/>
        <v>8</v>
      </c>
      <c r="G10" t="s">
        <v>13</v>
      </c>
      <c r="H10">
        <f>H8*I8+H8*(H8+1)/2-H5</f>
        <v>70</v>
      </c>
    </row>
    <row r="11" spans="1:12" x14ac:dyDescent="0.3">
      <c r="A11">
        <v>216</v>
      </c>
      <c r="B11">
        <v>93</v>
      </c>
      <c r="D11">
        <f t="shared" si="0"/>
        <v>58</v>
      </c>
      <c r="E11">
        <f t="shared" si="1"/>
        <v>24</v>
      </c>
      <c r="G11" t="s">
        <v>14</v>
      </c>
      <c r="H11">
        <f>H8*I8+I8*(I8+1)/2-I5</f>
        <v>830</v>
      </c>
    </row>
    <row r="12" spans="1:12" x14ac:dyDescent="0.3">
      <c r="A12">
        <v>118</v>
      </c>
      <c r="B12">
        <v>74</v>
      </c>
      <c r="D12">
        <f t="shared" si="0"/>
        <v>33</v>
      </c>
      <c r="E12">
        <f t="shared" si="1"/>
        <v>21</v>
      </c>
    </row>
    <row r="13" spans="1:12" x14ac:dyDescent="0.3">
      <c r="A13">
        <v>179</v>
      </c>
      <c r="B13">
        <v>63</v>
      </c>
      <c r="D13">
        <f t="shared" si="0"/>
        <v>48</v>
      </c>
      <c r="E13">
        <f t="shared" si="1"/>
        <v>13</v>
      </c>
      <c r="G13" t="s">
        <v>15</v>
      </c>
      <c r="H13">
        <f>MIN(H10,H11)</f>
        <v>70</v>
      </c>
    </row>
    <row r="14" spans="1:12" x14ac:dyDescent="0.3">
      <c r="A14">
        <v>205</v>
      </c>
      <c r="B14">
        <v>33</v>
      </c>
      <c r="D14">
        <f t="shared" si="0"/>
        <v>55.5</v>
      </c>
      <c r="E14">
        <f t="shared" si="1"/>
        <v>5</v>
      </c>
    </row>
    <row r="15" spans="1:12" x14ac:dyDescent="0.3">
      <c r="A15">
        <v>151</v>
      </c>
      <c r="B15">
        <v>67</v>
      </c>
      <c r="D15">
        <f t="shared" si="0"/>
        <v>44</v>
      </c>
      <c r="E15">
        <f t="shared" si="1"/>
        <v>14.5</v>
      </c>
      <c r="G15" t="s">
        <v>16</v>
      </c>
      <c r="H15">
        <f>(H13-H8*I8/2)/SQRT(H8*I8*(H8+I8+1)/12)</f>
        <v>-5.618081659254754</v>
      </c>
    </row>
    <row r="16" spans="1:12" x14ac:dyDescent="0.3">
      <c r="A16">
        <v>133</v>
      </c>
      <c r="B16">
        <v>47</v>
      </c>
      <c r="D16">
        <f t="shared" si="0"/>
        <v>38</v>
      </c>
      <c r="E16">
        <f t="shared" si="1"/>
        <v>10</v>
      </c>
      <c r="G16" s="3" t="s">
        <v>17</v>
      </c>
      <c r="H16" s="4">
        <f>(1-NORMSDIST(ABS(H15)))*2</f>
        <v>1.9308924459338073E-8</v>
      </c>
    </row>
    <row r="17" spans="1:12" x14ac:dyDescent="0.3">
      <c r="A17">
        <v>191</v>
      </c>
      <c r="B17">
        <v>70</v>
      </c>
      <c r="D17">
        <f t="shared" si="0"/>
        <v>50.5</v>
      </c>
      <c r="E17">
        <f t="shared" si="1"/>
        <v>18</v>
      </c>
    </row>
    <row r="18" spans="1:12" x14ac:dyDescent="0.3">
      <c r="A18">
        <v>209</v>
      </c>
      <c r="B18">
        <v>67</v>
      </c>
      <c r="D18">
        <f t="shared" si="0"/>
        <v>57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150</v>
      </c>
      <c r="B19">
        <v>70</v>
      </c>
      <c r="D19">
        <f t="shared" si="0"/>
        <v>43</v>
      </c>
      <c r="E19">
        <f t="shared" si="1"/>
        <v>18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145</v>
      </c>
      <c r="B20">
        <v>49</v>
      </c>
      <c r="D20">
        <f t="shared" si="0"/>
        <v>41</v>
      </c>
      <c r="E20">
        <f t="shared" si="1"/>
        <v>12</v>
      </c>
    </row>
    <row r="21" spans="1:12" x14ac:dyDescent="0.3">
      <c r="A21">
        <v>141</v>
      </c>
      <c r="B21">
        <v>124</v>
      </c>
      <c r="D21">
        <f t="shared" si="0"/>
        <v>40</v>
      </c>
      <c r="E21">
        <f t="shared" si="1"/>
        <v>34.5</v>
      </c>
    </row>
    <row r="22" spans="1:12" x14ac:dyDescent="0.3">
      <c r="A22">
        <v>71</v>
      </c>
      <c r="B22">
        <v>96</v>
      </c>
      <c r="D22">
        <f t="shared" si="0"/>
        <v>20</v>
      </c>
      <c r="E22">
        <f t="shared" si="1"/>
        <v>25</v>
      </c>
    </row>
    <row r="23" spans="1:12" x14ac:dyDescent="0.3">
      <c r="A23">
        <v>193</v>
      </c>
      <c r="B23">
        <v>33</v>
      </c>
      <c r="D23">
        <f t="shared" si="0"/>
        <v>52</v>
      </c>
      <c r="E23">
        <f t="shared" si="1"/>
        <v>5</v>
      </c>
    </row>
    <row r="24" spans="1:12" x14ac:dyDescent="0.3">
      <c r="A24">
        <v>106</v>
      </c>
      <c r="B24">
        <v>114</v>
      </c>
      <c r="D24">
        <f t="shared" si="0"/>
        <v>28</v>
      </c>
      <c r="E24">
        <f t="shared" si="1"/>
        <v>31</v>
      </c>
    </row>
    <row r="25" spans="1:12" x14ac:dyDescent="0.3">
      <c r="A25">
        <v>99</v>
      </c>
      <c r="B25">
        <v>79</v>
      </c>
      <c r="D25">
        <f t="shared" si="0"/>
        <v>26</v>
      </c>
      <c r="E25">
        <f t="shared" si="1"/>
        <v>22</v>
      </c>
    </row>
    <row r="26" spans="1:12" x14ac:dyDescent="0.3">
      <c r="A26">
        <v>139</v>
      </c>
      <c r="B26">
        <v>33</v>
      </c>
      <c r="D26">
        <f t="shared" si="0"/>
        <v>39</v>
      </c>
      <c r="E26">
        <f t="shared" si="1"/>
        <v>5</v>
      </c>
    </row>
    <row r="27" spans="1:12" x14ac:dyDescent="0.3">
      <c r="A27">
        <v>147</v>
      </c>
      <c r="B27">
        <v>29</v>
      </c>
      <c r="D27">
        <f t="shared" si="0"/>
        <v>42</v>
      </c>
      <c r="E27">
        <f t="shared" si="1"/>
        <v>2</v>
      </c>
    </row>
    <row r="28" spans="1:12" x14ac:dyDescent="0.3">
      <c r="A28">
        <v>232</v>
      </c>
      <c r="B28">
        <v>42</v>
      </c>
      <c r="D28">
        <f t="shared" si="0"/>
        <v>60</v>
      </c>
      <c r="E28">
        <f t="shared" si="1"/>
        <v>9</v>
      </c>
    </row>
    <row r="29" spans="1:12" x14ac:dyDescent="0.3">
      <c r="A29">
        <v>191</v>
      </c>
      <c r="B29">
        <v>36</v>
      </c>
      <c r="D29">
        <f t="shared" si="0"/>
        <v>50.5</v>
      </c>
      <c r="E29">
        <f t="shared" si="1"/>
        <v>7</v>
      </c>
    </row>
    <row r="30" spans="1:12" x14ac:dyDescent="0.3">
      <c r="A30">
        <v>205</v>
      </c>
      <c r="B30">
        <v>48</v>
      </c>
      <c r="D30">
        <f t="shared" si="0"/>
        <v>55.5</v>
      </c>
      <c r="E30">
        <f t="shared" si="1"/>
        <v>11</v>
      </c>
    </row>
    <row r="31" spans="1:12" x14ac:dyDescent="0.3">
      <c r="A31">
        <v>174</v>
      </c>
      <c r="B31">
        <v>32</v>
      </c>
      <c r="D31">
        <f t="shared" si="0"/>
        <v>47</v>
      </c>
      <c r="E31">
        <f t="shared" si="1"/>
        <v>3</v>
      </c>
    </row>
    <row r="32" spans="1:12" x14ac:dyDescent="0.3">
      <c r="A32">
        <v>185</v>
      </c>
      <c r="B32">
        <v>129</v>
      </c>
      <c r="D32">
        <f t="shared" si="0"/>
        <v>49</v>
      </c>
      <c r="E32">
        <f t="shared" si="1"/>
        <v>36</v>
      </c>
    </row>
    <row r="33" spans="1:5" x14ac:dyDescent="0.3">
      <c r="A33">
        <v>131</v>
      </c>
      <c r="B33">
        <v>111</v>
      </c>
      <c r="D33">
        <f t="shared" si="0"/>
        <v>37</v>
      </c>
      <c r="E33">
        <f t="shared" si="1"/>
        <v>30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545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86</v>
      </c>
      <c r="I2">
        <f>MEDIAN($B$4:$B$33)</f>
        <v>49.5</v>
      </c>
      <c r="K2">
        <f>AVERAGE($A$4:$A$33)</f>
        <v>83.733333333333334</v>
      </c>
      <c r="L2">
        <f>AVERAGE($B$4:$B$33)</f>
        <v>49.06666666666667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86</v>
      </c>
      <c r="B4">
        <v>34</v>
      </c>
      <c r="D4">
        <f t="shared" ref="D4:D33" si="0">RANK(A4,$A$4:$B$33,1)+(COUNT($A$4:$B$33)+1-RANK(A4,$A$4:$B$33,1)-RANK(A4,$A$4:$B$33,0))/2</f>
        <v>43.5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109</v>
      </c>
      <c r="B5">
        <v>29</v>
      </c>
      <c r="D5">
        <f t="shared" si="0"/>
        <v>54.5</v>
      </c>
      <c r="E5">
        <f t="shared" si="1"/>
        <v>7.5</v>
      </c>
      <c r="H5">
        <f>SUM($D$4:$D$33)</f>
        <v>1200.5</v>
      </c>
      <c r="I5">
        <f>SUM($E$4:$E$33)</f>
        <v>629.5</v>
      </c>
      <c r="J5" s="2" t="s">
        <v>23</v>
      </c>
      <c r="K5">
        <f>STDEVP($A$4:$A$33)</f>
        <v>28.747096471740509</v>
      </c>
      <c r="L5">
        <f>STDEVP($B$4:$B$33)</f>
        <v>22.069486224699979</v>
      </c>
    </row>
    <row r="6" spans="1:12" x14ac:dyDescent="0.3">
      <c r="A6">
        <v>83</v>
      </c>
      <c r="B6">
        <v>37</v>
      </c>
      <c r="D6">
        <f t="shared" si="0"/>
        <v>41.5</v>
      </c>
      <c r="E6">
        <f t="shared" si="1"/>
        <v>14.5</v>
      </c>
    </row>
    <row r="7" spans="1:12" x14ac:dyDescent="0.3">
      <c r="A7">
        <v>111</v>
      </c>
      <c r="B7">
        <v>27</v>
      </c>
      <c r="D7">
        <f t="shared" si="0"/>
        <v>56</v>
      </c>
      <c r="E7">
        <f t="shared" si="1"/>
        <v>5.5</v>
      </c>
      <c r="H7" s="1" t="s">
        <v>11</v>
      </c>
      <c r="I7" s="1" t="s">
        <v>12</v>
      </c>
    </row>
    <row r="8" spans="1:12" x14ac:dyDescent="0.3">
      <c r="A8">
        <v>96</v>
      </c>
      <c r="B8">
        <v>61</v>
      </c>
      <c r="D8">
        <f t="shared" si="0"/>
        <v>47.5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105</v>
      </c>
      <c r="B9">
        <v>20</v>
      </c>
      <c r="D9">
        <f t="shared" si="0"/>
        <v>53</v>
      </c>
      <c r="E9">
        <f t="shared" si="1"/>
        <v>3</v>
      </c>
    </row>
    <row r="10" spans="1:12" x14ac:dyDescent="0.3">
      <c r="A10">
        <v>32</v>
      </c>
      <c r="B10">
        <v>57</v>
      </c>
      <c r="D10">
        <f t="shared" si="0"/>
        <v>11.5</v>
      </c>
      <c r="E10">
        <f t="shared" si="1"/>
        <v>25</v>
      </c>
      <c r="G10" t="s">
        <v>13</v>
      </c>
      <c r="H10">
        <f>H8*I8+H8*(H8+1)/2-H5</f>
        <v>164.5</v>
      </c>
    </row>
    <row r="11" spans="1:12" x14ac:dyDescent="0.3">
      <c r="A11">
        <v>109</v>
      </c>
      <c r="B11">
        <v>12</v>
      </c>
      <c r="D11">
        <f t="shared" si="0"/>
        <v>54.5</v>
      </c>
      <c r="E11">
        <f t="shared" si="1"/>
        <v>1</v>
      </c>
      <c r="G11" t="s">
        <v>14</v>
      </c>
      <c r="H11">
        <f>H8*I8+I8*(I8+1)/2-I5</f>
        <v>735.5</v>
      </c>
    </row>
    <row r="12" spans="1:12" x14ac:dyDescent="0.3">
      <c r="A12">
        <v>27</v>
      </c>
      <c r="B12">
        <v>63</v>
      </c>
      <c r="D12">
        <f t="shared" si="0"/>
        <v>5.5</v>
      </c>
      <c r="E12">
        <f t="shared" si="1"/>
        <v>29.5</v>
      </c>
    </row>
    <row r="13" spans="1:12" x14ac:dyDescent="0.3">
      <c r="A13">
        <v>54</v>
      </c>
      <c r="B13">
        <v>30</v>
      </c>
      <c r="D13">
        <f t="shared" si="0"/>
        <v>23</v>
      </c>
      <c r="E13">
        <f t="shared" si="1"/>
        <v>9.5</v>
      </c>
      <c r="G13" t="s">
        <v>15</v>
      </c>
      <c r="H13">
        <f>MIN(H10,H11)</f>
        <v>164.5</v>
      </c>
    </row>
    <row r="14" spans="1:12" x14ac:dyDescent="0.3">
      <c r="A14">
        <v>130</v>
      </c>
      <c r="B14">
        <v>19</v>
      </c>
      <c r="D14">
        <f t="shared" si="0"/>
        <v>59</v>
      </c>
      <c r="E14">
        <f t="shared" si="1"/>
        <v>2</v>
      </c>
    </row>
    <row r="15" spans="1:12" x14ac:dyDescent="0.3">
      <c r="A15">
        <v>73</v>
      </c>
      <c r="B15">
        <v>68</v>
      </c>
      <c r="D15">
        <f t="shared" si="0"/>
        <v>38</v>
      </c>
      <c r="E15">
        <f t="shared" si="1"/>
        <v>34</v>
      </c>
      <c r="G15" t="s">
        <v>16</v>
      </c>
      <c r="H15">
        <f>(H13-H8*I8/2)/SQRT(H8*I8*(H8+I8+1)/12)</f>
        <v>-4.2209534571506113</v>
      </c>
    </row>
    <row r="16" spans="1:12" x14ac:dyDescent="0.3">
      <c r="A16">
        <v>96</v>
      </c>
      <c r="B16">
        <v>88</v>
      </c>
      <c r="D16">
        <f t="shared" si="0"/>
        <v>47.5</v>
      </c>
      <c r="E16">
        <f t="shared" si="1"/>
        <v>45.5</v>
      </c>
      <c r="G16" s="3" t="s">
        <v>17</v>
      </c>
      <c r="H16" s="4">
        <f>(1-NORMSDIST(ABS(H15)))*2</f>
        <v>2.4327116616484901E-5</v>
      </c>
    </row>
    <row r="17" spans="1:12" x14ac:dyDescent="0.3">
      <c r="A17">
        <v>86</v>
      </c>
      <c r="B17">
        <v>64</v>
      </c>
      <c r="D17">
        <f t="shared" si="0"/>
        <v>43.5</v>
      </c>
      <c r="E17">
        <f t="shared" si="1"/>
        <v>31</v>
      </c>
    </row>
    <row r="18" spans="1:12" x14ac:dyDescent="0.3">
      <c r="A18">
        <v>70</v>
      </c>
      <c r="B18">
        <v>67</v>
      </c>
      <c r="D18">
        <f t="shared" si="0"/>
        <v>35</v>
      </c>
      <c r="E18">
        <f t="shared" si="1"/>
        <v>33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59</v>
      </c>
      <c r="B19">
        <v>63</v>
      </c>
      <c r="D19">
        <f t="shared" si="0"/>
        <v>26.5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59</v>
      </c>
      <c r="B20">
        <v>48</v>
      </c>
      <c r="D20">
        <f t="shared" si="0"/>
        <v>26.5</v>
      </c>
      <c r="E20">
        <f t="shared" si="1"/>
        <v>18</v>
      </c>
    </row>
    <row r="21" spans="1:12" x14ac:dyDescent="0.3">
      <c r="A21">
        <v>128</v>
      </c>
      <c r="B21">
        <v>71</v>
      </c>
      <c r="D21">
        <f t="shared" si="0"/>
        <v>58</v>
      </c>
      <c r="E21">
        <f t="shared" si="1"/>
        <v>36.5</v>
      </c>
    </row>
    <row r="22" spans="1:12" x14ac:dyDescent="0.3">
      <c r="A22">
        <v>98</v>
      </c>
      <c r="B22">
        <v>53</v>
      </c>
      <c r="D22">
        <f t="shared" si="0"/>
        <v>49.5</v>
      </c>
      <c r="E22">
        <f t="shared" si="1"/>
        <v>22</v>
      </c>
    </row>
    <row r="23" spans="1:12" x14ac:dyDescent="0.3">
      <c r="A23">
        <v>100</v>
      </c>
      <c r="B23">
        <v>50</v>
      </c>
      <c r="D23">
        <f t="shared" si="0"/>
        <v>51</v>
      </c>
      <c r="E23">
        <f t="shared" si="1"/>
        <v>21</v>
      </c>
    </row>
    <row r="24" spans="1:12" x14ac:dyDescent="0.3">
      <c r="A24">
        <v>131</v>
      </c>
      <c r="B24">
        <v>77</v>
      </c>
      <c r="D24">
        <f t="shared" si="0"/>
        <v>60</v>
      </c>
      <c r="E24">
        <f t="shared" si="1"/>
        <v>39</v>
      </c>
    </row>
    <row r="25" spans="1:12" x14ac:dyDescent="0.3">
      <c r="A25">
        <v>82</v>
      </c>
      <c r="B25">
        <v>98</v>
      </c>
      <c r="D25">
        <f t="shared" si="0"/>
        <v>40</v>
      </c>
      <c r="E25">
        <f t="shared" si="1"/>
        <v>49.5</v>
      </c>
    </row>
    <row r="26" spans="1:12" x14ac:dyDescent="0.3">
      <c r="A26">
        <v>71</v>
      </c>
      <c r="B26">
        <v>29</v>
      </c>
      <c r="D26">
        <f t="shared" si="0"/>
        <v>36.5</v>
      </c>
      <c r="E26">
        <f t="shared" si="1"/>
        <v>7.5</v>
      </c>
    </row>
    <row r="27" spans="1:12" x14ac:dyDescent="0.3">
      <c r="A27">
        <v>49</v>
      </c>
      <c r="B27">
        <v>55</v>
      </c>
      <c r="D27">
        <f t="shared" si="0"/>
        <v>19.5</v>
      </c>
      <c r="E27">
        <f t="shared" si="1"/>
        <v>24</v>
      </c>
    </row>
    <row r="28" spans="1:12" x14ac:dyDescent="0.3">
      <c r="A28">
        <v>45</v>
      </c>
      <c r="B28">
        <v>83</v>
      </c>
      <c r="D28">
        <f t="shared" si="0"/>
        <v>17</v>
      </c>
      <c r="E28">
        <f t="shared" si="1"/>
        <v>41.5</v>
      </c>
    </row>
    <row r="29" spans="1:12" x14ac:dyDescent="0.3">
      <c r="A29">
        <v>66</v>
      </c>
      <c r="B29">
        <v>32</v>
      </c>
      <c r="D29">
        <f t="shared" si="0"/>
        <v>32</v>
      </c>
      <c r="E29">
        <f t="shared" si="1"/>
        <v>11.5</v>
      </c>
    </row>
    <row r="30" spans="1:12" x14ac:dyDescent="0.3">
      <c r="A30">
        <v>123</v>
      </c>
      <c r="B30">
        <v>30</v>
      </c>
      <c r="D30">
        <f t="shared" si="0"/>
        <v>57</v>
      </c>
      <c r="E30">
        <f t="shared" si="1"/>
        <v>9.5</v>
      </c>
    </row>
    <row r="31" spans="1:12" x14ac:dyDescent="0.3">
      <c r="A31">
        <v>88</v>
      </c>
      <c r="B31">
        <v>37</v>
      </c>
      <c r="D31">
        <f t="shared" si="0"/>
        <v>45.5</v>
      </c>
      <c r="E31">
        <f t="shared" si="1"/>
        <v>14.5</v>
      </c>
    </row>
    <row r="32" spans="1:12" x14ac:dyDescent="0.3">
      <c r="A32">
        <v>104</v>
      </c>
      <c r="B32">
        <v>49</v>
      </c>
      <c r="D32">
        <f t="shared" si="0"/>
        <v>52</v>
      </c>
      <c r="E32">
        <f t="shared" si="1"/>
        <v>19.5</v>
      </c>
    </row>
    <row r="33" spans="1:5" x14ac:dyDescent="0.3">
      <c r="A33">
        <v>42</v>
      </c>
      <c r="B33">
        <v>21</v>
      </c>
      <c r="D33">
        <f t="shared" si="0"/>
        <v>16</v>
      </c>
      <c r="E33">
        <f t="shared" si="1"/>
        <v>4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732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123</v>
      </c>
      <c r="I2">
        <f>MEDIAN($B$4:$B$33)</f>
        <v>48</v>
      </c>
      <c r="K2">
        <f>AVERAGE($A$4:$A$33)</f>
        <v>122.56666666666666</v>
      </c>
      <c r="L2">
        <f>AVERAGE($B$4:$B$33)</f>
        <v>61.06666666666667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141</v>
      </c>
      <c r="B4">
        <v>69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23.5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194</v>
      </c>
      <c r="B5">
        <v>45</v>
      </c>
      <c r="D5">
        <f t="shared" si="0"/>
        <v>59</v>
      </c>
      <c r="E5">
        <f t="shared" si="1"/>
        <v>15.5</v>
      </c>
      <c r="H5">
        <f>SUM($D$4:$D$33)</f>
        <v>1243</v>
      </c>
      <c r="I5">
        <f>SUM($E$4:$E$33)</f>
        <v>587</v>
      </c>
      <c r="J5" s="2" t="s">
        <v>23</v>
      </c>
      <c r="K5">
        <f>STDEVP($A$4:$A$33)</f>
        <v>36.33059622717775</v>
      </c>
      <c r="L5">
        <f>STDEVP($B$4:$B$33)</f>
        <v>38.301377985074581</v>
      </c>
    </row>
    <row r="6" spans="1:12" x14ac:dyDescent="0.3">
      <c r="A6">
        <v>115</v>
      </c>
      <c r="B6">
        <v>18</v>
      </c>
      <c r="D6">
        <f t="shared" si="0"/>
        <v>38</v>
      </c>
      <c r="E6">
        <f t="shared" si="1"/>
        <v>3</v>
      </c>
    </row>
    <row r="7" spans="1:12" x14ac:dyDescent="0.3">
      <c r="A7">
        <v>101</v>
      </c>
      <c r="B7">
        <v>27</v>
      </c>
      <c r="D7">
        <f t="shared" si="0"/>
        <v>33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125</v>
      </c>
      <c r="B8">
        <v>35</v>
      </c>
      <c r="D8">
        <f t="shared" si="0"/>
        <v>43</v>
      </c>
      <c r="E8">
        <f t="shared" si="1"/>
        <v>9</v>
      </c>
      <c r="H8">
        <f>COUNT($A$4:$A$33)</f>
        <v>30</v>
      </c>
      <c r="I8">
        <f>COUNT($B$4:$B$33)</f>
        <v>30</v>
      </c>
    </row>
    <row r="9" spans="1:12" x14ac:dyDescent="0.3">
      <c r="A9">
        <v>128</v>
      </c>
      <c r="B9">
        <v>128</v>
      </c>
      <c r="D9">
        <f t="shared" si="0"/>
        <v>46.5</v>
      </c>
      <c r="E9">
        <f t="shared" si="1"/>
        <v>46.5</v>
      </c>
    </row>
    <row r="10" spans="1:12" x14ac:dyDescent="0.3">
      <c r="A10">
        <v>105</v>
      </c>
      <c r="B10">
        <v>36</v>
      </c>
      <c r="D10">
        <f t="shared" si="0"/>
        <v>34.5</v>
      </c>
      <c r="E10">
        <f t="shared" si="1"/>
        <v>10.5</v>
      </c>
      <c r="G10" t="s">
        <v>13</v>
      </c>
      <c r="H10">
        <f>H8*I8+H8*(H8+1)/2-H5</f>
        <v>122</v>
      </c>
    </row>
    <row r="11" spans="1:12" x14ac:dyDescent="0.3">
      <c r="A11">
        <v>130</v>
      </c>
      <c r="B11">
        <v>63</v>
      </c>
      <c r="D11">
        <f t="shared" si="0"/>
        <v>48</v>
      </c>
      <c r="E11">
        <f t="shared" si="1"/>
        <v>22</v>
      </c>
      <c r="G11" t="s">
        <v>14</v>
      </c>
      <c r="H11">
        <f>H8*I8+I8*(I8+1)/2-I5</f>
        <v>778</v>
      </c>
    </row>
    <row r="12" spans="1:12" x14ac:dyDescent="0.3">
      <c r="A12">
        <v>133</v>
      </c>
      <c r="B12">
        <v>137</v>
      </c>
      <c r="D12">
        <f t="shared" si="0"/>
        <v>49.5</v>
      </c>
      <c r="E12">
        <f t="shared" si="1"/>
        <v>51</v>
      </c>
    </row>
    <row r="13" spans="1:12" x14ac:dyDescent="0.3">
      <c r="A13">
        <v>179</v>
      </c>
      <c r="B13">
        <v>61</v>
      </c>
      <c r="D13">
        <f t="shared" si="0"/>
        <v>58</v>
      </c>
      <c r="E13">
        <f t="shared" si="1"/>
        <v>20</v>
      </c>
      <c r="G13" t="s">
        <v>15</v>
      </c>
      <c r="H13">
        <f>MIN(H10,H11)</f>
        <v>122</v>
      </c>
    </row>
    <row r="14" spans="1:12" x14ac:dyDescent="0.3">
      <c r="A14">
        <v>198</v>
      </c>
      <c r="B14">
        <v>55</v>
      </c>
      <c r="D14">
        <f t="shared" si="0"/>
        <v>60</v>
      </c>
      <c r="E14">
        <f t="shared" si="1"/>
        <v>18</v>
      </c>
    </row>
    <row r="15" spans="1:12" x14ac:dyDescent="0.3">
      <c r="A15">
        <v>119</v>
      </c>
      <c r="B15">
        <v>30</v>
      </c>
      <c r="D15">
        <f t="shared" si="0"/>
        <v>41</v>
      </c>
      <c r="E15">
        <f t="shared" si="1"/>
        <v>7</v>
      </c>
      <c r="G15" t="s">
        <v>16</v>
      </c>
      <c r="H15">
        <f>(H13-H8*I8/2)/SQRT(H8*I8*(H8+I8+1)/12)</f>
        <v>-4.8492915374619976</v>
      </c>
    </row>
    <row r="16" spans="1:12" x14ac:dyDescent="0.3">
      <c r="A16">
        <v>170</v>
      </c>
      <c r="B16">
        <v>161</v>
      </c>
      <c r="D16">
        <f t="shared" si="0"/>
        <v>57</v>
      </c>
      <c r="E16">
        <f t="shared" si="1"/>
        <v>55</v>
      </c>
      <c r="G16" s="3" t="s">
        <v>17</v>
      </c>
      <c r="H16" s="4">
        <f>(1-NORMSDIST(ABS(H15)))*2</f>
        <v>1.2390320478505856E-6</v>
      </c>
    </row>
    <row r="17" spans="1:12" x14ac:dyDescent="0.3">
      <c r="A17">
        <v>121</v>
      </c>
      <c r="B17">
        <v>89</v>
      </c>
      <c r="D17">
        <f t="shared" si="0"/>
        <v>42</v>
      </c>
      <c r="E17">
        <f t="shared" si="1"/>
        <v>28.5</v>
      </c>
    </row>
    <row r="18" spans="1:12" x14ac:dyDescent="0.3">
      <c r="A18">
        <v>116</v>
      </c>
      <c r="B18">
        <v>17</v>
      </c>
      <c r="D18">
        <f t="shared" si="0"/>
        <v>39</v>
      </c>
      <c r="E18">
        <f t="shared" si="1"/>
        <v>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133</v>
      </c>
      <c r="B19">
        <v>23</v>
      </c>
      <c r="D19">
        <f t="shared" si="0"/>
        <v>49.5</v>
      </c>
      <c r="E19">
        <f t="shared" si="1"/>
        <v>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113</v>
      </c>
      <c r="B20">
        <v>42</v>
      </c>
      <c r="D20">
        <f t="shared" si="0"/>
        <v>37</v>
      </c>
      <c r="E20">
        <f t="shared" si="1"/>
        <v>13.5</v>
      </c>
    </row>
    <row r="21" spans="1:12" x14ac:dyDescent="0.3">
      <c r="A21">
        <v>158</v>
      </c>
      <c r="B21">
        <v>51</v>
      </c>
      <c r="D21">
        <f t="shared" si="0"/>
        <v>54</v>
      </c>
      <c r="E21">
        <f t="shared" si="1"/>
        <v>17</v>
      </c>
    </row>
    <row r="22" spans="1:12" x14ac:dyDescent="0.3">
      <c r="A22">
        <v>88</v>
      </c>
      <c r="B22">
        <v>117</v>
      </c>
      <c r="D22">
        <f t="shared" si="0"/>
        <v>27</v>
      </c>
      <c r="E22">
        <f t="shared" si="1"/>
        <v>40</v>
      </c>
    </row>
    <row r="23" spans="1:12" x14ac:dyDescent="0.3">
      <c r="A23">
        <v>69</v>
      </c>
      <c r="B23">
        <v>105</v>
      </c>
      <c r="D23">
        <f t="shared" si="0"/>
        <v>23.5</v>
      </c>
      <c r="E23">
        <f t="shared" si="1"/>
        <v>34.5</v>
      </c>
    </row>
    <row r="24" spans="1:12" x14ac:dyDescent="0.3">
      <c r="A24">
        <v>127</v>
      </c>
      <c r="B24">
        <v>12</v>
      </c>
      <c r="D24">
        <f t="shared" si="0"/>
        <v>45</v>
      </c>
      <c r="E24">
        <f t="shared" si="1"/>
        <v>1</v>
      </c>
    </row>
    <row r="25" spans="1:12" x14ac:dyDescent="0.3">
      <c r="A25">
        <v>94</v>
      </c>
      <c r="B25">
        <v>93</v>
      </c>
      <c r="D25">
        <f t="shared" si="0"/>
        <v>32</v>
      </c>
      <c r="E25">
        <f t="shared" si="1"/>
        <v>31</v>
      </c>
    </row>
    <row r="26" spans="1:12" x14ac:dyDescent="0.3">
      <c r="A26">
        <v>164</v>
      </c>
      <c r="B26">
        <v>36</v>
      </c>
      <c r="D26">
        <f t="shared" si="0"/>
        <v>56</v>
      </c>
      <c r="E26">
        <f t="shared" si="1"/>
        <v>10.5</v>
      </c>
    </row>
    <row r="27" spans="1:12" x14ac:dyDescent="0.3">
      <c r="A27">
        <v>146</v>
      </c>
      <c r="B27">
        <v>62</v>
      </c>
      <c r="D27">
        <f t="shared" si="0"/>
        <v>53</v>
      </c>
      <c r="E27">
        <f t="shared" si="1"/>
        <v>21</v>
      </c>
    </row>
    <row r="28" spans="1:12" x14ac:dyDescent="0.3">
      <c r="A28">
        <v>112</v>
      </c>
      <c r="B28">
        <v>42</v>
      </c>
      <c r="D28">
        <f t="shared" si="0"/>
        <v>36</v>
      </c>
      <c r="E28">
        <f t="shared" si="1"/>
        <v>13.5</v>
      </c>
    </row>
    <row r="29" spans="1:12" x14ac:dyDescent="0.3">
      <c r="A29">
        <v>126</v>
      </c>
      <c r="B29">
        <v>33</v>
      </c>
      <c r="D29">
        <f t="shared" si="0"/>
        <v>44</v>
      </c>
      <c r="E29">
        <f t="shared" si="1"/>
        <v>8</v>
      </c>
    </row>
    <row r="30" spans="1:12" x14ac:dyDescent="0.3">
      <c r="A30">
        <v>86</v>
      </c>
      <c r="B30">
        <v>37</v>
      </c>
      <c r="D30">
        <f t="shared" si="0"/>
        <v>26</v>
      </c>
      <c r="E30">
        <f t="shared" si="1"/>
        <v>12</v>
      </c>
    </row>
    <row r="31" spans="1:12" x14ac:dyDescent="0.3">
      <c r="A31">
        <v>56</v>
      </c>
      <c r="B31">
        <v>29</v>
      </c>
      <c r="D31">
        <f t="shared" si="0"/>
        <v>19</v>
      </c>
      <c r="E31">
        <f t="shared" si="1"/>
        <v>6</v>
      </c>
    </row>
    <row r="32" spans="1:12" x14ac:dyDescent="0.3">
      <c r="A32">
        <v>45</v>
      </c>
      <c r="B32">
        <v>89</v>
      </c>
      <c r="D32">
        <f t="shared" si="0"/>
        <v>15.5</v>
      </c>
      <c r="E32">
        <f t="shared" si="1"/>
        <v>28.5</v>
      </c>
    </row>
    <row r="33" spans="1:5" x14ac:dyDescent="0.3">
      <c r="A33">
        <v>85</v>
      </c>
      <c r="B33">
        <v>90</v>
      </c>
      <c r="D33">
        <f t="shared" si="0"/>
        <v>25</v>
      </c>
      <c r="E33">
        <f t="shared" si="1"/>
        <v>30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124</v>
      </c>
      <c r="I2">
        <f>MEDIAN($B$4:$B$33)</f>
        <v>54.5</v>
      </c>
      <c r="K2">
        <f>AVERAGE($A$4:$A$33)</f>
        <v>118</v>
      </c>
      <c r="L2">
        <f>AVERAGE($B$4:$B$33)</f>
        <v>62.266666666666666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181</v>
      </c>
      <c r="B4">
        <v>54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124</v>
      </c>
      <c r="B5">
        <v>96</v>
      </c>
      <c r="D5">
        <f t="shared" si="0"/>
        <v>44.5</v>
      </c>
      <c r="E5">
        <f t="shared" si="1"/>
        <v>35</v>
      </c>
      <c r="H5">
        <f>SUM($D$4:$D$33)</f>
        <v>1272</v>
      </c>
      <c r="I5">
        <f>SUM($E$4:$E$33)</f>
        <v>558</v>
      </c>
      <c r="J5" s="2" t="s">
        <v>23</v>
      </c>
      <c r="K5">
        <f>STDEVP($A$4:$A$33)</f>
        <v>34.243247509545583</v>
      </c>
      <c r="L5">
        <f>STDEVP($B$4:$B$33)</f>
        <v>25.568122513960404</v>
      </c>
    </row>
    <row r="6" spans="1:12" x14ac:dyDescent="0.3">
      <c r="A6">
        <v>62</v>
      </c>
      <c r="B6">
        <v>36</v>
      </c>
      <c r="D6">
        <f t="shared" si="0"/>
        <v>18</v>
      </c>
      <c r="E6">
        <f t="shared" si="1"/>
        <v>5</v>
      </c>
    </row>
    <row r="7" spans="1:12" x14ac:dyDescent="0.3">
      <c r="A7">
        <v>141</v>
      </c>
      <c r="B7">
        <v>43</v>
      </c>
      <c r="D7">
        <f t="shared" si="0"/>
        <v>52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156</v>
      </c>
      <c r="B8">
        <v>64</v>
      </c>
      <c r="D8">
        <f t="shared" si="0"/>
        <v>57</v>
      </c>
      <c r="E8">
        <f t="shared" si="1"/>
        <v>19</v>
      </c>
      <c r="H8">
        <f>COUNT($A$4:$A$33)</f>
        <v>30</v>
      </c>
      <c r="I8">
        <f>COUNT($B$4:$B$33)</f>
        <v>30</v>
      </c>
    </row>
    <row r="9" spans="1:12" x14ac:dyDescent="0.3">
      <c r="A9">
        <v>137</v>
      </c>
      <c r="B9">
        <v>35</v>
      </c>
      <c r="D9">
        <f t="shared" si="0"/>
        <v>50.5</v>
      </c>
      <c r="E9">
        <f t="shared" si="1"/>
        <v>3.5</v>
      </c>
    </row>
    <row r="10" spans="1:12" x14ac:dyDescent="0.3">
      <c r="A10">
        <v>142</v>
      </c>
      <c r="B10">
        <v>21</v>
      </c>
      <c r="D10">
        <f t="shared" si="0"/>
        <v>53</v>
      </c>
      <c r="E10">
        <f t="shared" si="1"/>
        <v>1</v>
      </c>
      <c r="G10" t="s">
        <v>13</v>
      </c>
      <c r="H10">
        <f>H8*I8+H8*(H8+1)/2-H5</f>
        <v>93</v>
      </c>
    </row>
    <row r="11" spans="1:12" x14ac:dyDescent="0.3">
      <c r="A11">
        <v>88</v>
      </c>
      <c r="B11">
        <v>80</v>
      </c>
      <c r="D11">
        <f t="shared" si="0"/>
        <v>34</v>
      </c>
      <c r="E11">
        <f t="shared" si="1"/>
        <v>31</v>
      </c>
      <c r="G11" t="s">
        <v>14</v>
      </c>
      <c r="H11">
        <f>H8*I8+I8*(I8+1)/2-I5</f>
        <v>807</v>
      </c>
    </row>
    <row r="12" spans="1:12" x14ac:dyDescent="0.3">
      <c r="A12">
        <v>124</v>
      </c>
      <c r="B12">
        <v>137</v>
      </c>
      <c r="D12">
        <f t="shared" si="0"/>
        <v>44.5</v>
      </c>
      <c r="E12">
        <f t="shared" si="1"/>
        <v>50.5</v>
      </c>
    </row>
    <row r="13" spans="1:12" x14ac:dyDescent="0.3">
      <c r="A13">
        <v>98</v>
      </c>
      <c r="B13">
        <v>45</v>
      </c>
      <c r="D13">
        <f t="shared" si="0"/>
        <v>37</v>
      </c>
      <c r="E13">
        <f t="shared" si="1"/>
        <v>8</v>
      </c>
      <c r="G13" t="s">
        <v>15</v>
      </c>
      <c r="H13">
        <f>MIN(H10,H11)</f>
        <v>93</v>
      </c>
    </row>
    <row r="14" spans="1:12" x14ac:dyDescent="0.3">
      <c r="A14">
        <v>77</v>
      </c>
      <c r="B14">
        <v>53</v>
      </c>
      <c r="D14">
        <f t="shared" si="0"/>
        <v>29</v>
      </c>
      <c r="E14">
        <f t="shared" si="1"/>
        <v>13.5</v>
      </c>
    </row>
    <row r="15" spans="1:12" x14ac:dyDescent="0.3">
      <c r="A15">
        <v>125</v>
      </c>
      <c r="B15">
        <v>23</v>
      </c>
      <c r="D15">
        <f t="shared" si="0"/>
        <v>46</v>
      </c>
      <c r="E15">
        <f t="shared" si="1"/>
        <v>2</v>
      </c>
      <c r="G15" t="s">
        <v>16</v>
      </c>
      <c r="H15">
        <f>(H13-H8*I8/2)/SQRT(H8*I8*(H8+I8+1)/12)</f>
        <v>-5.2780398746156498</v>
      </c>
    </row>
    <row r="16" spans="1:12" x14ac:dyDescent="0.3">
      <c r="A16">
        <v>97</v>
      </c>
      <c r="B16">
        <v>49</v>
      </c>
      <c r="D16">
        <f t="shared" si="0"/>
        <v>36</v>
      </c>
      <c r="E16">
        <f t="shared" si="1"/>
        <v>12</v>
      </c>
      <c r="G16" s="3" t="s">
        <v>17</v>
      </c>
      <c r="H16" s="4">
        <f>(1-NORMSDIST(ABS(H15)))*2</f>
        <v>1.3057305614516679E-7</v>
      </c>
    </row>
    <row r="17" spans="1:12" x14ac:dyDescent="0.3">
      <c r="A17">
        <v>75</v>
      </c>
      <c r="B17">
        <v>73</v>
      </c>
      <c r="D17">
        <f t="shared" si="0"/>
        <v>28</v>
      </c>
      <c r="E17">
        <f t="shared" si="1"/>
        <v>25.5</v>
      </c>
    </row>
    <row r="18" spans="1:12" x14ac:dyDescent="0.3">
      <c r="A18">
        <v>145</v>
      </c>
      <c r="B18">
        <v>40</v>
      </c>
      <c r="D18">
        <f t="shared" si="0"/>
        <v>56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144</v>
      </c>
      <c r="B19">
        <v>109</v>
      </c>
      <c r="D19">
        <f t="shared" si="0"/>
        <v>54.5</v>
      </c>
      <c r="E19">
        <f t="shared" si="1"/>
        <v>39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111</v>
      </c>
      <c r="B20">
        <v>54</v>
      </c>
      <c r="D20">
        <f t="shared" si="0"/>
        <v>40</v>
      </c>
      <c r="E20">
        <f t="shared" si="1"/>
        <v>15.5</v>
      </c>
    </row>
    <row r="21" spans="1:12" x14ac:dyDescent="0.3">
      <c r="A21">
        <v>83</v>
      </c>
      <c r="B21">
        <v>74</v>
      </c>
      <c r="D21">
        <f t="shared" si="0"/>
        <v>32</v>
      </c>
      <c r="E21">
        <f t="shared" si="1"/>
        <v>27</v>
      </c>
    </row>
    <row r="22" spans="1:12" x14ac:dyDescent="0.3">
      <c r="A22">
        <v>132</v>
      </c>
      <c r="B22">
        <v>72</v>
      </c>
      <c r="D22">
        <f t="shared" si="0"/>
        <v>48</v>
      </c>
      <c r="E22">
        <f t="shared" si="1"/>
        <v>24</v>
      </c>
    </row>
    <row r="23" spans="1:12" x14ac:dyDescent="0.3">
      <c r="A23">
        <v>71</v>
      </c>
      <c r="B23">
        <v>68</v>
      </c>
      <c r="D23">
        <f t="shared" si="0"/>
        <v>23</v>
      </c>
      <c r="E23">
        <f t="shared" si="1"/>
        <v>20</v>
      </c>
    </row>
    <row r="24" spans="1:12" x14ac:dyDescent="0.3">
      <c r="A24">
        <v>73</v>
      </c>
      <c r="B24">
        <v>53</v>
      </c>
      <c r="D24">
        <f t="shared" si="0"/>
        <v>25.5</v>
      </c>
      <c r="E24">
        <f t="shared" si="1"/>
        <v>13.5</v>
      </c>
    </row>
    <row r="25" spans="1:12" x14ac:dyDescent="0.3">
      <c r="A25">
        <v>136</v>
      </c>
      <c r="B25">
        <v>47</v>
      </c>
      <c r="D25">
        <f t="shared" si="0"/>
        <v>49</v>
      </c>
      <c r="E25">
        <f t="shared" si="1"/>
        <v>10</v>
      </c>
    </row>
    <row r="26" spans="1:12" x14ac:dyDescent="0.3">
      <c r="A26">
        <v>119</v>
      </c>
      <c r="B26">
        <v>85</v>
      </c>
      <c r="D26">
        <f t="shared" si="0"/>
        <v>42</v>
      </c>
      <c r="E26">
        <f t="shared" si="1"/>
        <v>33</v>
      </c>
    </row>
    <row r="27" spans="1:12" x14ac:dyDescent="0.3">
      <c r="A27">
        <v>114</v>
      </c>
      <c r="B27">
        <v>101</v>
      </c>
      <c r="D27">
        <f t="shared" si="0"/>
        <v>41</v>
      </c>
      <c r="E27">
        <f t="shared" si="1"/>
        <v>38</v>
      </c>
    </row>
    <row r="28" spans="1:12" x14ac:dyDescent="0.3">
      <c r="A28">
        <v>47</v>
      </c>
      <c r="B28">
        <v>79</v>
      </c>
      <c r="D28">
        <f t="shared" si="0"/>
        <v>10</v>
      </c>
      <c r="E28">
        <f t="shared" si="1"/>
        <v>30</v>
      </c>
    </row>
    <row r="29" spans="1:12" x14ac:dyDescent="0.3">
      <c r="A29">
        <v>128</v>
      </c>
      <c r="B29">
        <v>70</v>
      </c>
      <c r="D29">
        <f t="shared" si="0"/>
        <v>47</v>
      </c>
      <c r="E29">
        <f t="shared" si="1"/>
        <v>21.5</v>
      </c>
    </row>
    <row r="30" spans="1:12" x14ac:dyDescent="0.3">
      <c r="A30">
        <v>144</v>
      </c>
      <c r="B30">
        <v>35</v>
      </c>
      <c r="D30">
        <f t="shared" si="0"/>
        <v>54.5</v>
      </c>
      <c r="E30">
        <f t="shared" si="1"/>
        <v>3.5</v>
      </c>
    </row>
    <row r="31" spans="1:12" x14ac:dyDescent="0.3">
      <c r="A31">
        <v>158</v>
      </c>
      <c r="B31">
        <v>55</v>
      </c>
      <c r="D31">
        <f t="shared" si="0"/>
        <v>58</v>
      </c>
      <c r="E31">
        <f t="shared" si="1"/>
        <v>17</v>
      </c>
    </row>
    <row r="32" spans="1:12" x14ac:dyDescent="0.3">
      <c r="A32">
        <v>188</v>
      </c>
      <c r="B32">
        <v>70</v>
      </c>
      <c r="D32">
        <f t="shared" si="0"/>
        <v>60</v>
      </c>
      <c r="E32">
        <f t="shared" si="1"/>
        <v>21.5</v>
      </c>
    </row>
    <row r="33" spans="1:5" x14ac:dyDescent="0.3">
      <c r="A33">
        <v>120</v>
      </c>
      <c r="B33">
        <v>47</v>
      </c>
      <c r="D33">
        <f t="shared" si="0"/>
        <v>43</v>
      </c>
      <c r="E33">
        <f t="shared" si="1"/>
        <v>10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118.5</v>
      </c>
      <c r="I2">
        <f>MEDIAN($B$4:$B$33)</f>
        <v>63.5</v>
      </c>
      <c r="K2">
        <f>AVERAGE($A$4:$A$33)</f>
        <v>108.7</v>
      </c>
      <c r="L2">
        <f>AVERAGE($B$4:$B$33)</f>
        <v>60.1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130</v>
      </c>
      <c r="B4">
        <v>70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24.5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137</v>
      </c>
      <c r="B5">
        <v>82</v>
      </c>
      <c r="D5">
        <f t="shared" si="0"/>
        <v>55</v>
      </c>
      <c r="E5">
        <f t="shared" si="1"/>
        <v>31.5</v>
      </c>
      <c r="H5">
        <f>SUM($D$4:$D$33)</f>
        <v>1208.5</v>
      </c>
      <c r="I5">
        <f>SUM($E$4:$E$33)</f>
        <v>621.5</v>
      </c>
      <c r="J5" s="2" t="s">
        <v>23</v>
      </c>
      <c r="K5">
        <f>STDEVP($A$4:$A$33)</f>
        <v>36.176557787237485</v>
      </c>
      <c r="L5">
        <f>STDEVP($B$4:$B$33)</f>
        <v>32.188351930473232</v>
      </c>
    </row>
    <row r="6" spans="1:12" x14ac:dyDescent="0.3">
      <c r="A6">
        <v>77</v>
      </c>
      <c r="B6">
        <v>51</v>
      </c>
      <c r="D6">
        <f t="shared" si="0"/>
        <v>28</v>
      </c>
      <c r="E6">
        <f t="shared" si="1"/>
        <v>15.5</v>
      </c>
    </row>
    <row r="7" spans="1:12" x14ac:dyDescent="0.3">
      <c r="A7">
        <v>94</v>
      </c>
      <c r="B7">
        <v>45</v>
      </c>
      <c r="D7">
        <f t="shared" si="0"/>
        <v>38</v>
      </c>
      <c r="E7">
        <f t="shared" si="1"/>
        <v>10</v>
      </c>
      <c r="H7" s="1" t="s">
        <v>11</v>
      </c>
      <c r="I7" s="1" t="s">
        <v>12</v>
      </c>
    </row>
    <row r="8" spans="1:12" x14ac:dyDescent="0.3">
      <c r="A8">
        <v>121</v>
      </c>
      <c r="B8">
        <v>86</v>
      </c>
      <c r="D8">
        <f t="shared" si="0"/>
        <v>45</v>
      </c>
      <c r="E8">
        <f t="shared" si="1"/>
        <v>33</v>
      </c>
      <c r="H8">
        <f>COUNT($A$4:$A$33)</f>
        <v>30</v>
      </c>
      <c r="I8">
        <f>COUNT($B$4:$B$33)</f>
        <v>30</v>
      </c>
    </row>
    <row r="9" spans="1:12" x14ac:dyDescent="0.3">
      <c r="A9">
        <v>133</v>
      </c>
      <c r="B9">
        <v>91</v>
      </c>
      <c r="D9">
        <f t="shared" si="0"/>
        <v>51.5</v>
      </c>
      <c r="E9">
        <f t="shared" si="1"/>
        <v>36</v>
      </c>
    </row>
    <row r="10" spans="1:12" x14ac:dyDescent="0.3">
      <c r="A10">
        <v>148</v>
      </c>
      <c r="B10">
        <v>106</v>
      </c>
      <c r="D10">
        <f t="shared" si="0"/>
        <v>57</v>
      </c>
      <c r="E10">
        <f t="shared" si="1"/>
        <v>42</v>
      </c>
      <c r="G10" t="s">
        <v>13</v>
      </c>
      <c r="H10">
        <f>H8*I8+H8*(H8+1)/2-H5</f>
        <v>156.5</v>
      </c>
    </row>
    <row r="11" spans="1:12" x14ac:dyDescent="0.3">
      <c r="A11">
        <v>76</v>
      </c>
      <c r="B11">
        <v>67</v>
      </c>
      <c r="D11">
        <f t="shared" si="0"/>
        <v>27</v>
      </c>
      <c r="E11">
        <f t="shared" si="1"/>
        <v>21</v>
      </c>
      <c r="G11" t="s">
        <v>14</v>
      </c>
      <c r="H11">
        <f>H8*I8+I8*(I8+1)/2-I5</f>
        <v>743.5</v>
      </c>
    </row>
    <row r="12" spans="1:12" x14ac:dyDescent="0.3">
      <c r="A12">
        <v>51</v>
      </c>
      <c r="B12">
        <v>78</v>
      </c>
      <c r="D12">
        <f t="shared" si="0"/>
        <v>15.5</v>
      </c>
      <c r="E12">
        <f t="shared" si="1"/>
        <v>29</v>
      </c>
    </row>
    <row r="13" spans="1:12" x14ac:dyDescent="0.3">
      <c r="A13">
        <v>82</v>
      </c>
      <c r="B13">
        <v>18</v>
      </c>
      <c r="D13">
        <f t="shared" si="0"/>
        <v>31.5</v>
      </c>
      <c r="E13">
        <f t="shared" si="1"/>
        <v>4</v>
      </c>
      <c r="G13" t="s">
        <v>15</v>
      </c>
      <c r="H13">
        <f>MIN(H10,H11)</f>
        <v>156.5</v>
      </c>
    </row>
    <row r="14" spans="1:12" x14ac:dyDescent="0.3">
      <c r="A14">
        <v>103</v>
      </c>
      <c r="B14">
        <v>16</v>
      </c>
      <c r="D14">
        <f t="shared" si="0"/>
        <v>40.5</v>
      </c>
      <c r="E14">
        <f t="shared" si="1"/>
        <v>3</v>
      </c>
    </row>
    <row r="15" spans="1:12" x14ac:dyDescent="0.3">
      <c r="A15">
        <v>65</v>
      </c>
      <c r="B15">
        <v>47</v>
      </c>
      <c r="D15">
        <f t="shared" si="0"/>
        <v>19</v>
      </c>
      <c r="E15">
        <f t="shared" si="1"/>
        <v>12.5</v>
      </c>
      <c r="G15" t="s">
        <v>16</v>
      </c>
      <c r="H15">
        <f>(H13-H8*I8/2)/SQRT(H8*I8*(H8+I8+1)/12)</f>
        <v>-4.3392288605033427</v>
      </c>
    </row>
    <row r="16" spans="1:12" x14ac:dyDescent="0.3">
      <c r="A16">
        <v>49</v>
      </c>
      <c r="B16">
        <v>27</v>
      </c>
      <c r="D16">
        <f t="shared" si="0"/>
        <v>14</v>
      </c>
      <c r="E16">
        <f t="shared" si="1"/>
        <v>8</v>
      </c>
      <c r="G16" s="3" t="s">
        <v>17</v>
      </c>
      <c r="H16" s="4">
        <f>(1-NORMSDIST(ABS(H15)))*2</f>
        <v>1.4298355871300572E-5</v>
      </c>
    </row>
    <row r="17" spans="1:12" x14ac:dyDescent="0.3">
      <c r="A17">
        <v>123</v>
      </c>
      <c r="B17">
        <v>109</v>
      </c>
      <c r="D17">
        <f t="shared" si="0"/>
        <v>46</v>
      </c>
      <c r="E17">
        <f t="shared" si="1"/>
        <v>43</v>
      </c>
    </row>
    <row r="18" spans="1:12" x14ac:dyDescent="0.3">
      <c r="A18">
        <v>80</v>
      </c>
      <c r="B18">
        <v>28</v>
      </c>
      <c r="D18">
        <f t="shared" si="0"/>
        <v>30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132</v>
      </c>
      <c r="B19">
        <v>20</v>
      </c>
      <c r="D19">
        <f t="shared" si="0"/>
        <v>50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143</v>
      </c>
      <c r="B20">
        <v>13</v>
      </c>
      <c r="D20">
        <f t="shared" si="0"/>
        <v>56</v>
      </c>
      <c r="E20">
        <f t="shared" si="1"/>
        <v>1</v>
      </c>
    </row>
    <row r="21" spans="1:12" x14ac:dyDescent="0.3">
      <c r="A21">
        <v>47</v>
      </c>
      <c r="B21">
        <v>26</v>
      </c>
      <c r="D21">
        <f t="shared" si="0"/>
        <v>12.5</v>
      </c>
      <c r="E21">
        <f t="shared" si="1"/>
        <v>7</v>
      </c>
    </row>
    <row r="22" spans="1:12" x14ac:dyDescent="0.3">
      <c r="A22">
        <v>88</v>
      </c>
      <c r="B22">
        <v>125</v>
      </c>
      <c r="D22">
        <f t="shared" si="0"/>
        <v>34</v>
      </c>
      <c r="E22">
        <f t="shared" si="1"/>
        <v>47</v>
      </c>
    </row>
    <row r="23" spans="1:12" x14ac:dyDescent="0.3">
      <c r="A23">
        <v>134</v>
      </c>
      <c r="B23">
        <v>60</v>
      </c>
      <c r="D23">
        <f t="shared" si="0"/>
        <v>53.5</v>
      </c>
      <c r="E23">
        <f t="shared" si="1"/>
        <v>18</v>
      </c>
    </row>
    <row r="24" spans="1:12" x14ac:dyDescent="0.3">
      <c r="A24">
        <v>134</v>
      </c>
      <c r="B24">
        <v>89</v>
      </c>
      <c r="D24">
        <f t="shared" si="0"/>
        <v>53.5</v>
      </c>
      <c r="E24">
        <f t="shared" si="1"/>
        <v>35</v>
      </c>
    </row>
    <row r="25" spans="1:12" x14ac:dyDescent="0.3">
      <c r="A25">
        <v>169</v>
      </c>
      <c r="B25">
        <v>72</v>
      </c>
      <c r="D25">
        <f t="shared" si="0"/>
        <v>59</v>
      </c>
      <c r="E25">
        <f t="shared" si="1"/>
        <v>26</v>
      </c>
    </row>
    <row r="26" spans="1:12" x14ac:dyDescent="0.3">
      <c r="A26">
        <v>93</v>
      </c>
      <c r="B26">
        <v>14</v>
      </c>
      <c r="D26">
        <f t="shared" si="0"/>
        <v>37</v>
      </c>
      <c r="E26">
        <f t="shared" si="1"/>
        <v>2</v>
      </c>
    </row>
    <row r="27" spans="1:12" x14ac:dyDescent="0.3">
      <c r="A27">
        <v>116</v>
      </c>
      <c r="B27">
        <v>99</v>
      </c>
      <c r="D27">
        <f t="shared" si="0"/>
        <v>44</v>
      </c>
      <c r="E27">
        <f t="shared" si="1"/>
        <v>39</v>
      </c>
    </row>
    <row r="28" spans="1:12" x14ac:dyDescent="0.3">
      <c r="A28">
        <v>179</v>
      </c>
      <c r="B28">
        <v>69</v>
      </c>
      <c r="D28">
        <f t="shared" si="0"/>
        <v>60</v>
      </c>
      <c r="E28">
        <f t="shared" si="1"/>
        <v>23</v>
      </c>
    </row>
    <row r="29" spans="1:12" x14ac:dyDescent="0.3">
      <c r="A29">
        <v>70</v>
      </c>
      <c r="B29">
        <v>103</v>
      </c>
      <c r="D29">
        <f t="shared" si="0"/>
        <v>24.5</v>
      </c>
      <c r="E29">
        <f t="shared" si="1"/>
        <v>40.5</v>
      </c>
    </row>
    <row r="30" spans="1:12" x14ac:dyDescent="0.3">
      <c r="A30">
        <v>133</v>
      </c>
      <c r="B30">
        <v>59</v>
      </c>
      <c r="D30">
        <f t="shared" si="0"/>
        <v>51.5</v>
      </c>
      <c r="E30">
        <f t="shared" si="1"/>
        <v>17</v>
      </c>
    </row>
    <row r="31" spans="1:12" x14ac:dyDescent="0.3">
      <c r="A31">
        <v>66</v>
      </c>
      <c r="B31">
        <v>19</v>
      </c>
      <c r="D31">
        <f t="shared" si="0"/>
        <v>20</v>
      </c>
      <c r="E31">
        <f t="shared" si="1"/>
        <v>5</v>
      </c>
    </row>
    <row r="32" spans="1:12" x14ac:dyDescent="0.3">
      <c r="A32">
        <v>131</v>
      </c>
      <c r="B32">
        <v>46</v>
      </c>
      <c r="D32">
        <f t="shared" si="0"/>
        <v>49</v>
      </c>
      <c r="E32">
        <f t="shared" si="1"/>
        <v>11</v>
      </c>
    </row>
    <row r="33" spans="1:5" x14ac:dyDescent="0.3">
      <c r="A33">
        <v>157</v>
      </c>
      <c r="B33">
        <v>68</v>
      </c>
      <c r="D33">
        <f t="shared" si="0"/>
        <v>58</v>
      </c>
      <c r="E33">
        <f t="shared" si="1"/>
        <v>22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881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149</v>
      </c>
      <c r="I2">
        <f>MEDIAN($B$4:$B$33)</f>
        <v>57</v>
      </c>
      <c r="K2">
        <f>AVERAGE($A$4:$A$33)</f>
        <v>154.16666666666666</v>
      </c>
      <c r="L2">
        <f>AVERAGE($B$4:$B$33)</f>
        <v>68.63333333333334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177</v>
      </c>
      <c r="B4">
        <v>45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193</v>
      </c>
      <c r="B5">
        <v>39</v>
      </c>
      <c r="D5">
        <f t="shared" si="0"/>
        <v>55</v>
      </c>
      <c r="E5">
        <f t="shared" si="1"/>
        <v>7</v>
      </c>
      <c r="H5">
        <f>SUM($D$4:$D$33)</f>
        <v>1288.5</v>
      </c>
      <c r="I5">
        <f>SUM($E$4:$E$33)</f>
        <v>541.5</v>
      </c>
      <c r="J5" s="2" t="s">
        <v>23</v>
      </c>
      <c r="K5">
        <f>STDEVP($A$4:$A$33)</f>
        <v>49.093165398952316</v>
      </c>
      <c r="L5">
        <f>STDEVP($B$4:$B$33)</f>
        <v>40.106095408165686</v>
      </c>
    </row>
    <row r="6" spans="1:12" x14ac:dyDescent="0.3">
      <c r="A6">
        <v>148</v>
      </c>
      <c r="B6">
        <v>59</v>
      </c>
      <c r="D6">
        <f t="shared" si="0"/>
        <v>43</v>
      </c>
      <c r="E6">
        <f t="shared" si="1"/>
        <v>16</v>
      </c>
    </row>
    <row r="7" spans="1:12" x14ac:dyDescent="0.3">
      <c r="A7">
        <v>199</v>
      </c>
      <c r="B7">
        <v>10</v>
      </c>
      <c r="D7">
        <f t="shared" si="0"/>
        <v>56</v>
      </c>
      <c r="E7">
        <f t="shared" si="1"/>
        <v>1</v>
      </c>
      <c r="H7" s="1" t="s">
        <v>11</v>
      </c>
      <c r="I7" s="1" t="s">
        <v>12</v>
      </c>
    </row>
    <row r="8" spans="1:12" x14ac:dyDescent="0.3">
      <c r="A8">
        <v>107</v>
      </c>
      <c r="B8">
        <v>86</v>
      </c>
      <c r="D8">
        <f t="shared" si="0"/>
        <v>31</v>
      </c>
      <c r="E8">
        <f t="shared" si="1"/>
        <v>24</v>
      </c>
      <c r="H8">
        <f>COUNT($A$4:$A$33)</f>
        <v>30</v>
      </c>
      <c r="I8">
        <f>COUNT($B$4:$B$33)</f>
        <v>30</v>
      </c>
    </row>
    <row r="9" spans="1:12" x14ac:dyDescent="0.3">
      <c r="A9">
        <v>97</v>
      </c>
      <c r="B9">
        <v>54</v>
      </c>
      <c r="D9">
        <f t="shared" si="0"/>
        <v>29</v>
      </c>
      <c r="E9">
        <f t="shared" si="1"/>
        <v>12.5</v>
      </c>
    </row>
    <row r="10" spans="1:12" x14ac:dyDescent="0.3">
      <c r="A10">
        <v>146</v>
      </c>
      <c r="B10">
        <v>54</v>
      </c>
      <c r="D10">
        <f t="shared" si="0"/>
        <v>41</v>
      </c>
      <c r="E10">
        <f t="shared" si="1"/>
        <v>12.5</v>
      </c>
      <c r="G10" t="s">
        <v>13</v>
      </c>
      <c r="H10">
        <f>H8*I8+H8*(H8+1)/2-H5</f>
        <v>76.5</v>
      </c>
    </row>
    <row r="11" spans="1:12" x14ac:dyDescent="0.3">
      <c r="A11">
        <v>165</v>
      </c>
      <c r="B11">
        <v>102</v>
      </c>
      <c r="D11">
        <f t="shared" si="0"/>
        <v>49</v>
      </c>
      <c r="E11">
        <f t="shared" si="1"/>
        <v>30</v>
      </c>
      <c r="G11" t="s">
        <v>14</v>
      </c>
      <c r="H11">
        <f>H8*I8+I8*(I8+1)/2-I5</f>
        <v>823.5</v>
      </c>
    </row>
    <row r="12" spans="1:12" x14ac:dyDescent="0.3">
      <c r="A12">
        <v>171</v>
      </c>
      <c r="B12">
        <v>67</v>
      </c>
      <c r="D12">
        <f t="shared" si="0"/>
        <v>51</v>
      </c>
      <c r="E12">
        <f t="shared" si="1"/>
        <v>19</v>
      </c>
    </row>
    <row r="13" spans="1:12" x14ac:dyDescent="0.3">
      <c r="A13">
        <v>131</v>
      </c>
      <c r="B13">
        <v>169</v>
      </c>
      <c r="D13">
        <f t="shared" si="0"/>
        <v>36</v>
      </c>
      <c r="E13">
        <f t="shared" si="1"/>
        <v>50</v>
      </c>
      <c r="G13" t="s">
        <v>15</v>
      </c>
      <c r="H13">
        <f>MIN(H10,H11)</f>
        <v>76.5</v>
      </c>
    </row>
    <row r="14" spans="1:12" x14ac:dyDescent="0.3">
      <c r="A14">
        <v>94</v>
      </c>
      <c r="B14">
        <v>61</v>
      </c>
      <c r="D14">
        <f t="shared" si="0"/>
        <v>28</v>
      </c>
      <c r="E14">
        <f t="shared" si="1"/>
        <v>17</v>
      </c>
    </row>
    <row r="15" spans="1:12" x14ac:dyDescent="0.3">
      <c r="A15">
        <v>147</v>
      </c>
      <c r="B15">
        <v>51</v>
      </c>
      <c r="D15">
        <f t="shared" si="0"/>
        <v>42</v>
      </c>
      <c r="E15">
        <f t="shared" si="1"/>
        <v>10</v>
      </c>
      <c r="G15" t="s">
        <v>16</v>
      </c>
      <c r="H15">
        <f>(H13-H8*I8/2)/SQRT(H8*I8*(H8+I8+1)/12)</f>
        <v>-5.5219828940306588</v>
      </c>
    </row>
    <row r="16" spans="1:12" x14ac:dyDescent="0.3">
      <c r="A16">
        <v>150</v>
      </c>
      <c r="B16">
        <v>109</v>
      </c>
      <c r="D16">
        <f t="shared" si="0"/>
        <v>44</v>
      </c>
      <c r="E16">
        <f t="shared" si="1"/>
        <v>32.5</v>
      </c>
      <c r="G16" s="3" t="s">
        <v>17</v>
      </c>
      <c r="H16" s="4">
        <f>(1-NORMSDIST(ABS(H15)))*2</f>
        <v>3.3519512943058771E-8</v>
      </c>
    </row>
    <row r="17" spans="1:12" x14ac:dyDescent="0.3">
      <c r="A17">
        <v>164</v>
      </c>
      <c r="B17">
        <v>55</v>
      </c>
      <c r="D17">
        <f t="shared" si="0"/>
        <v>48</v>
      </c>
      <c r="E17">
        <f t="shared" si="1"/>
        <v>14.5</v>
      </c>
    </row>
    <row r="18" spans="1:12" x14ac:dyDescent="0.3">
      <c r="A18">
        <v>138</v>
      </c>
      <c r="B18">
        <v>17</v>
      </c>
      <c r="D18">
        <f t="shared" si="0"/>
        <v>40</v>
      </c>
      <c r="E18">
        <f t="shared" si="1"/>
        <v>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277</v>
      </c>
      <c r="B19">
        <v>130</v>
      </c>
      <c r="D19">
        <f t="shared" si="0"/>
        <v>60</v>
      </c>
      <c r="E19">
        <f t="shared" si="1"/>
        <v>35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250</v>
      </c>
      <c r="B20">
        <v>49</v>
      </c>
      <c r="D20">
        <f t="shared" si="0"/>
        <v>59</v>
      </c>
      <c r="E20">
        <f t="shared" si="1"/>
        <v>9</v>
      </c>
    </row>
    <row r="21" spans="1:12" x14ac:dyDescent="0.3">
      <c r="A21">
        <v>180</v>
      </c>
      <c r="B21">
        <v>13</v>
      </c>
      <c r="D21">
        <f t="shared" si="0"/>
        <v>53</v>
      </c>
      <c r="E21">
        <f t="shared" si="1"/>
        <v>2</v>
      </c>
    </row>
    <row r="22" spans="1:12" x14ac:dyDescent="0.3">
      <c r="A22">
        <v>73</v>
      </c>
      <c r="B22">
        <v>53</v>
      </c>
      <c r="D22">
        <f t="shared" si="0"/>
        <v>21</v>
      </c>
      <c r="E22">
        <f t="shared" si="1"/>
        <v>11</v>
      </c>
    </row>
    <row r="23" spans="1:12" x14ac:dyDescent="0.3">
      <c r="A23">
        <v>157</v>
      </c>
      <c r="B23">
        <v>37</v>
      </c>
      <c r="D23">
        <f t="shared" si="0"/>
        <v>46</v>
      </c>
      <c r="E23">
        <f t="shared" si="1"/>
        <v>6</v>
      </c>
    </row>
    <row r="24" spans="1:12" x14ac:dyDescent="0.3">
      <c r="A24">
        <v>153</v>
      </c>
      <c r="B24">
        <v>163</v>
      </c>
      <c r="D24">
        <f t="shared" si="0"/>
        <v>45</v>
      </c>
      <c r="E24">
        <f t="shared" si="1"/>
        <v>47</v>
      </c>
    </row>
    <row r="25" spans="1:12" x14ac:dyDescent="0.3">
      <c r="A25">
        <v>204</v>
      </c>
      <c r="B25">
        <v>30</v>
      </c>
      <c r="D25">
        <f t="shared" si="0"/>
        <v>57</v>
      </c>
      <c r="E25">
        <f t="shared" si="1"/>
        <v>5</v>
      </c>
    </row>
    <row r="26" spans="1:12" x14ac:dyDescent="0.3">
      <c r="A26">
        <v>132</v>
      </c>
      <c r="B26">
        <v>55</v>
      </c>
      <c r="D26">
        <f t="shared" si="0"/>
        <v>37.5</v>
      </c>
      <c r="E26">
        <f t="shared" si="1"/>
        <v>14.5</v>
      </c>
    </row>
    <row r="27" spans="1:12" x14ac:dyDescent="0.3">
      <c r="A27">
        <v>118</v>
      </c>
      <c r="B27">
        <v>72</v>
      </c>
      <c r="D27">
        <f t="shared" si="0"/>
        <v>34</v>
      </c>
      <c r="E27">
        <f t="shared" si="1"/>
        <v>20</v>
      </c>
    </row>
    <row r="28" spans="1:12" x14ac:dyDescent="0.3">
      <c r="A28">
        <v>109</v>
      </c>
      <c r="B28">
        <v>135</v>
      </c>
      <c r="D28">
        <f t="shared" si="0"/>
        <v>32.5</v>
      </c>
      <c r="E28">
        <f t="shared" si="1"/>
        <v>39</v>
      </c>
    </row>
    <row r="29" spans="1:12" x14ac:dyDescent="0.3">
      <c r="A29">
        <v>190</v>
      </c>
      <c r="B29">
        <v>62</v>
      </c>
      <c r="D29">
        <f t="shared" si="0"/>
        <v>54</v>
      </c>
      <c r="E29">
        <f t="shared" si="1"/>
        <v>18</v>
      </c>
    </row>
    <row r="30" spans="1:12" x14ac:dyDescent="0.3">
      <c r="A30">
        <v>132</v>
      </c>
      <c r="B30">
        <v>24</v>
      </c>
      <c r="D30">
        <f t="shared" si="0"/>
        <v>37.5</v>
      </c>
      <c r="E30">
        <f t="shared" si="1"/>
        <v>4</v>
      </c>
    </row>
    <row r="31" spans="1:12" x14ac:dyDescent="0.3">
      <c r="A31">
        <v>83</v>
      </c>
      <c r="B31">
        <v>92</v>
      </c>
      <c r="D31">
        <f t="shared" si="0"/>
        <v>23</v>
      </c>
      <c r="E31">
        <f t="shared" si="1"/>
        <v>27</v>
      </c>
    </row>
    <row r="32" spans="1:12" x14ac:dyDescent="0.3">
      <c r="A32">
        <v>91</v>
      </c>
      <c r="B32">
        <v>79</v>
      </c>
      <c r="D32">
        <f t="shared" si="0"/>
        <v>26</v>
      </c>
      <c r="E32">
        <f t="shared" si="1"/>
        <v>22</v>
      </c>
    </row>
    <row r="33" spans="1:5" x14ac:dyDescent="0.3">
      <c r="A33">
        <v>249</v>
      </c>
      <c r="B33">
        <v>87</v>
      </c>
      <c r="D33">
        <f t="shared" si="0"/>
        <v>58</v>
      </c>
      <c r="E33">
        <f t="shared" si="1"/>
        <v>25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880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115.5</v>
      </c>
      <c r="I2">
        <f>MEDIAN($B$4:$B$33)</f>
        <v>46.5</v>
      </c>
      <c r="K2">
        <f>AVERAGE($A$4:$A$33)</f>
        <v>115.13333333333334</v>
      </c>
      <c r="L2">
        <f>AVERAGE($B$4:$B$33)</f>
        <v>55.133333333333333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81</v>
      </c>
      <c r="B4">
        <v>59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22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102</v>
      </c>
      <c r="B5">
        <v>36</v>
      </c>
      <c r="D5">
        <f t="shared" si="0"/>
        <v>38</v>
      </c>
      <c r="E5">
        <f t="shared" si="1"/>
        <v>13</v>
      </c>
      <c r="H5">
        <f>SUM($D$4:$D$33)</f>
        <v>1251</v>
      </c>
      <c r="I5">
        <f>SUM($E$4:$E$33)</f>
        <v>579</v>
      </c>
      <c r="J5" s="2" t="s">
        <v>23</v>
      </c>
      <c r="K5">
        <f>STDEVP($A$4:$A$33)</f>
        <v>40.256455658965088</v>
      </c>
      <c r="L5">
        <f>STDEVP($B$4:$B$33)</f>
        <v>34.64557050411431</v>
      </c>
    </row>
    <row r="6" spans="1:12" x14ac:dyDescent="0.3">
      <c r="A6">
        <v>64</v>
      </c>
      <c r="B6">
        <v>32</v>
      </c>
      <c r="D6">
        <f t="shared" si="0"/>
        <v>23</v>
      </c>
      <c r="E6">
        <f t="shared" si="1"/>
        <v>11</v>
      </c>
    </row>
    <row r="7" spans="1:12" x14ac:dyDescent="0.3">
      <c r="A7">
        <v>17</v>
      </c>
      <c r="B7">
        <v>34</v>
      </c>
      <c r="D7">
        <f t="shared" si="0"/>
        <v>3</v>
      </c>
      <c r="E7">
        <f t="shared" si="1"/>
        <v>12</v>
      </c>
      <c r="H7" s="1" t="s">
        <v>11</v>
      </c>
      <c r="I7" s="1" t="s">
        <v>12</v>
      </c>
    </row>
    <row r="8" spans="1:12" x14ac:dyDescent="0.3">
      <c r="A8">
        <v>170</v>
      </c>
      <c r="B8">
        <v>26</v>
      </c>
      <c r="D8">
        <f t="shared" si="0"/>
        <v>58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117</v>
      </c>
      <c r="B9">
        <v>115</v>
      </c>
      <c r="D9">
        <f t="shared" si="0"/>
        <v>45</v>
      </c>
      <c r="E9">
        <f t="shared" si="1"/>
        <v>43</v>
      </c>
    </row>
    <row r="10" spans="1:12" x14ac:dyDescent="0.3">
      <c r="A10">
        <v>148</v>
      </c>
      <c r="B10">
        <v>73</v>
      </c>
      <c r="D10">
        <f t="shared" si="0"/>
        <v>55</v>
      </c>
      <c r="E10">
        <f t="shared" si="1"/>
        <v>26.5</v>
      </c>
      <c r="G10" t="s">
        <v>13</v>
      </c>
      <c r="H10">
        <f>H8*I8+H8*(H8+1)/2-H5</f>
        <v>114</v>
      </c>
    </row>
    <row r="11" spans="1:12" x14ac:dyDescent="0.3">
      <c r="A11">
        <v>208</v>
      </c>
      <c r="B11">
        <v>9</v>
      </c>
      <c r="D11">
        <f t="shared" si="0"/>
        <v>59</v>
      </c>
      <c r="E11">
        <f t="shared" si="1"/>
        <v>1</v>
      </c>
      <c r="G11" t="s">
        <v>14</v>
      </c>
      <c r="H11">
        <f>H8*I8+I8*(I8+1)/2-I5</f>
        <v>786</v>
      </c>
    </row>
    <row r="12" spans="1:12" x14ac:dyDescent="0.3">
      <c r="A12">
        <v>114</v>
      </c>
      <c r="B12">
        <v>86</v>
      </c>
      <c r="D12">
        <f t="shared" si="0"/>
        <v>42</v>
      </c>
      <c r="E12">
        <f t="shared" si="1"/>
        <v>32.5</v>
      </c>
    </row>
    <row r="13" spans="1:12" x14ac:dyDescent="0.3">
      <c r="A13">
        <v>126</v>
      </c>
      <c r="B13">
        <v>54</v>
      </c>
      <c r="D13">
        <f t="shared" si="0"/>
        <v>49</v>
      </c>
      <c r="E13">
        <f t="shared" si="1"/>
        <v>19</v>
      </c>
      <c r="G13" t="s">
        <v>15</v>
      </c>
      <c r="H13">
        <f>MIN(H10,H11)</f>
        <v>114</v>
      </c>
    </row>
    <row r="14" spans="1:12" x14ac:dyDescent="0.3">
      <c r="A14">
        <v>67</v>
      </c>
      <c r="B14">
        <v>116</v>
      </c>
      <c r="D14">
        <f t="shared" si="0"/>
        <v>24</v>
      </c>
      <c r="E14">
        <f t="shared" si="1"/>
        <v>44</v>
      </c>
    </row>
    <row r="15" spans="1:12" x14ac:dyDescent="0.3">
      <c r="A15">
        <v>76</v>
      </c>
      <c r="B15">
        <v>51</v>
      </c>
      <c r="D15">
        <f t="shared" si="0"/>
        <v>28</v>
      </c>
      <c r="E15">
        <f t="shared" si="1"/>
        <v>17.5</v>
      </c>
      <c r="G15" t="s">
        <v>16</v>
      </c>
      <c r="H15">
        <f>(H13-H8*I8/2)/SQRT(H8*I8*(H8+I8+1)/12)</f>
        <v>-4.9675669408147298</v>
      </c>
    </row>
    <row r="16" spans="1:12" x14ac:dyDescent="0.3">
      <c r="A16">
        <v>137</v>
      </c>
      <c r="B16">
        <v>38</v>
      </c>
      <c r="D16">
        <f t="shared" si="0"/>
        <v>52</v>
      </c>
      <c r="E16">
        <f t="shared" si="1"/>
        <v>14.5</v>
      </c>
      <c r="G16" s="3" t="s">
        <v>17</v>
      </c>
      <c r="H16" s="4">
        <f>(1-NORMSDIST(ABS(H15)))*2</f>
        <v>6.7798158065457415E-7</v>
      </c>
    </row>
    <row r="17" spans="1:12" x14ac:dyDescent="0.3">
      <c r="A17">
        <v>152</v>
      </c>
      <c r="B17">
        <v>42</v>
      </c>
      <c r="D17">
        <f t="shared" si="0"/>
        <v>56</v>
      </c>
      <c r="E17">
        <f t="shared" si="1"/>
        <v>16</v>
      </c>
    </row>
    <row r="18" spans="1:12" x14ac:dyDescent="0.3">
      <c r="A18">
        <v>111</v>
      </c>
      <c r="B18">
        <v>88</v>
      </c>
      <c r="D18">
        <f t="shared" si="0"/>
        <v>40.5</v>
      </c>
      <c r="E18">
        <f t="shared" si="1"/>
        <v>34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89</v>
      </c>
      <c r="B19">
        <v>29</v>
      </c>
      <c r="D19">
        <f t="shared" si="0"/>
        <v>35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</v>
      </c>
      <c r="B20">
        <v>25</v>
      </c>
      <c r="D20">
        <f t="shared" si="0"/>
        <v>39</v>
      </c>
      <c r="E20">
        <f t="shared" si="1"/>
        <v>5</v>
      </c>
    </row>
    <row r="21" spans="1:12" x14ac:dyDescent="0.3">
      <c r="A21">
        <v>134</v>
      </c>
      <c r="B21">
        <v>83</v>
      </c>
      <c r="D21">
        <f t="shared" si="0"/>
        <v>50.5</v>
      </c>
      <c r="E21">
        <f t="shared" si="1"/>
        <v>30</v>
      </c>
    </row>
    <row r="22" spans="1:12" x14ac:dyDescent="0.3">
      <c r="A22">
        <v>143</v>
      </c>
      <c r="B22">
        <v>69</v>
      </c>
      <c r="D22">
        <f t="shared" si="0"/>
        <v>54</v>
      </c>
      <c r="E22">
        <f t="shared" si="1"/>
        <v>25</v>
      </c>
    </row>
    <row r="23" spans="1:12" x14ac:dyDescent="0.3">
      <c r="A23">
        <v>73</v>
      </c>
      <c r="B23">
        <v>28</v>
      </c>
      <c r="D23">
        <f t="shared" si="0"/>
        <v>26.5</v>
      </c>
      <c r="E23">
        <f t="shared" si="1"/>
        <v>7.5</v>
      </c>
    </row>
    <row r="24" spans="1:12" x14ac:dyDescent="0.3">
      <c r="A24">
        <v>118</v>
      </c>
      <c r="B24">
        <v>51</v>
      </c>
      <c r="D24">
        <f t="shared" si="0"/>
        <v>46</v>
      </c>
      <c r="E24">
        <f t="shared" si="1"/>
        <v>17.5</v>
      </c>
    </row>
    <row r="25" spans="1:12" x14ac:dyDescent="0.3">
      <c r="A25">
        <v>86</v>
      </c>
      <c r="B25">
        <v>58</v>
      </c>
      <c r="D25">
        <f t="shared" si="0"/>
        <v>32.5</v>
      </c>
      <c r="E25">
        <f t="shared" si="1"/>
        <v>21</v>
      </c>
    </row>
    <row r="26" spans="1:12" x14ac:dyDescent="0.3">
      <c r="A26">
        <v>134</v>
      </c>
      <c r="B26">
        <v>28</v>
      </c>
      <c r="D26">
        <f t="shared" si="0"/>
        <v>50.5</v>
      </c>
      <c r="E26">
        <f t="shared" si="1"/>
        <v>7.5</v>
      </c>
    </row>
    <row r="27" spans="1:12" x14ac:dyDescent="0.3">
      <c r="A27">
        <v>85</v>
      </c>
      <c r="B27">
        <v>164</v>
      </c>
      <c r="D27">
        <f t="shared" si="0"/>
        <v>31</v>
      </c>
      <c r="E27">
        <f t="shared" si="1"/>
        <v>57</v>
      </c>
    </row>
    <row r="28" spans="1:12" x14ac:dyDescent="0.3">
      <c r="A28">
        <v>93</v>
      </c>
      <c r="B28">
        <v>38</v>
      </c>
      <c r="D28">
        <f t="shared" si="0"/>
        <v>36</v>
      </c>
      <c r="E28">
        <f t="shared" si="1"/>
        <v>14.5</v>
      </c>
    </row>
    <row r="29" spans="1:12" x14ac:dyDescent="0.3">
      <c r="A29">
        <v>111</v>
      </c>
      <c r="B29">
        <v>100</v>
      </c>
      <c r="D29">
        <f t="shared" si="0"/>
        <v>40.5</v>
      </c>
      <c r="E29">
        <f t="shared" si="1"/>
        <v>37</v>
      </c>
    </row>
    <row r="30" spans="1:12" x14ac:dyDescent="0.3">
      <c r="A30">
        <v>141</v>
      </c>
      <c r="B30">
        <v>16</v>
      </c>
      <c r="D30">
        <f t="shared" si="0"/>
        <v>53</v>
      </c>
      <c r="E30">
        <f t="shared" si="1"/>
        <v>2</v>
      </c>
    </row>
    <row r="31" spans="1:12" x14ac:dyDescent="0.3">
      <c r="A31">
        <v>123</v>
      </c>
      <c r="B31">
        <v>55</v>
      </c>
      <c r="D31">
        <f t="shared" si="0"/>
        <v>48</v>
      </c>
      <c r="E31">
        <f t="shared" si="1"/>
        <v>20</v>
      </c>
    </row>
    <row r="32" spans="1:12" x14ac:dyDescent="0.3">
      <c r="A32">
        <v>119</v>
      </c>
      <c r="B32">
        <v>30</v>
      </c>
      <c r="D32">
        <f t="shared" si="0"/>
        <v>47</v>
      </c>
      <c r="E32">
        <f t="shared" si="1"/>
        <v>10</v>
      </c>
    </row>
    <row r="33" spans="1:5" x14ac:dyDescent="0.3">
      <c r="A33">
        <v>212</v>
      </c>
      <c r="B33">
        <v>21</v>
      </c>
      <c r="D33">
        <f t="shared" si="0"/>
        <v>60</v>
      </c>
      <c r="E33">
        <f t="shared" si="1"/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665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91.5</v>
      </c>
      <c r="I2">
        <f>MEDIAN($B$4:$B$33)</f>
        <v>35.5</v>
      </c>
      <c r="K2">
        <f>AVERAGE($A$4:$A$33)</f>
        <v>88.933333333333337</v>
      </c>
      <c r="L2">
        <f>AVERAGE($B$4:$B$33)</f>
        <v>40.9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103</v>
      </c>
      <c r="B4">
        <v>33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80</v>
      </c>
      <c r="B5">
        <v>33</v>
      </c>
      <c r="D5">
        <f t="shared" si="0"/>
        <v>43</v>
      </c>
      <c r="E5">
        <f t="shared" si="1"/>
        <v>15</v>
      </c>
      <c r="H5">
        <f>SUM($D$4:$D$33)</f>
        <v>1257.5</v>
      </c>
      <c r="I5">
        <f>SUM($E$4:$E$33)</f>
        <v>572.5</v>
      </c>
      <c r="J5" s="2" t="s">
        <v>23</v>
      </c>
      <c r="K5">
        <f>STDEVP($A$4:$A$33)</f>
        <v>34.282097692851615</v>
      </c>
      <c r="L5">
        <f>STDEVP($B$4:$B$33)</f>
        <v>17.301926674988156</v>
      </c>
    </row>
    <row r="6" spans="1:12" x14ac:dyDescent="0.3">
      <c r="A6">
        <v>69</v>
      </c>
      <c r="B6">
        <v>39</v>
      </c>
      <c r="D6">
        <f t="shared" si="0"/>
        <v>36.5</v>
      </c>
      <c r="E6">
        <f t="shared" si="1"/>
        <v>22</v>
      </c>
    </row>
    <row r="7" spans="1:12" x14ac:dyDescent="0.3">
      <c r="A7">
        <v>91</v>
      </c>
      <c r="B7">
        <v>55</v>
      </c>
      <c r="D7">
        <f t="shared" si="0"/>
        <v>45</v>
      </c>
      <c r="E7">
        <f t="shared" si="1"/>
        <v>27.5</v>
      </c>
      <c r="H7" s="1" t="s">
        <v>11</v>
      </c>
      <c r="I7" s="1" t="s">
        <v>12</v>
      </c>
    </row>
    <row r="8" spans="1:12" x14ac:dyDescent="0.3">
      <c r="A8">
        <v>122</v>
      </c>
      <c r="B8">
        <v>59</v>
      </c>
      <c r="D8">
        <f t="shared" si="0"/>
        <v>54</v>
      </c>
      <c r="E8">
        <f t="shared" si="1"/>
        <v>30</v>
      </c>
      <c r="H8">
        <f>COUNT($A$4:$A$33)</f>
        <v>30</v>
      </c>
      <c r="I8">
        <f>COUNT($B$4:$B$33)</f>
        <v>30</v>
      </c>
    </row>
    <row r="9" spans="1:12" x14ac:dyDescent="0.3">
      <c r="A9">
        <v>55</v>
      </c>
      <c r="B9">
        <v>31</v>
      </c>
      <c r="D9">
        <f t="shared" si="0"/>
        <v>27.5</v>
      </c>
      <c r="E9">
        <f t="shared" si="1"/>
        <v>11</v>
      </c>
    </row>
    <row r="10" spans="1:12" x14ac:dyDescent="0.3">
      <c r="A10">
        <v>77</v>
      </c>
      <c r="B10">
        <v>31</v>
      </c>
      <c r="D10">
        <f t="shared" si="0"/>
        <v>42</v>
      </c>
      <c r="E10">
        <f t="shared" si="1"/>
        <v>11</v>
      </c>
      <c r="G10" t="s">
        <v>13</v>
      </c>
      <c r="H10">
        <f>H8*I8+H8*(H8+1)/2-H5</f>
        <v>107.5</v>
      </c>
    </row>
    <row r="11" spans="1:12" x14ac:dyDescent="0.3">
      <c r="A11">
        <v>34</v>
      </c>
      <c r="B11">
        <v>36</v>
      </c>
      <c r="D11">
        <f t="shared" si="0"/>
        <v>17.5</v>
      </c>
      <c r="E11">
        <f t="shared" si="1"/>
        <v>20</v>
      </c>
      <c r="G11" t="s">
        <v>14</v>
      </c>
      <c r="H11">
        <f>H8*I8+I8*(I8+1)/2-I5</f>
        <v>792.5</v>
      </c>
    </row>
    <row r="12" spans="1:12" x14ac:dyDescent="0.3">
      <c r="A12">
        <v>133</v>
      </c>
      <c r="B12">
        <v>40</v>
      </c>
      <c r="D12">
        <f t="shared" si="0"/>
        <v>57</v>
      </c>
      <c r="E12">
        <f t="shared" si="1"/>
        <v>23</v>
      </c>
    </row>
    <row r="13" spans="1:12" x14ac:dyDescent="0.3">
      <c r="A13">
        <v>27</v>
      </c>
      <c r="B13">
        <v>28</v>
      </c>
      <c r="D13">
        <f t="shared" si="0"/>
        <v>7</v>
      </c>
      <c r="E13">
        <f t="shared" si="1"/>
        <v>8</v>
      </c>
      <c r="G13" t="s">
        <v>15</v>
      </c>
      <c r="H13">
        <f>MIN(H10,H11)</f>
        <v>107.5</v>
      </c>
    </row>
    <row r="14" spans="1:12" x14ac:dyDescent="0.3">
      <c r="A14">
        <v>38</v>
      </c>
      <c r="B14">
        <v>24</v>
      </c>
      <c r="D14">
        <f t="shared" si="0"/>
        <v>21</v>
      </c>
      <c r="E14">
        <f t="shared" si="1"/>
        <v>6</v>
      </c>
    </row>
    <row r="15" spans="1:12" x14ac:dyDescent="0.3">
      <c r="A15">
        <v>68</v>
      </c>
      <c r="B15">
        <v>23</v>
      </c>
      <c r="D15">
        <f t="shared" si="0"/>
        <v>35</v>
      </c>
      <c r="E15">
        <f t="shared" si="1"/>
        <v>4.5</v>
      </c>
      <c r="G15" t="s">
        <v>16</v>
      </c>
      <c r="H15">
        <f>(H13-H8*I8/2)/SQRT(H8*I8*(H8+I8+1)/12)</f>
        <v>-5.0636657060388242</v>
      </c>
    </row>
    <row r="16" spans="1:12" x14ac:dyDescent="0.3">
      <c r="A16">
        <v>143</v>
      </c>
      <c r="B16">
        <v>45</v>
      </c>
      <c r="D16">
        <f t="shared" si="0"/>
        <v>60</v>
      </c>
      <c r="E16">
        <f t="shared" si="1"/>
        <v>24</v>
      </c>
      <c r="G16" s="3" t="s">
        <v>17</v>
      </c>
      <c r="H16" s="4">
        <f>(1-NORMSDIST(ABS(H15)))*2</f>
        <v>4.1127057359702235E-7</v>
      </c>
    </row>
    <row r="17" spans="1:12" x14ac:dyDescent="0.3">
      <c r="A17">
        <v>136</v>
      </c>
      <c r="B17">
        <v>17</v>
      </c>
      <c r="D17">
        <f t="shared" si="0"/>
        <v>58.5</v>
      </c>
      <c r="E17">
        <f t="shared" si="1"/>
        <v>3</v>
      </c>
    </row>
    <row r="18" spans="1:12" x14ac:dyDescent="0.3">
      <c r="A18">
        <v>102</v>
      </c>
      <c r="B18">
        <v>58</v>
      </c>
      <c r="D18">
        <f t="shared" si="0"/>
        <v>50</v>
      </c>
      <c r="E18">
        <f t="shared" si="1"/>
        <v>29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131</v>
      </c>
      <c r="B19">
        <v>13</v>
      </c>
      <c r="D19">
        <f t="shared" si="0"/>
        <v>55</v>
      </c>
      <c r="E19">
        <f t="shared" si="1"/>
        <v>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31</v>
      </c>
      <c r="D20">
        <f t="shared" si="0"/>
        <v>9</v>
      </c>
      <c r="E20">
        <f t="shared" si="1"/>
        <v>11</v>
      </c>
    </row>
    <row r="21" spans="1:12" x14ac:dyDescent="0.3">
      <c r="A21">
        <v>101</v>
      </c>
      <c r="B21">
        <v>74</v>
      </c>
      <c r="D21">
        <f t="shared" si="0"/>
        <v>49</v>
      </c>
      <c r="E21">
        <f t="shared" si="1"/>
        <v>39</v>
      </c>
    </row>
    <row r="22" spans="1:12" x14ac:dyDescent="0.3">
      <c r="A22">
        <v>98</v>
      </c>
      <c r="B22">
        <v>60</v>
      </c>
      <c r="D22">
        <f t="shared" si="0"/>
        <v>47</v>
      </c>
      <c r="E22">
        <f t="shared" si="1"/>
        <v>31</v>
      </c>
    </row>
    <row r="23" spans="1:12" x14ac:dyDescent="0.3">
      <c r="A23">
        <v>75</v>
      </c>
      <c r="B23">
        <v>70</v>
      </c>
      <c r="D23">
        <f t="shared" si="0"/>
        <v>40.5</v>
      </c>
      <c r="E23">
        <f t="shared" si="1"/>
        <v>38</v>
      </c>
    </row>
    <row r="24" spans="1:12" x14ac:dyDescent="0.3">
      <c r="A24">
        <v>75</v>
      </c>
      <c r="B24">
        <v>66</v>
      </c>
      <c r="D24">
        <f t="shared" si="0"/>
        <v>40.5</v>
      </c>
      <c r="E24">
        <f t="shared" si="1"/>
        <v>34</v>
      </c>
    </row>
    <row r="25" spans="1:12" x14ac:dyDescent="0.3">
      <c r="A25">
        <v>117</v>
      </c>
      <c r="B25">
        <v>35</v>
      </c>
      <c r="D25">
        <f t="shared" si="0"/>
        <v>52.5</v>
      </c>
      <c r="E25">
        <f t="shared" si="1"/>
        <v>19</v>
      </c>
    </row>
    <row r="26" spans="1:12" x14ac:dyDescent="0.3">
      <c r="A26">
        <v>132</v>
      </c>
      <c r="B26">
        <v>50</v>
      </c>
      <c r="D26">
        <f t="shared" si="0"/>
        <v>56</v>
      </c>
      <c r="E26">
        <f t="shared" si="1"/>
        <v>26</v>
      </c>
    </row>
    <row r="27" spans="1:12" x14ac:dyDescent="0.3">
      <c r="A27">
        <v>117</v>
      </c>
      <c r="B27">
        <v>11</v>
      </c>
      <c r="D27">
        <f t="shared" si="0"/>
        <v>52.5</v>
      </c>
      <c r="E27">
        <f t="shared" si="1"/>
        <v>1</v>
      </c>
    </row>
    <row r="28" spans="1:12" x14ac:dyDescent="0.3">
      <c r="A28">
        <v>69</v>
      </c>
      <c r="B28">
        <v>48</v>
      </c>
      <c r="D28">
        <f t="shared" si="0"/>
        <v>36.5</v>
      </c>
      <c r="E28">
        <f t="shared" si="1"/>
        <v>25</v>
      </c>
    </row>
    <row r="29" spans="1:12" x14ac:dyDescent="0.3">
      <c r="A29">
        <v>99</v>
      </c>
      <c r="B29">
        <v>23</v>
      </c>
      <c r="D29">
        <f t="shared" si="0"/>
        <v>48</v>
      </c>
      <c r="E29">
        <f t="shared" si="1"/>
        <v>4.5</v>
      </c>
    </row>
    <row r="30" spans="1:12" x14ac:dyDescent="0.3">
      <c r="A30">
        <v>84</v>
      </c>
      <c r="B30">
        <v>33</v>
      </c>
      <c r="D30">
        <f t="shared" si="0"/>
        <v>44</v>
      </c>
      <c r="E30">
        <f t="shared" si="1"/>
        <v>15</v>
      </c>
    </row>
    <row r="31" spans="1:12" x14ac:dyDescent="0.3">
      <c r="A31">
        <v>136</v>
      </c>
      <c r="B31">
        <v>65</v>
      </c>
      <c r="D31">
        <f t="shared" si="0"/>
        <v>58.5</v>
      </c>
      <c r="E31">
        <f t="shared" si="1"/>
        <v>33</v>
      </c>
    </row>
    <row r="32" spans="1:12" x14ac:dyDescent="0.3">
      <c r="A32">
        <v>34</v>
      </c>
      <c r="B32">
        <v>32</v>
      </c>
      <c r="D32">
        <f t="shared" si="0"/>
        <v>17.5</v>
      </c>
      <c r="E32">
        <f t="shared" si="1"/>
        <v>13</v>
      </c>
    </row>
    <row r="33" spans="1:5" x14ac:dyDescent="0.3">
      <c r="A33">
        <v>92</v>
      </c>
      <c r="B33">
        <v>64</v>
      </c>
      <c r="D33">
        <f t="shared" si="0"/>
        <v>46</v>
      </c>
      <c r="E33">
        <f t="shared" si="1"/>
        <v>32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859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127.5</v>
      </c>
      <c r="I2">
        <f>MEDIAN($B$4:$B$33)</f>
        <v>64</v>
      </c>
      <c r="K2">
        <f>AVERAGE($A$4:$A$33)</f>
        <v>121.06666666666666</v>
      </c>
      <c r="L2">
        <f>AVERAGE($B$4:$B$33)</f>
        <v>63.7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194</v>
      </c>
      <c r="B4">
        <v>63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170</v>
      </c>
      <c r="B5">
        <v>80</v>
      </c>
      <c r="D5">
        <f t="shared" si="0"/>
        <v>58</v>
      </c>
      <c r="E5">
        <f t="shared" si="1"/>
        <v>29</v>
      </c>
      <c r="H5">
        <f>SUM($D$4:$D$33)</f>
        <v>1229.5</v>
      </c>
      <c r="I5">
        <f>SUM($E$4:$E$33)</f>
        <v>600.5</v>
      </c>
      <c r="J5" s="2" t="s">
        <v>23</v>
      </c>
      <c r="K5">
        <f>STDEVP($A$4:$A$33)</f>
        <v>42.498575139513662</v>
      </c>
      <c r="L5">
        <f>STDEVP($B$4:$B$33)</f>
        <v>27.856956043329646</v>
      </c>
    </row>
    <row r="6" spans="1:12" x14ac:dyDescent="0.3">
      <c r="A6">
        <v>93</v>
      </c>
      <c r="B6">
        <v>109</v>
      </c>
      <c r="D6">
        <f t="shared" si="0"/>
        <v>37</v>
      </c>
      <c r="E6">
        <f t="shared" si="1"/>
        <v>41</v>
      </c>
    </row>
    <row r="7" spans="1:12" x14ac:dyDescent="0.3">
      <c r="A7">
        <v>122</v>
      </c>
      <c r="B7">
        <v>39</v>
      </c>
      <c r="D7">
        <f t="shared" si="0"/>
        <v>44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169</v>
      </c>
      <c r="B8">
        <v>30</v>
      </c>
      <c r="D8">
        <f t="shared" si="0"/>
        <v>56.5</v>
      </c>
      <c r="E8">
        <f t="shared" si="1"/>
        <v>4</v>
      </c>
      <c r="H8">
        <f>COUNT($A$4:$A$33)</f>
        <v>30</v>
      </c>
      <c r="I8">
        <f>COUNT($B$4:$B$33)</f>
        <v>30</v>
      </c>
    </row>
    <row r="9" spans="1:12" x14ac:dyDescent="0.3">
      <c r="A9">
        <v>59</v>
      </c>
      <c r="B9">
        <v>65</v>
      </c>
      <c r="D9">
        <f t="shared" si="0"/>
        <v>15.5</v>
      </c>
      <c r="E9">
        <f t="shared" si="1"/>
        <v>20</v>
      </c>
    </row>
    <row r="10" spans="1:12" x14ac:dyDescent="0.3">
      <c r="A10">
        <v>59</v>
      </c>
      <c r="B10">
        <v>66</v>
      </c>
      <c r="D10">
        <f t="shared" si="0"/>
        <v>15.5</v>
      </c>
      <c r="E10">
        <f t="shared" si="1"/>
        <v>21</v>
      </c>
      <c r="G10" t="s">
        <v>13</v>
      </c>
      <c r="H10">
        <f>H8*I8+H8*(H8+1)/2-H5</f>
        <v>135.5</v>
      </c>
    </row>
    <row r="11" spans="1:12" x14ac:dyDescent="0.3">
      <c r="A11">
        <v>79</v>
      </c>
      <c r="B11">
        <v>67</v>
      </c>
      <c r="D11">
        <f t="shared" si="0"/>
        <v>27.5</v>
      </c>
      <c r="E11">
        <f t="shared" si="1"/>
        <v>22.5</v>
      </c>
      <c r="G11" t="s">
        <v>14</v>
      </c>
      <c r="H11">
        <f>H8*I8+I8*(I8+1)/2-I5</f>
        <v>764.5</v>
      </c>
    </row>
    <row r="12" spans="1:12" x14ac:dyDescent="0.3">
      <c r="A12">
        <v>147</v>
      </c>
      <c r="B12">
        <v>19</v>
      </c>
      <c r="D12">
        <f t="shared" si="0"/>
        <v>50</v>
      </c>
      <c r="E12">
        <f t="shared" si="1"/>
        <v>1</v>
      </c>
    </row>
    <row r="13" spans="1:12" x14ac:dyDescent="0.3">
      <c r="A13">
        <v>133</v>
      </c>
      <c r="B13">
        <v>108</v>
      </c>
      <c r="D13">
        <f t="shared" si="0"/>
        <v>45</v>
      </c>
      <c r="E13">
        <f t="shared" si="1"/>
        <v>40</v>
      </c>
      <c r="G13" t="s">
        <v>15</v>
      </c>
      <c r="H13">
        <f>MIN(H10,H11)</f>
        <v>135.5</v>
      </c>
    </row>
    <row r="14" spans="1:12" x14ac:dyDescent="0.3">
      <c r="A14">
        <v>117</v>
      </c>
      <c r="B14">
        <v>43</v>
      </c>
      <c r="D14">
        <f t="shared" si="0"/>
        <v>42</v>
      </c>
      <c r="E14">
        <f t="shared" si="1"/>
        <v>9</v>
      </c>
    </row>
    <row r="15" spans="1:12" x14ac:dyDescent="0.3">
      <c r="A15">
        <v>163</v>
      </c>
      <c r="B15">
        <v>87</v>
      </c>
      <c r="D15">
        <f t="shared" si="0"/>
        <v>54</v>
      </c>
      <c r="E15">
        <f t="shared" si="1"/>
        <v>33.5</v>
      </c>
      <c r="G15" t="s">
        <v>16</v>
      </c>
      <c r="H15">
        <f>(H13-H8*I8/2)/SQRT(H8*I8*(H8+I8+1)/12)</f>
        <v>-4.6497017943042636</v>
      </c>
    </row>
    <row r="16" spans="1:12" x14ac:dyDescent="0.3">
      <c r="A16">
        <v>154</v>
      </c>
      <c r="B16">
        <v>54</v>
      </c>
      <c r="D16">
        <f t="shared" si="0"/>
        <v>51</v>
      </c>
      <c r="E16">
        <f t="shared" si="1"/>
        <v>14</v>
      </c>
      <c r="G16" s="3" t="s">
        <v>17</v>
      </c>
      <c r="H16" s="4">
        <f>(1-NORMSDIST(ABS(H15)))*2</f>
        <v>3.3241530490446536E-6</v>
      </c>
    </row>
    <row r="17" spans="1:12" x14ac:dyDescent="0.3">
      <c r="A17">
        <v>139</v>
      </c>
      <c r="B17">
        <v>34</v>
      </c>
      <c r="D17">
        <f t="shared" si="0"/>
        <v>48</v>
      </c>
      <c r="E17">
        <f t="shared" si="1"/>
        <v>6</v>
      </c>
    </row>
    <row r="18" spans="1:12" x14ac:dyDescent="0.3">
      <c r="A18">
        <v>73</v>
      </c>
      <c r="B18">
        <v>67</v>
      </c>
      <c r="D18">
        <f t="shared" si="0"/>
        <v>24.5</v>
      </c>
      <c r="E18">
        <f t="shared" si="1"/>
        <v>22.5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91</v>
      </c>
      <c r="B19">
        <v>89</v>
      </c>
      <c r="D19">
        <f t="shared" si="0"/>
        <v>36</v>
      </c>
      <c r="E19">
        <f t="shared" si="1"/>
        <v>35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94</v>
      </c>
      <c r="B20">
        <v>40</v>
      </c>
      <c r="D20">
        <f t="shared" si="0"/>
        <v>38</v>
      </c>
      <c r="E20">
        <f t="shared" si="1"/>
        <v>8</v>
      </c>
    </row>
    <row r="21" spans="1:12" x14ac:dyDescent="0.3">
      <c r="A21">
        <v>169</v>
      </c>
      <c r="B21">
        <v>23</v>
      </c>
      <c r="D21">
        <f t="shared" si="0"/>
        <v>56.5</v>
      </c>
      <c r="E21">
        <f t="shared" si="1"/>
        <v>3</v>
      </c>
    </row>
    <row r="22" spans="1:12" x14ac:dyDescent="0.3">
      <c r="A22">
        <v>142</v>
      </c>
      <c r="B22">
        <v>61</v>
      </c>
      <c r="D22">
        <f t="shared" si="0"/>
        <v>49</v>
      </c>
      <c r="E22">
        <f t="shared" si="1"/>
        <v>17.5</v>
      </c>
    </row>
    <row r="23" spans="1:12" x14ac:dyDescent="0.3">
      <c r="A23">
        <v>86</v>
      </c>
      <c r="B23">
        <v>32</v>
      </c>
      <c r="D23">
        <f t="shared" si="0"/>
        <v>32</v>
      </c>
      <c r="E23">
        <f t="shared" si="1"/>
        <v>5</v>
      </c>
    </row>
    <row r="24" spans="1:12" x14ac:dyDescent="0.3">
      <c r="A24">
        <v>166</v>
      </c>
      <c r="B24">
        <v>49</v>
      </c>
      <c r="D24">
        <f t="shared" si="0"/>
        <v>55</v>
      </c>
      <c r="E24">
        <f t="shared" si="1"/>
        <v>11</v>
      </c>
    </row>
    <row r="25" spans="1:12" x14ac:dyDescent="0.3">
      <c r="A25">
        <v>79</v>
      </c>
      <c r="B25">
        <v>87</v>
      </c>
      <c r="D25">
        <f t="shared" si="0"/>
        <v>27.5</v>
      </c>
      <c r="E25">
        <f t="shared" si="1"/>
        <v>33.5</v>
      </c>
    </row>
    <row r="26" spans="1:12" x14ac:dyDescent="0.3">
      <c r="A26">
        <v>135</v>
      </c>
      <c r="B26">
        <v>22</v>
      </c>
      <c r="D26">
        <f t="shared" si="0"/>
        <v>47</v>
      </c>
      <c r="E26">
        <f t="shared" si="1"/>
        <v>2</v>
      </c>
    </row>
    <row r="27" spans="1:12" x14ac:dyDescent="0.3">
      <c r="A27">
        <v>155</v>
      </c>
      <c r="B27">
        <v>76</v>
      </c>
      <c r="D27">
        <f t="shared" si="0"/>
        <v>52</v>
      </c>
      <c r="E27">
        <f t="shared" si="1"/>
        <v>26</v>
      </c>
    </row>
    <row r="28" spans="1:12" x14ac:dyDescent="0.3">
      <c r="A28">
        <v>186</v>
      </c>
      <c r="B28">
        <v>73</v>
      </c>
      <c r="D28">
        <f t="shared" si="0"/>
        <v>59</v>
      </c>
      <c r="E28">
        <f t="shared" si="1"/>
        <v>24.5</v>
      </c>
    </row>
    <row r="29" spans="1:12" x14ac:dyDescent="0.3">
      <c r="A29">
        <v>53</v>
      </c>
      <c r="B29">
        <v>97</v>
      </c>
      <c r="D29">
        <f t="shared" si="0"/>
        <v>13</v>
      </c>
      <c r="E29">
        <f t="shared" si="1"/>
        <v>39</v>
      </c>
    </row>
    <row r="30" spans="1:12" x14ac:dyDescent="0.3">
      <c r="A30">
        <v>118</v>
      </c>
      <c r="B30">
        <v>134</v>
      </c>
      <c r="D30">
        <f t="shared" si="0"/>
        <v>43</v>
      </c>
      <c r="E30">
        <f t="shared" si="1"/>
        <v>46</v>
      </c>
    </row>
    <row r="31" spans="1:12" x14ac:dyDescent="0.3">
      <c r="A31">
        <v>83</v>
      </c>
      <c r="B31">
        <v>51</v>
      </c>
      <c r="D31">
        <f t="shared" si="0"/>
        <v>30</v>
      </c>
      <c r="E31">
        <f t="shared" si="1"/>
        <v>12</v>
      </c>
    </row>
    <row r="32" spans="1:12" x14ac:dyDescent="0.3">
      <c r="A32">
        <v>48</v>
      </c>
      <c r="B32">
        <v>85</v>
      </c>
      <c r="D32">
        <f t="shared" si="0"/>
        <v>10</v>
      </c>
      <c r="E32">
        <f t="shared" si="1"/>
        <v>31</v>
      </c>
    </row>
    <row r="33" spans="1:5" x14ac:dyDescent="0.3">
      <c r="A33">
        <v>156</v>
      </c>
      <c r="B33">
        <v>61</v>
      </c>
      <c r="D33">
        <f t="shared" si="0"/>
        <v>53</v>
      </c>
      <c r="E33">
        <f t="shared" si="1"/>
        <v>17.5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838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113.5</v>
      </c>
      <c r="I2">
        <f>MEDIAN($B$4:$B$33)</f>
        <v>45.5</v>
      </c>
      <c r="K2">
        <f>AVERAGE($A$4:$A$33)</f>
        <v>111.66666666666667</v>
      </c>
      <c r="L2">
        <f>AVERAGE($B$4:$B$33)</f>
        <v>53.533333333333331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62</v>
      </c>
      <c r="B4">
        <v>20</v>
      </c>
      <c r="D4">
        <f t="shared" ref="D4:D33" si="0">RANK(A4,$A$4:$B$33,1)+(COUNT($A$4:$B$33)+1-RANK(A4,$A$4:$B$33,1)-RANK(A4,$A$4:$B$33,0))/2</f>
        <v>26.5</v>
      </c>
      <c r="E4">
        <f t="shared" ref="E4:E33" si="1">RANK(B4,$A$4:$B$33,1)+(COUNT($A$4:$B$33)+1-RANK(B4,$A$4:$B$33,1)-RANK(B4,$A$4:$B$33,0))/2</f>
        <v>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63</v>
      </c>
      <c r="B5">
        <v>126</v>
      </c>
      <c r="D5">
        <f t="shared" si="0"/>
        <v>28</v>
      </c>
      <c r="E5">
        <f t="shared" si="1"/>
        <v>50</v>
      </c>
      <c r="H5">
        <f>SUM($D$4:$D$33)</f>
        <v>1263</v>
      </c>
      <c r="I5">
        <f>SUM($E$4:$E$33)</f>
        <v>567</v>
      </c>
      <c r="J5" s="2" t="s">
        <v>23</v>
      </c>
      <c r="K5">
        <f>STDEVP($A$4:$A$33)</f>
        <v>40.887922693898531</v>
      </c>
      <c r="L5">
        <f>STDEVP($B$4:$B$33)</f>
        <v>28.144547527994753</v>
      </c>
    </row>
    <row r="6" spans="1:12" x14ac:dyDescent="0.3">
      <c r="A6">
        <v>113</v>
      </c>
      <c r="B6">
        <v>41</v>
      </c>
      <c r="D6">
        <f t="shared" si="0"/>
        <v>43</v>
      </c>
      <c r="E6">
        <f t="shared" si="1"/>
        <v>13</v>
      </c>
    </row>
    <row r="7" spans="1:12" x14ac:dyDescent="0.3">
      <c r="A7">
        <v>101</v>
      </c>
      <c r="B7">
        <v>38</v>
      </c>
      <c r="D7">
        <f t="shared" si="0"/>
        <v>40</v>
      </c>
      <c r="E7">
        <f t="shared" si="1"/>
        <v>11</v>
      </c>
      <c r="H7" s="1" t="s">
        <v>11</v>
      </c>
      <c r="I7" s="1" t="s">
        <v>12</v>
      </c>
    </row>
    <row r="8" spans="1:12" x14ac:dyDescent="0.3">
      <c r="A8">
        <v>46</v>
      </c>
      <c r="B8">
        <v>105</v>
      </c>
      <c r="D8">
        <f t="shared" si="0"/>
        <v>16.5</v>
      </c>
      <c r="E8">
        <f t="shared" si="1"/>
        <v>42</v>
      </c>
      <c r="H8">
        <f>COUNT($A$4:$A$33)</f>
        <v>30</v>
      </c>
      <c r="I8">
        <f>COUNT($B$4:$B$33)</f>
        <v>30</v>
      </c>
    </row>
    <row r="9" spans="1:12" x14ac:dyDescent="0.3">
      <c r="A9">
        <v>74</v>
      </c>
      <c r="B9">
        <v>56</v>
      </c>
      <c r="D9">
        <f t="shared" si="0"/>
        <v>31</v>
      </c>
      <c r="E9">
        <f t="shared" si="1"/>
        <v>22</v>
      </c>
    </row>
    <row r="10" spans="1:12" x14ac:dyDescent="0.3">
      <c r="A10">
        <v>114</v>
      </c>
      <c r="B10">
        <v>31</v>
      </c>
      <c r="D10">
        <f t="shared" si="0"/>
        <v>44</v>
      </c>
      <c r="E10">
        <f t="shared" si="1"/>
        <v>5</v>
      </c>
      <c r="G10" t="s">
        <v>13</v>
      </c>
      <c r="H10">
        <f>H8*I8+H8*(H8+1)/2-H5</f>
        <v>102</v>
      </c>
    </row>
    <row r="11" spans="1:12" x14ac:dyDescent="0.3">
      <c r="A11">
        <v>115</v>
      </c>
      <c r="B11">
        <v>45</v>
      </c>
      <c r="D11">
        <f t="shared" si="0"/>
        <v>45</v>
      </c>
      <c r="E11">
        <f t="shared" si="1"/>
        <v>15</v>
      </c>
      <c r="G11" t="s">
        <v>14</v>
      </c>
      <c r="H11">
        <f>H8*I8+I8*(I8+1)/2-I5</f>
        <v>798</v>
      </c>
    </row>
    <row r="12" spans="1:12" x14ac:dyDescent="0.3">
      <c r="A12">
        <v>128</v>
      </c>
      <c r="B12">
        <v>64</v>
      </c>
      <c r="D12">
        <f t="shared" si="0"/>
        <v>51</v>
      </c>
      <c r="E12">
        <f t="shared" si="1"/>
        <v>29</v>
      </c>
    </row>
    <row r="13" spans="1:12" x14ac:dyDescent="0.3">
      <c r="A13">
        <v>154</v>
      </c>
      <c r="B13">
        <v>44</v>
      </c>
      <c r="D13">
        <f t="shared" si="0"/>
        <v>55</v>
      </c>
      <c r="E13">
        <f t="shared" si="1"/>
        <v>14</v>
      </c>
      <c r="G13" t="s">
        <v>15</v>
      </c>
      <c r="H13">
        <f>MIN(H10,H11)</f>
        <v>102</v>
      </c>
    </row>
    <row r="14" spans="1:12" x14ac:dyDescent="0.3">
      <c r="A14">
        <v>51</v>
      </c>
      <c r="B14">
        <v>85</v>
      </c>
      <c r="D14">
        <f t="shared" si="0"/>
        <v>21</v>
      </c>
      <c r="E14">
        <f t="shared" si="1"/>
        <v>34</v>
      </c>
    </row>
    <row r="15" spans="1:12" x14ac:dyDescent="0.3">
      <c r="A15">
        <v>100</v>
      </c>
      <c r="B15">
        <v>50</v>
      </c>
      <c r="D15">
        <f t="shared" si="0"/>
        <v>39</v>
      </c>
      <c r="E15">
        <f t="shared" si="1"/>
        <v>20</v>
      </c>
      <c r="G15" t="s">
        <v>16</v>
      </c>
      <c r="H15">
        <f>(H13-H8*I8/2)/SQRT(H8*I8*(H8+I8+1)/12)</f>
        <v>-5.1449800458438268</v>
      </c>
    </row>
    <row r="16" spans="1:12" x14ac:dyDescent="0.3">
      <c r="A16">
        <v>89</v>
      </c>
      <c r="B16">
        <v>79</v>
      </c>
      <c r="D16">
        <f t="shared" si="0"/>
        <v>35</v>
      </c>
      <c r="E16">
        <f t="shared" si="1"/>
        <v>32</v>
      </c>
      <c r="G16" s="3" t="s">
        <v>17</v>
      </c>
      <c r="H16" s="4">
        <f>(1-NORMSDIST(ABS(H15)))*2</f>
        <v>2.6754924808969349E-7</v>
      </c>
    </row>
    <row r="17" spans="1:12" x14ac:dyDescent="0.3">
      <c r="A17">
        <v>125</v>
      </c>
      <c r="B17">
        <v>46</v>
      </c>
      <c r="D17">
        <f t="shared" si="0"/>
        <v>49</v>
      </c>
      <c r="E17">
        <f t="shared" si="1"/>
        <v>16.5</v>
      </c>
    </row>
    <row r="18" spans="1:12" x14ac:dyDescent="0.3">
      <c r="A18">
        <v>173</v>
      </c>
      <c r="B18">
        <v>62</v>
      </c>
      <c r="D18">
        <f t="shared" si="0"/>
        <v>58</v>
      </c>
      <c r="E18">
        <f t="shared" si="1"/>
        <v>26.5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68</v>
      </c>
      <c r="B19">
        <v>61</v>
      </c>
      <c r="D19">
        <f t="shared" si="0"/>
        <v>30</v>
      </c>
      <c r="E19">
        <f t="shared" si="1"/>
        <v>24.5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118</v>
      </c>
      <c r="B20">
        <v>23</v>
      </c>
      <c r="D20">
        <f t="shared" si="0"/>
        <v>47</v>
      </c>
      <c r="E20">
        <f t="shared" si="1"/>
        <v>3</v>
      </c>
    </row>
    <row r="21" spans="1:12" x14ac:dyDescent="0.3">
      <c r="A21">
        <v>90</v>
      </c>
      <c r="B21">
        <v>129</v>
      </c>
      <c r="D21">
        <f t="shared" si="0"/>
        <v>36</v>
      </c>
      <c r="E21">
        <f t="shared" si="1"/>
        <v>52</v>
      </c>
    </row>
    <row r="22" spans="1:12" x14ac:dyDescent="0.3">
      <c r="A22">
        <v>165</v>
      </c>
      <c r="B22">
        <v>35</v>
      </c>
      <c r="D22">
        <f t="shared" si="0"/>
        <v>57</v>
      </c>
      <c r="E22">
        <f t="shared" si="1"/>
        <v>9</v>
      </c>
    </row>
    <row r="23" spans="1:12" x14ac:dyDescent="0.3">
      <c r="A23">
        <v>116</v>
      </c>
      <c r="B23">
        <v>34</v>
      </c>
      <c r="D23">
        <f t="shared" si="0"/>
        <v>46</v>
      </c>
      <c r="E23">
        <f t="shared" si="1"/>
        <v>8</v>
      </c>
    </row>
    <row r="24" spans="1:12" x14ac:dyDescent="0.3">
      <c r="A24">
        <v>131</v>
      </c>
      <c r="B24">
        <v>39</v>
      </c>
      <c r="D24">
        <f t="shared" si="0"/>
        <v>53</v>
      </c>
      <c r="E24">
        <f t="shared" si="1"/>
        <v>12</v>
      </c>
    </row>
    <row r="25" spans="1:12" x14ac:dyDescent="0.3">
      <c r="A25">
        <v>49</v>
      </c>
      <c r="B25">
        <v>61</v>
      </c>
      <c r="D25">
        <f t="shared" si="0"/>
        <v>19</v>
      </c>
      <c r="E25">
        <f t="shared" si="1"/>
        <v>24.5</v>
      </c>
    </row>
    <row r="26" spans="1:12" x14ac:dyDescent="0.3">
      <c r="A26">
        <v>179</v>
      </c>
      <c r="B26">
        <v>32</v>
      </c>
      <c r="D26">
        <f t="shared" si="0"/>
        <v>59</v>
      </c>
      <c r="E26">
        <f t="shared" si="1"/>
        <v>6</v>
      </c>
    </row>
    <row r="27" spans="1:12" x14ac:dyDescent="0.3">
      <c r="A27">
        <v>103</v>
      </c>
      <c r="B27">
        <v>81</v>
      </c>
      <c r="D27">
        <f t="shared" si="0"/>
        <v>41</v>
      </c>
      <c r="E27">
        <f t="shared" si="1"/>
        <v>33</v>
      </c>
    </row>
    <row r="28" spans="1:12" x14ac:dyDescent="0.3">
      <c r="A28">
        <v>155</v>
      </c>
      <c r="B28">
        <v>47</v>
      </c>
      <c r="D28">
        <f t="shared" si="0"/>
        <v>56</v>
      </c>
      <c r="E28">
        <f t="shared" si="1"/>
        <v>18</v>
      </c>
    </row>
    <row r="29" spans="1:12" x14ac:dyDescent="0.3">
      <c r="A29">
        <v>219</v>
      </c>
      <c r="B29">
        <v>37</v>
      </c>
      <c r="D29">
        <f t="shared" si="0"/>
        <v>60</v>
      </c>
      <c r="E29">
        <f t="shared" si="1"/>
        <v>10</v>
      </c>
    </row>
    <row r="30" spans="1:12" x14ac:dyDescent="0.3">
      <c r="A30">
        <v>123</v>
      </c>
      <c r="B30">
        <v>59</v>
      </c>
      <c r="D30">
        <f t="shared" si="0"/>
        <v>48</v>
      </c>
      <c r="E30">
        <f t="shared" si="1"/>
        <v>23</v>
      </c>
    </row>
    <row r="31" spans="1:12" x14ac:dyDescent="0.3">
      <c r="A31">
        <v>92</v>
      </c>
      <c r="B31">
        <v>27</v>
      </c>
      <c r="D31">
        <f t="shared" si="0"/>
        <v>37</v>
      </c>
      <c r="E31">
        <f t="shared" si="1"/>
        <v>4</v>
      </c>
    </row>
    <row r="32" spans="1:12" x14ac:dyDescent="0.3">
      <c r="A32">
        <v>95</v>
      </c>
      <c r="B32">
        <v>16</v>
      </c>
      <c r="D32">
        <f t="shared" si="0"/>
        <v>38</v>
      </c>
      <c r="E32">
        <f t="shared" si="1"/>
        <v>1</v>
      </c>
    </row>
    <row r="33" spans="1:5" x14ac:dyDescent="0.3">
      <c r="A33">
        <v>139</v>
      </c>
      <c r="B33">
        <v>33</v>
      </c>
      <c r="D33">
        <f t="shared" si="0"/>
        <v>54</v>
      </c>
      <c r="E33">
        <f t="shared" si="1"/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2019-07-16T18:08:24Z</dcterms:created>
  <dcterms:modified xsi:type="dcterms:W3CDTF">2019-07-16T10:22:04Z</dcterms:modified>
</cp:coreProperties>
</file>