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H5" i="50" s="1"/>
  <c r="H10" i="50" s="1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D6" i="49"/>
  <c r="L5" i="49"/>
  <c r="K5" i="49"/>
  <c r="H5" i="49"/>
  <c r="H10" i="49" s="1"/>
  <c r="H13" i="49" s="1"/>
  <c r="H15" i="49" s="1"/>
  <c r="H16" i="49" s="1"/>
  <c r="E5" i="49"/>
  <c r="D5" i="49"/>
  <c r="E4" i="49"/>
  <c r="I5" i="49" s="1"/>
  <c r="H11" i="49" s="1"/>
  <c r="D4" i="49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H5" i="48" s="1"/>
  <c r="H10" i="48" s="1"/>
  <c r="H13" i="48" s="1"/>
  <c r="H15" i="48" s="1"/>
  <c r="H16" i="48" s="1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H5" i="47" s="1"/>
  <c r="H10" i="47" s="1"/>
  <c r="H13" i="47" s="1"/>
  <c r="H15" i="47" s="1"/>
  <c r="H16" i="47" s="1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H5" i="46" s="1"/>
  <c r="H10" i="46" s="1"/>
  <c r="H13" i="46" s="1"/>
  <c r="H15" i="46" s="1"/>
  <c r="H16" i="46" s="1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H5" i="45" s="1"/>
  <c r="H10" i="45" s="1"/>
  <c r="H13" i="45" s="1"/>
  <c r="H15" i="45" s="1"/>
  <c r="H16" i="45" s="1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I5" i="45" s="1"/>
  <c r="H11" i="45" s="1"/>
  <c r="D4" i="45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H5" i="44" s="1"/>
  <c r="H10" i="44" s="1"/>
  <c r="H13" i="44" s="1"/>
  <c r="H15" i="44" s="1"/>
  <c r="H16" i="44" s="1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I5" i="44" s="1"/>
  <c r="H11" i="44" s="1"/>
  <c r="D4" i="44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H5" i="43"/>
  <c r="H10" i="43" s="1"/>
  <c r="H13" i="43" s="1"/>
  <c r="H15" i="43" s="1"/>
  <c r="H16" i="43" s="1"/>
  <c r="E5" i="43"/>
  <c r="D5" i="43"/>
  <c r="E4" i="43"/>
  <c r="I5" i="43" s="1"/>
  <c r="H11" i="43" s="1"/>
  <c r="D4" i="43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H5" i="42" s="1"/>
  <c r="H10" i="42" s="1"/>
  <c r="H13" i="42" s="1"/>
  <c r="H15" i="42" s="1"/>
  <c r="H16" i="42" s="1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I5" i="42" s="1"/>
  <c r="H11" i="42" s="1"/>
  <c r="D4" i="42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H5" i="41"/>
  <c r="H10" i="41" s="1"/>
  <c r="H13" i="41" s="1"/>
  <c r="H15" i="41" s="1"/>
  <c r="H16" i="41" s="1"/>
  <c r="E5" i="41"/>
  <c r="D5" i="41"/>
  <c r="E4" i="41"/>
  <c r="I5" i="41" s="1"/>
  <c r="H11" i="41" s="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H5" i="40" s="1"/>
  <c r="H10" i="40" s="1"/>
  <c r="H13" i="40" s="1"/>
  <c r="H15" i="40" s="1"/>
  <c r="H16" i="40" s="1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I5" i="40" s="1"/>
  <c r="H11" i="40" s="1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H5" i="39" s="1"/>
  <c r="H10" i="39" s="1"/>
  <c r="H13" i="39" s="1"/>
  <c r="H15" i="39" s="1"/>
  <c r="H16" i="39" s="1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I5" i="39" s="1"/>
  <c r="H11" i="39" s="1"/>
  <c r="D4" i="39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H5" i="38" s="1"/>
  <c r="H10" i="38" s="1"/>
  <c r="H13" i="38" s="1"/>
  <c r="H15" i="38" s="1"/>
  <c r="H16" i="38" s="1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I5" i="38" s="1"/>
  <c r="H11" i="38" s="1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H5" i="37" s="1"/>
  <c r="H10" i="37" s="1"/>
  <c r="H13" i="37" s="1"/>
  <c r="H15" i="37" s="1"/>
  <c r="H16" i="37" s="1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I5" i="37" s="1"/>
  <c r="H11" i="37" s="1"/>
  <c r="D4" i="37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H10" i="36"/>
  <c r="H13" i="36" s="1"/>
  <c r="H15" i="36" s="1"/>
  <c r="H16" i="36" s="1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H5" i="36"/>
  <c r="E5" i="36"/>
  <c r="D5" i="36"/>
  <c r="E4" i="36"/>
  <c r="I5" i="36" s="1"/>
  <c r="H11" i="36" s="1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H5" i="35"/>
  <c r="H10" i="35" s="1"/>
  <c r="H13" i="35" s="1"/>
  <c r="H15" i="35" s="1"/>
  <c r="H16" i="35" s="1"/>
  <c r="E5" i="35"/>
  <c r="D5" i="35"/>
  <c r="E4" i="35"/>
  <c r="I5" i="35" s="1"/>
  <c r="H11" i="35" s="1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H5" i="34" s="1"/>
  <c r="H10" i="34" s="1"/>
  <c r="H13" i="34" s="1"/>
  <c r="H15" i="34" s="1"/>
  <c r="H16" i="34" s="1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I5" i="34" s="1"/>
  <c r="H11" i="34" s="1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H5" i="33"/>
  <c r="H10" i="33" s="1"/>
  <c r="H13" i="33" s="1"/>
  <c r="H15" i="33" s="1"/>
  <c r="H16" i="33" s="1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H5" i="32" s="1"/>
  <c r="H10" i="32" s="1"/>
  <c r="H13" i="32" s="1"/>
  <c r="H15" i="32" s="1"/>
  <c r="H16" i="32" s="1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I5" i="32" s="1"/>
  <c r="H11" i="32" s="1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H5" i="31" s="1"/>
  <c r="H10" i="31" s="1"/>
  <c r="H13" i="31" s="1"/>
  <c r="H15" i="31" s="1"/>
  <c r="H16" i="31" s="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H5" i="30" s="1"/>
  <c r="H10" i="30" s="1"/>
  <c r="H13" i="30" s="1"/>
  <c r="H15" i="30" s="1"/>
  <c r="H16" i="30" s="1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D6" i="30"/>
  <c r="L5" i="30"/>
  <c r="K5" i="30"/>
  <c r="E5" i="30"/>
  <c r="D5" i="30"/>
  <c r="E4" i="30"/>
  <c r="I5" i="30" s="1"/>
  <c r="H11" i="30" s="1"/>
  <c r="D4" i="30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H5" i="29" s="1"/>
  <c r="H10" i="29" s="1"/>
  <c r="H13" i="29" s="1"/>
  <c r="H15" i="29" s="1"/>
  <c r="H16" i="29" s="1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H5" i="28" s="1"/>
  <c r="H10" i="28" s="1"/>
  <c r="H13" i="28" s="1"/>
  <c r="H15" i="28" s="1"/>
  <c r="H16" i="28" s="1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D5" i="28"/>
  <c r="E4" i="28"/>
  <c r="I5" i="28" s="1"/>
  <c r="H11" i="28" s="1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H5" i="27"/>
  <c r="H10" i="27" s="1"/>
  <c r="H13" i="27" s="1"/>
  <c r="H15" i="27" s="1"/>
  <c r="H16" i="27" s="1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H5" i="26" s="1"/>
  <c r="H10" i="26" s="1"/>
  <c r="E6" i="26"/>
  <c r="D6" i="26"/>
  <c r="L5" i="26"/>
  <c r="K5" i="26"/>
  <c r="E5" i="26"/>
  <c r="D5" i="26"/>
  <c r="E4" i="26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H5" i="25"/>
  <c r="H10" i="25" s="1"/>
  <c r="E5" i="25"/>
  <c r="D5" i="25"/>
  <c r="E4" i="25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H5" i="24" s="1"/>
  <c r="H10" i="24" s="1"/>
  <c r="H13" i="24" s="1"/>
  <c r="H15" i="24" s="1"/>
  <c r="H16" i="24" s="1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D4" i="23"/>
  <c r="H5" i="23" s="1"/>
  <c r="H10" i="23" s="1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8" i="22"/>
  <c r="E8" i="22"/>
  <c r="D8" i="22"/>
  <c r="E7" i="22"/>
  <c r="D7" i="22"/>
  <c r="E6" i="22"/>
  <c r="D6" i="22"/>
  <c r="L5" i="22"/>
  <c r="K5" i="22"/>
  <c r="E5" i="22"/>
  <c r="D5" i="22"/>
  <c r="H5" i="22" s="1"/>
  <c r="H10" i="22" s="1"/>
  <c r="E4" i="22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D5" i="21"/>
  <c r="H5" i="21" s="1"/>
  <c r="H10" i="21" s="1"/>
  <c r="E4" i="2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D5" i="20"/>
  <c r="E4" i="20"/>
  <c r="D4" i="20"/>
  <c r="H5" i="20" s="1"/>
  <c r="H10" i="20" s="1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D5" i="19"/>
  <c r="E4" i="19"/>
  <c r="D4" i="19"/>
  <c r="H5" i="19" s="1"/>
  <c r="H10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D5" i="18"/>
  <c r="H5" i="18" s="1"/>
  <c r="H10" i="18" s="1"/>
  <c r="E4" i="18"/>
  <c r="D4" i="18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L5" i="17"/>
  <c r="K5" i="17"/>
  <c r="E5" i="17"/>
  <c r="D5" i="17"/>
  <c r="H5" i="17" s="1"/>
  <c r="H10" i="17" s="1"/>
  <c r="E4" i="17"/>
  <c r="D4" i="17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H5" i="16" s="1"/>
  <c r="H10" i="16" s="1"/>
  <c r="H13" i="16" s="1"/>
  <c r="H15" i="16" s="1"/>
  <c r="H16" i="16" s="1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I5" i="16" s="1"/>
  <c r="H11" i="16" s="1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D5" i="16"/>
  <c r="E4" i="16"/>
  <c r="D4" i="16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E8" i="15"/>
  <c r="D8" i="15"/>
  <c r="E7" i="15"/>
  <c r="D7" i="15"/>
  <c r="E6" i="15"/>
  <c r="D6" i="15"/>
  <c r="L5" i="15"/>
  <c r="K5" i="15"/>
  <c r="E5" i="15"/>
  <c r="D5" i="15"/>
  <c r="E4" i="15"/>
  <c r="I5" i="15" s="1"/>
  <c r="H11" i="15" s="1"/>
  <c r="D4" i="15"/>
  <c r="H5" i="15" s="1"/>
  <c r="H10" i="15" s="1"/>
  <c r="H13" i="15" s="1"/>
  <c r="H15" i="15" s="1"/>
  <c r="H16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E8" i="14"/>
  <c r="D8" i="14"/>
  <c r="E7" i="14"/>
  <c r="D7" i="14"/>
  <c r="E6" i="14"/>
  <c r="D6" i="14"/>
  <c r="L5" i="14"/>
  <c r="K5" i="14"/>
  <c r="H5" i="14"/>
  <c r="H10" i="14" s="1"/>
  <c r="E5" i="14"/>
  <c r="I5" i="14" s="1"/>
  <c r="H11" i="14" s="1"/>
  <c r="D5" i="14"/>
  <c r="E4" i="14"/>
  <c r="D4" i="14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D5" i="13"/>
  <c r="E4" i="13"/>
  <c r="I5" i="13" s="1"/>
  <c r="H11" i="13" s="1"/>
  <c r="D4" i="13"/>
  <c r="H5" i="13" s="1"/>
  <c r="H10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H5" i="12" s="1"/>
  <c r="H10" i="12" s="1"/>
  <c r="H13" i="12" s="1"/>
  <c r="H15" i="12" s="1"/>
  <c r="H16" i="12" s="1"/>
  <c r="E10" i="12"/>
  <c r="D10" i="12"/>
  <c r="E9" i="12"/>
  <c r="D9" i="12"/>
  <c r="I8" i="12"/>
  <c r="H8" i="12"/>
  <c r="E8" i="12"/>
  <c r="D8" i="12"/>
  <c r="E7" i="12"/>
  <c r="I5" i="12" s="1"/>
  <c r="H11" i="12" s="1"/>
  <c r="D7" i="12"/>
  <c r="E6" i="12"/>
  <c r="D6" i="12"/>
  <c r="L5" i="12"/>
  <c r="K5" i="12"/>
  <c r="E5" i="12"/>
  <c r="D5" i="12"/>
  <c r="E4" i="12"/>
  <c r="D4" i="12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D5" i="11"/>
  <c r="E4" i="11"/>
  <c r="I5" i="11" s="1"/>
  <c r="H11" i="11" s="1"/>
  <c r="D4" i="11"/>
  <c r="H5" i="11" s="1"/>
  <c r="H10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H5" i="10" s="1"/>
  <c r="H10" i="10" s="1"/>
  <c r="H13" i="10" s="1"/>
  <c r="H15" i="10" s="1"/>
  <c r="H16" i="10" s="1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I5" i="10" s="1"/>
  <c r="H11" i="10" s="1"/>
  <c r="D5" i="10"/>
  <c r="E4" i="10"/>
  <c r="D4" i="10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D6" i="9"/>
  <c r="L5" i="9"/>
  <c r="K5" i="9"/>
  <c r="E5" i="9"/>
  <c r="D5" i="9"/>
  <c r="E4" i="9"/>
  <c r="I5" i="9" s="1"/>
  <c r="H11" i="9" s="1"/>
  <c r="D4" i="9"/>
  <c r="H5" i="9" s="1"/>
  <c r="H10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I5" i="8" s="1"/>
  <c r="H11" i="8" s="1"/>
  <c r="D8" i="8"/>
  <c r="E7" i="8"/>
  <c r="D7" i="8"/>
  <c r="H5" i="8" s="1"/>
  <c r="H10" i="8" s="1"/>
  <c r="E6" i="8"/>
  <c r="D6" i="8"/>
  <c r="L5" i="8"/>
  <c r="K5" i="8"/>
  <c r="E5" i="8"/>
  <c r="D5" i="8"/>
  <c r="E4" i="8"/>
  <c r="D4" i="8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H5" i="7" s="1"/>
  <c r="H10" i="7" s="1"/>
  <c r="E6" i="7"/>
  <c r="D6" i="7"/>
  <c r="L5" i="7"/>
  <c r="K5" i="7"/>
  <c r="E5" i="7"/>
  <c r="I5" i="7" s="1"/>
  <c r="H11" i="7" s="1"/>
  <c r="D5" i="7"/>
  <c r="E4" i="7"/>
  <c r="D4" i="7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D5" i="6"/>
  <c r="E4" i="6"/>
  <c r="I5" i="6" s="1"/>
  <c r="H11" i="6" s="1"/>
  <c r="D4" i="6"/>
  <c r="H5" i="6" s="1"/>
  <c r="H10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D6" i="5"/>
  <c r="L5" i="5"/>
  <c r="K5" i="5"/>
  <c r="E5" i="5"/>
  <c r="D5" i="5"/>
  <c r="E4" i="5"/>
  <c r="I5" i="5" s="1"/>
  <c r="H11" i="5" s="1"/>
  <c r="D4" i="5"/>
  <c r="H5" i="5" s="1"/>
  <c r="H10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I5" i="4" s="1"/>
  <c r="H11" i="4" s="1"/>
  <c r="D23" i="4"/>
  <c r="H5" i="4" s="1"/>
  <c r="H10" i="4" s="1"/>
  <c r="H13" i="4" s="1"/>
  <c r="H15" i="4" s="1"/>
  <c r="H16" i="4" s="1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E5" i="4"/>
  <c r="D5" i="4"/>
  <c r="E4" i="4"/>
  <c r="D4" i="4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D6" i="3"/>
  <c r="L5" i="3"/>
  <c r="K5" i="3"/>
  <c r="E5" i="3"/>
  <c r="I5" i="3" s="1"/>
  <c r="H11" i="3" s="1"/>
  <c r="D5" i="3"/>
  <c r="H5" i="3" s="1"/>
  <c r="H10" i="3" s="1"/>
  <c r="E4" i="3"/>
  <c r="D4" i="3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D5" i="2"/>
  <c r="E4" i="2"/>
  <c r="I5" i="2" s="1"/>
  <c r="H11" i="2" s="1"/>
  <c r="D4" i="2"/>
  <c r="H5" i="2" s="1"/>
  <c r="H10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D5" i="1"/>
  <c r="E4" i="1"/>
  <c r="I5" i="1" s="1"/>
  <c r="H11" i="1" s="1"/>
  <c r="D4" i="1"/>
  <c r="H5" i="1" s="1"/>
  <c r="H10" i="1" s="1"/>
  <c r="L2" i="1"/>
  <c r="K2" i="1"/>
  <c r="I2" i="1"/>
  <c r="H2" i="1"/>
  <c r="H13" i="26" l="1"/>
  <c r="H15" i="26" s="1"/>
  <c r="H16" i="26" s="1"/>
  <c r="H19" i="27"/>
  <c r="L19" i="27"/>
  <c r="K19" i="27"/>
  <c r="J19" i="27"/>
  <c r="I19" i="27"/>
  <c r="H19" i="30"/>
  <c r="L19" i="30"/>
  <c r="K19" i="30"/>
  <c r="J19" i="30"/>
  <c r="I19" i="30"/>
  <c r="H19" i="37"/>
  <c r="L19" i="37"/>
  <c r="K19" i="37"/>
  <c r="J19" i="37"/>
  <c r="I19" i="37"/>
  <c r="H13" i="1"/>
  <c r="H15" i="1" s="1"/>
  <c r="H16" i="1" s="1"/>
  <c r="H13" i="5"/>
  <c r="H15" i="5" s="1"/>
  <c r="H16" i="5" s="1"/>
  <c r="H13" i="7"/>
  <c r="H15" i="7" s="1"/>
  <c r="H16" i="7" s="1"/>
  <c r="H13" i="9"/>
  <c r="H15" i="9" s="1"/>
  <c r="H16" i="9" s="1"/>
  <c r="H13" i="13"/>
  <c r="H15" i="13" s="1"/>
  <c r="H16" i="13" s="1"/>
  <c r="H19" i="34"/>
  <c r="L19" i="34"/>
  <c r="K19" i="34"/>
  <c r="J19" i="34"/>
  <c r="I19" i="34"/>
  <c r="H19" i="35"/>
  <c r="L19" i="35"/>
  <c r="K19" i="35"/>
  <c r="J19" i="35"/>
  <c r="I19" i="35"/>
  <c r="H19" i="45"/>
  <c r="L19" i="45"/>
  <c r="K19" i="45"/>
  <c r="J19" i="45"/>
  <c r="I19" i="45"/>
  <c r="L19" i="12"/>
  <c r="K19" i="12"/>
  <c r="I19" i="12"/>
  <c r="H19" i="12"/>
  <c r="J19" i="12"/>
  <c r="L19" i="16"/>
  <c r="K19" i="16"/>
  <c r="J19" i="16"/>
  <c r="I19" i="16"/>
  <c r="H19" i="16"/>
  <c r="H13" i="21"/>
  <c r="H15" i="21" s="1"/>
  <c r="H16" i="21" s="1"/>
  <c r="H19" i="31"/>
  <c r="L19" i="31"/>
  <c r="K19" i="31"/>
  <c r="J19" i="31"/>
  <c r="I19" i="31"/>
  <c r="H19" i="38"/>
  <c r="L19" i="38"/>
  <c r="K19" i="38"/>
  <c r="J19" i="38"/>
  <c r="I19" i="38"/>
  <c r="H13" i="2"/>
  <c r="H15" i="2" s="1"/>
  <c r="H16" i="2" s="1"/>
  <c r="H13" i="6"/>
  <c r="H15" i="6" s="1"/>
  <c r="H16" i="6" s="1"/>
  <c r="H13" i="8"/>
  <c r="H15" i="8" s="1"/>
  <c r="H16" i="8" s="1"/>
  <c r="H19" i="36"/>
  <c r="L19" i="36"/>
  <c r="K19" i="36"/>
  <c r="J19" i="36"/>
  <c r="I19" i="36"/>
  <c r="H19" i="42"/>
  <c r="L19" i="42"/>
  <c r="K19" i="42"/>
  <c r="J19" i="42"/>
  <c r="I19" i="42"/>
  <c r="H19" i="43"/>
  <c r="L19" i="43"/>
  <c r="K19" i="43"/>
  <c r="J19" i="43"/>
  <c r="I19" i="43"/>
  <c r="H19" i="24"/>
  <c r="L19" i="24"/>
  <c r="K19" i="24"/>
  <c r="J19" i="24"/>
  <c r="I19" i="24"/>
  <c r="H13" i="25"/>
  <c r="H15" i="25" s="1"/>
  <c r="H16" i="25" s="1"/>
  <c r="H19" i="46"/>
  <c r="L19" i="46"/>
  <c r="K19" i="46"/>
  <c r="J19" i="46"/>
  <c r="I19" i="46"/>
  <c r="L19" i="4"/>
  <c r="K19" i="4"/>
  <c r="J19" i="4"/>
  <c r="I19" i="4"/>
  <c r="H19" i="4"/>
  <c r="L19" i="10"/>
  <c r="K19" i="10"/>
  <c r="I19" i="10"/>
  <c r="J19" i="10"/>
  <c r="H19" i="10"/>
  <c r="H13" i="18"/>
  <c r="H15" i="18" s="1"/>
  <c r="H16" i="18" s="1"/>
  <c r="H13" i="22"/>
  <c r="H15" i="22" s="1"/>
  <c r="H16" i="22" s="1"/>
  <c r="H19" i="28"/>
  <c r="L19" i="28"/>
  <c r="K19" i="28"/>
  <c r="J19" i="28"/>
  <c r="I19" i="28"/>
  <c r="H19" i="32"/>
  <c r="L19" i="32"/>
  <c r="K19" i="32"/>
  <c r="J19" i="32"/>
  <c r="I19" i="32"/>
  <c r="H19" i="33"/>
  <c r="L19" i="33"/>
  <c r="K19" i="33"/>
  <c r="J19" i="33"/>
  <c r="I19" i="33"/>
  <c r="H19" i="39"/>
  <c r="L19" i="39"/>
  <c r="K19" i="39"/>
  <c r="J19" i="39"/>
  <c r="I19" i="39"/>
  <c r="H13" i="11"/>
  <c r="H15" i="11" s="1"/>
  <c r="H16" i="11" s="1"/>
  <c r="H13" i="14"/>
  <c r="H15" i="14" s="1"/>
  <c r="H16" i="14" s="1"/>
  <c r="L19" i="15"/>
  <c r="K19" i="15"/>
  <c r="I19" i="15"/>
  <c r="J19" i="15"/>
  <c r="H19" i="15"/>
  <c r="H13" i="19"/>
  <c r="H15" i="19" s="1"/>
  <c r="H16" i="19" s="1"/>
  <c r="H13" i="23"/>
  <c r="H15" i="23" s="1"/>
  <c r="H16" i="23" s="1"/>
  <c r="H19" i="47"/>
  <c r="L19" i="47"/>
  <c r="K19" i="47"/>
  <c r="J19" i="47"/>
  <c r="I19" i="47"/>
  <c r="H13" i="3"/>
  <c r="H15" i="3" s="1"/>
  <c r="H16" i="3" s="1"/>
  <c r="H19" i="29"/>
  <c r="L19" i="29"/>
  <c r="K19" i="29"/>
  <c r="J19" i="29"/>
  <c r="I19" i="29"/>
  <c r="H19" i="40"/>
  <c r="L19" i="40"/>
  <c r="K19" i="40"/>
  <c r="J19" i="40"/>
  <c r="I19" i="40"/>
  <c r="H19" i="41"/>
  <c r="L19" i="41"/>
  <c r="K19" i="41"/>
  <c r="J19" i="41"/>
  <c r="I19" i="41"/>
  <c r="H19" i="44"/>
  <c r="L19" i="44"/>
  <c r="K19" i="44"/>
  <c r="J19" i="44"/>
  <c r="I19" i="44"/>
  <c r="H19" i="48"/>
  <c r="L19" i="48"/>
  <c r="K19" i="48"/>
  <c r="J19" i="48"/>
  <c r="I19" i="48"/>
  <c r="H19" i="49"/>
  <c r="L19" i="49"/>
  <c r="K19" i="49"/>
  <c r="J19" i="49"/>
  <c r="I19" i="49"/>
  <c r="I5" i="19"/>
  <c r="H11" i="19" s="1"/>
  <c r="I5" i="23"/>
  <c r="H11" i="23" s="1"/>
  <c r="I5" i="21"/>
  <c r="H11" i="21" s="1"/>
  <c r="I5" i="26"/>
  <c r="H11" i="26" s="1"/>
  <c r="I5" i="18"/>
  <c r="H11" i="18" s="1"/>
  <c r="I5" i="20"/>
  <c r="H11" i="20" s="1"/>
  <c r="H13" i="20" s="1"/>
  <c r="H15" i="20" s="1"/>
  <c r="H16" i="20" s="1"/>
  <c r="I5" i="22"/>
  <c r="H11" i="22" s="1"/>
  <c r="H11" i="50"/>
  <c r="H13" i="50" s="1"/>
  <c r="H15" i="50" s="1"/>
  <c r="H16" i="50" s="1"/>
  <c r="I5" i="17"/>
  <c r="H11" i="17" s="1"/>
  <c r="H13" i="17" s="1"/>
  <c r="H15" i="17" s="1"/>
  <c r="H16" i="17" s="1"/>
  <c r="I5" i="25"/>
  <c r="H11" i="25" s="1"/>
  <c r="L19" i="17" l="1"/>
  <c r="K19" i="17"/>
  <c r="J19" i="17"/>
  <c r="I19" i="17"/>
  <c r="H19" i="17"/>
  <c r="H19" i="50"/>
  <c r="L19" i="50"/>
  <c r="K19" i="50"/>
  <c r="J19" i="50"/>
  <c r="I19" i="50"/>
  <c r="H19" i="20"/>
  <c r="L19" i="20"/>
  <c r="K19" i="20"/>
  <c r="J19" i="20"/>
  <c r="I19" i="20"/>
  <c r="H19" i="23"/>
  <c r="L19" i="23"/>
  <c r="K19" i="23"/>
  <c r="J19" i="23"/>
  <c r="I19" i="23"/>
  <c r="L19" i="1"/>
  <c r="K19" i="1"/>
  <c r="J19" i="1"/>
  <c r="I19" i="1"/>
  <c r="H19" i="1"/>
  <c r="H19" i="26"/>
  <c r="L19" i="26"/>
  <c r="K19" i="26"/>
  <c r="J19" i="26"/>
  <c r="I19" i="26"/>
  <c r="L19" i="19"/>
  <c r="K19" i="19"/>
  <c r="J19" i="19"/>
  <c r="I19" i="19"/>
  <c r="H19" i="19"/>
  <c r="H19" i="21"/>
  <c r="L19" i="21"/>
  <c r="K19" i="21"/>
  <c r="J19" i="21"/>
  <c r="I19" i="21"/>
  <c r="L19" i="13"/>
  <c r="K19" i="13"/>
  <c r="I19" i="13"/>
  <c r="J19" i="13"/>
  <c r="H19" i="13"/>
  <c r="L19" i="7"/>
  <c r="K19" i="7"/>
  <c r="J19" i="7"/>
  <c r="I19" i="7"/>
  <c r="H19" i="7"/>
  <c r="L19" i="8"/>
  <c r="K19" i="8"/>
  <c r="I19" i="8"/>
  <c r="H19" i="8"/>
  <c r="J19" i="8"/>
  <c r="L19" i="6"/>
  <c r="K19" i="6"/>
  <c r="J19" i="6"/>
  <c r="I19" i="6"/>
  <c r="H19" i="6"/>
  <c r="H19" i="22"/>
  <c r="L19" i="22"/>
  <c r="K19" i="22"/>
  <c r="J19" i="22"/>
  <c r="I19" i="22"/>
  <c r="L19" i="9"/>
  <c r="K19" i="9"/>
  <c r="I19" i="9"/>
  <c r="J19" i="9"/>
  <c r="H19" i="9"/>
  <c r="L19" i="18"/>
  <c r="K19" i="18"/>
  <c r="J19" i="18"/>
  <c r="I19" i="18"/>
  <c r="H19" i="18"/>
  <c r="H19" i="25"/>
  <c r="L19" i="25"/>
  <c r="K19" i="25"/>
  <c r="J19" i="25"/>
  <c r="I19" i="25"/>
  <c r="L19" i="2"/>
  <c r="K19" i="2"/>
  <c r="J19" i="2"/>
  <c r="I19" i="2"/>
  <c r="H19" i="2"/>
  <c r="L19" i="14"/>
  <c r="K19" i="14"/>
  <c r="I19" i="14"/>
  <c r="J19" i="14"/>
  <c r="H19" i="14"/>
  <c r="L19" i="11"/>
  <c r="K19" i="11"/>
  <c r="I19" i="11"/>
  <c r="J19" i="11"/>
  <c r="H19" i="11"/>
  <c r="L19" i="5"/>
  <c r="K19" i="5"/>
  <c r="J19" i="5"/>
  <c r="I19" i="5"/>
  <c r="H19" i="5"/>
  <c r="L19" i="3"/>
  <c r="K19" i="3"/>
  <c r="H19" i="3"/>
  <c r="J19" i="3"/>
  <c r="I19" i="3"/>
</calcChain>
</file>

<file path=xl/sharedStrings.xml><?xml version="1.0" encoding="utf-8"?>
<sst xmlns="http://schemas.openxmlformats.org/spreadsheetml/2006/main" count="1200" uniqueCount="73">
  <si>
    <t>Description</t>
  </si>
  <si>
    <t>(878,1024)</t>
  </si>
  <si>
    <t>Sort by</t>
  </si>
  <si>
    <t>RBT_rs</t>
  </si>
  <si>
    <t>RBT_rw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</si>
  <si>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</si>
  <si>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</si>
  <si>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</si>
  <si>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</si>
  <si>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</si>
  <si>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</si>
  <si>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</si>
  <si>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</si>
  <si>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</si>
  <si>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</si>
  <si>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</si>
  <si>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</si>
  <si>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</si>
  <si>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</si>
  <si>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</si>
  <si>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</si>
  <si>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</si>
  <si>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</si>
  <si>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</si>
  <si>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(810,1443)</t>
  </si>
  <si>
    <t>(844,1056)</t>
  </si>
  <si>
    <t>(864,1355)</t>
  </si>
  <si>
    <t>(605,1171)</t>
  </si>
  <si>
    <t>(793,1088)</t>
  </si>
  <si>
    <t>(725,683)</t>
  </si>
  <si>
    <t>(587,514)</t>
  </si>
  <si>
    <t>(372,1259)</t>
  </si>
  <si>
    <t>(562,897)</t>
  </si>
  <si>
    <t>(697,736)</t>
  </si>
  <si>
    <t>(526,593)</t>
  </si>
  <si>
    <t>(851,641)</t>
  </si>
  <si>
    <t>(840,670)</t>
  </si>
  <si>
    <t>(1132,1444)</t>
  </si>
  <si>
    <t>(680,924)</t>
  </si>
  <si>
    <t>(588,998)</t>
  </si>
  <si>
    <t>(539,1155)</t>
  </si>
  <si>
    <t>(772,707)</t>
  </si>
  <si>
    <t>(753,1381)</t>
  </si>
  <si>
    <t>(894,1368)</t>
  </si>
  <si>
    <t>(762,1333)</t>
  </si>
  <si>
    <t>(712,1294)</t>
  </si>
  <si>
    <t>(949,1277)</t>
  </si>
  <si>
    <t>(794,861)</t>
  </si>
  <si>
    <t>(997,1235)</t>
  </si>
  <si>
    <t>(712,815)</t>
  </si>
  <si>
    <t>(869,958)</t>
  </si>
  <si>
    <t>(1028,912)</t>
  </si>
  <si>
    <t>(673,779)</t>
  </si>
  <si>
    <t>(782,655)</t>
  </si>
  <si>
    <t>(772,1129)</t>
  </si>
  <si>
    <t>(422,860)</t>
  </si>
  <si>
    <t>(606,589)</t>
  </si>
  <si>
    <t>(580,1021)</t>
  </si>
  <si>
    <t>(483,927)</t>
  </si>
  <si>
    <t>(1231,940)</t>
  </si>
  <si>
    <t>(642,1356)</t>
  </si>
  <si>
    <t>(791,1514)</t>
  </si>
  <si>
    <t>(485,694)</t>
  </si>
  <si>
    <t>(380,603)</t>
  </si>
  <si>
    <t>(400,1366)</t>
  </si>
  <si>
    <t>(561,978)</t>
  </si>
  <si>
    <t>(872,1484)</t>
  </si>
  <si>
    <t>(962,831)</t>
  </si>
  <si>
    <t>(906,1026)</t>
  </si>
  <si>
    <t>(986,957)</t>
  </si>
  <si>
    <t>(574,1111)</t>
  </si>
  <si>
    <t>(716,886)</t>
  </si>
  <si>
    <t>(892,1234)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</si>
</sst>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878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251</v>
      </c>
      <c r="I2">
        <f>MEDIAN($B$4:$B$33)</f>
        <v>214.5</v>
      </c>
      <c r="K2">
        <f>AVERAGE($A$4:$A$33)</f>
        <v>255.5</v>
      </c>
      <c r="L2">
        <f>AVERAGE($B$4:$B$33)</f>
        <v>217.1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209</v>
      </c>
      <c r="B4">
        <v>149</v>
      </c>
      <c r="D4">
        <f t="shared" ref="D4:D33" si="0">RANK(A4,$A$4:$B$33,1)+(COUNT($A$4:$B$33)+1-RANK(A4,$A$4:$B$33,1)-RANK(A4,$A$4:$B$33,0))/2</f>
        <v>21.5</v>
      </c>
      <c r="E4">
        <f t="shared" ref="E4:E33" si="1">RANK(B4,$A$4:$B$33,1)+(COUNT($A$4:$B$33)+1-RANK(B4,$A$4:$B$33,1)-RANK(B4,$A$4:$B$33,0))/2</f>
        <v>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230</v>
      </c>
      <c r="B5">
        <v>268</v>
      </c>
      <c r="D5">
        <f t="shared" si="0"/>
        <v>31</v>
      </c>
      <c r="E5">
        <f t="shared" si="1"/>
        <v>45</v>
      </c>
      <c r="H5">
        <f>SUM($D$4:$D$33)</f>
        <v>1096</v>
      </c>
      <c r="I5">
        <f>SUM($E$4:$E$33)</f>
        <v>734</v>
      </c>
      <c r="J5" s="2" t="s">
        <v>23</v>
      </c>
      <c r="K5">
        <f>STDEVP($A$4:$A$33)</f>
        <v>65.584932212615215</v>
      </c>
      <c r="L5">
        <f>STDEVP($B$4:$B$33)</f>
        <v>52.773320279600881</v>
      </c>
    </row>
    <row r="6" spans="1:12" x14ac:dyDescent="0.3">
      <c r="A6">
        <v>287</v>
      </c>
      <c r="B6">
        <v>149</v>
      </c>
      <c r="D6">
        <f t="shared" si="0"/>
        <v>50</v>
      </c>
      <c r="E6">
        <f t="shared" si="1"/>
        <v>2.5</v>
      </c>
    </row>
    <row r="7" spans="1:12" x14ac:dyDescent="0.3">
      <c r="A7">
        <v>199</v>
      </c>
      <c r="B7">
        <v>192</v>
      </c>
      <c r="D7">
        <f t="shared" si="0"/>
        <v>17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300</v>
      </c>
      <c r="B8">
        <v>186</v>
      </c>
      <c r="D8">
        <f t="shared" si="0"/>
        <v>51.5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208</v>
      </c>
      <c r="D9">
        <f t="shared" si="0"/>
        <v>39</v>
      </c>
      <c r="E9">
        <f t="shared" si="1"/>
        <v>20</v>
      </c>
    </row>
    <row r="10" spans="1:12" x14ac:dyDescent="0.3">
      <c r="A10">
        <v>372</v>
      </c>
      <c r="B10">
        <v>190</v>
      </c>
      <c r="D10">
        <f t="shared" si="0"/>
        <v>58</v>
      </c>
      <c r="E10">
        <f t="shared" si="1"/>
        <v>15</v>
      </c>
      <c r="G10" t="s">
        <v>13</v>
      </c>
      <c r="H10">
        <f>H8*I8+H8*(H8+1)/2-H5</f>
        <v>269</v>
      </c>
    </row>
    <row r="11" spans="1:12" x14ac:dyDescent="0.3">
      <c r="A11">
        <v>281</v>
      </c>
      <c r="B11">
        <v>209</v>
      </c>
      <c r="D11">
        <f t="shared" si="0"/>
        <v>48</v>
      </c>
      <c r="E11">
        <f t="shared" si="1"/>
        <v>21.5</v>
      </c>
      <c r="G11" t="s">
        <v>14</v>
      </c>
      <c r="H11">
        <f>H8*I8+I8*(I8+1)/2-I5</f>
        <v>631</v>
      </c>
    </row>
    <row r="12" spans="1:12" x14ac:dyDescent="0.3">
      <c r="A12">
        <v>340</v>
      </c>
      <c r="B12">
        <v>153</v>
      </c>
      <c r="D12">
        <f t="shared" si="0"/>
        <v>55</v>
      </c>
      <c r="E12">
        <f t="shared" si="1"/>
        <v>4</v>
      </c>
    </row>
    <row r="13" spans="1:12" x14ac:dyDescent="0.3">
      <c r="A13">
        <v>283</v>
      </c>
      <c r="B13">
        <v>241</v>
      </c>
      <c r="D13">
        <f t="shared" si="0"/>
        <v>49</v>
      </c>
      <c r="E13">
        <f t="shared" si="1"/>
        <v>35</v>
      </c>
      <c r="G13" t="s">
        <v>15</v>
      </c>
      <c r="H13">
        <f>MIN(H10,H11)</f>
        <v>269</v>
      </c>
    </row>
    <row r="14" spans="1:12" x14ac:dyDescent="0.3">
      <c r="A14">
        <v>360</v>
      </c>
      <c r="B14">
        <v>235</v>
      </c>
      <c r="D14">
        <f t="shared" si="0"/>
        <v>57</v>
      </c>
      <c r="E14">
        <f t="shared" si="1"/>
        <v>34</v>
      </c>
    </row>
    <row r="15" spans="1:12" x14ac:dyDescent="0.3">
      <c r="A15">
        <v>183</v>
      </c>
      <c r="B15">
        <v>252</v>
      </c>
      <c r="D15">
        <f t="shared" si="0"/>
        <v>11</v>
      </c>
      <c r="E15">
        <f t="shared" si="1"/>
        <v>40.5</v>
      </c>
      <c r="G15" t="s">
        <v>16</v>
      </c>
      <c r="H15">
        <f>(H13-H8*I8/2)/SQRT(H8*I8*(H8+I8+1)/12)</f>
        <v>-2.6759810008555536</v>
      </c>
    </row>
    <row r="16" spans="1:12" x14ac:dyDescent="0.3">
      <c r="A16">
        <v>247</v>
      </c>
      <c r="B16">
        <v>401</v>
      </c>
      <c r="D16">
        <f t="shared" si="0"/>
        <v>38</v>
      </c>
      <c r="E16">
        <f t="shared" si="1"/>
        <v>60</v>
      </c>
      <c r="G16" s="3" t="s">
        <v>17</v>
      </c>
      <c r="H16" s="4">
        <f>(1-NORMSDIST(ABS(H15)))*2</f>
        <v>7.4510868887984749E-3</v>
      </c>
    </row>
    <row r="17" spans="1:12" x14ac:dyDescent="0.3">
      <c r="A17">
        <v>184</v>
      </c>
      <c r="B17">
        <v>222</v>
      </c>
      <c r="D17">
        <f t="shared" si="0"/>
        <v>12.5</v>
      </c>
      <c r="E17">
        <f t="shared" si="1"/>
        <v>29.5</v>
      </c>
    </row>
    <row r="18" spans="1:12" x14ac:dyDescent="0.3">
      <c r="A18">
        <v>215</v>
      </c>
      <c r="B18">
        <v>216</v>
      </c>
      <c r="D18">
        <f t="shared" si="0"/>
        <v>24</v>
      </c>
      <c r="E18">
        <f t="shared" si="1"/>
        <v>25.5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233</v>
      </c>
      <c r="B19">
        <v>256</v>
      </c>
      <c r="D19">
        <f t="shared" si="0"/>
        <v>32.5</v>
      </c>
      <c r="E19">
        <f t="shared" si="1"/>
        <v>44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308</v>
      </c>
      <c r="B20">
        <v>181</v>
      </c>
      <c r="D20">
        <f t="shared" si="0"/>
        <v>53</v>
      </c>
      <c r="E20">
        <f t="shared" si="1"/>
        <v>8.5</v>
      </c>
    </row>
    <row r="21" spans="1:12" x14ac:dyDescent="0.3">
      <c r="A21">
        <v>72</v>
      </c>
      <c r="B21">
        <v>181</v>
      </c>
      <c r="D21">
        <f t="shared" si="0"/>
        <v>1</v>
      </c>
      <c r="E21">
        <f t="shared" si="1"/>
        <v>8.5</v>
      </c>
    </row>
    <row r="22" spans="1:12" x14ac:dyDescent="0.3">
      <c r="A22">
        <v>206</v>
      </c>
      <c r="B22">
        <v>156</v>
      </c>
      <c r="D22">
        <f t="shared" si="0"/>
        <v>19</v>
      </c>
      <c r="E22">
        <f t="shared" si="1"/>
        <v>5</v>
      </c>
    </row>
    <row r="23" spans="1:12" x14ac:dyDescent="0.3">
      <c r="A23">
        <v>254</v>
      </c>
      <c r="B23">
        <v>184</v>
      </c>
      <c r="D23">
        <f t="shared" si="0"/>
        <v>42.5</v>
      </c>
      <c r="E23">
        <f t="shared" si="1"/>
        <v>12.5</v>
      </c>
    </row>
    <row r="24" spans="1:12" x14ac:dyDescent="0.3">
      <c r="A24">
        <v>254</v>
      </c>
      <c r="B24">
        <v>163</v>
      </c>
      <c r="D24">
        <f t="shared" si="0"/>
        <v>42.5</v>
      </c>
      <c r="E24">
        <f t="shared" si="1"/>
        <v>6</v>
      </c>
    </row>
    <row r="25" spans="1:12" x14ac:dyDescent="0.3">
      <c r="A25">
        <v>359</v>
      </c>
      <c r="B25">
        <v>217</v>
      </c>
      <c r="D25">
        <f t="shared" si="0"/>
        <v>56</v>
      </c>
      <c r="E25">
        <f t="shared" si="1"/>
        <v>27</v>
      </c>
    </row>
    <row r="26" spans="1:12" x14ac:dyDescent="0.3">
      <c r="A26">
        <v>252</v>
      </c>
      <c r="B26">
        <v>243</v>
      </c>
      <c r="D26">
        <f t="shared" si="0"/>
        <v>40.5</v>
      </c>
      <c r="E26">
        <f t="shared" si="1"/>
        <v>36</v>
      </c>
    </row>
    <row r="27" spans="1:12" x14ac:dyDescent="0.3">
      <c r="A27">
        <v>246</v>
      </c>
      <c r="B27">
        <v>300</v>
      </c>
      <c r="D27">
        <f t="shared" si="0"/>
        <v>37</v>
      </c>
      <c r="E27">
        <f t="shared" si="1"/>
        <v>51.5</v>
      </c>
    </row>
    <row r="28" spans="1:12" x14ac:dyDescent="0.3">
      <c r="A28">
        <v>280</v>
      </c>
      <c r="B28">
        <v>213</v>
      </c>
      <c r="D28">
        <f t="shared" si="0"/>
        <v>47</v>
      </c>
      <c r="E28">
        <f t="shared" si="1"/>
        <v>23</v>
      </c>
    </row>
    <row r="29" spans="1:12" x14ac:dyDescent="0.3">
      <c r="A29">
        <v>233</v>
      </c>
      <c r="B29">
        <v>182</v>
      </c>
      <c r="D29">
        <f t="shared" si="0"/>
        <v>32.5</v>
      </c>
      <c r="E29">
        <f t="shared" si="1"/>
        <v>10</v>
      </c>
    </row>
    <row r="30" spans="1:12" x14ac:dyDescent="0.3">
      <c r="A30">
        <v>269</v>
      </c>
      <c r="B30">
        <v>219</v>
      </c>
      <c r="D30">
        <f t="shared" si="0"/>
        <v>46</v>
      </c>
      <c r="E30">
        <f t="shared" si="1"/>
        <v>28</v>
      </c>
    </row>
    <row r="31" spans="1:12" x14ac:dyDescent="0.3">
      <c r="A31">
        <v>377</v>
      </c>
      <c r="B31">
        <v>222</v>
      </c>
      <c r="D31">
        <f t="shared" si="0"/>
        <v>59</v>
      </c>
      <c r="E31">
        <f t="shared" si="1"/>
        <v>29.5</v>
      </c>
    </row>
    <row r="32" spans="1:12" x14ac:dyDescent="0.3">
      <c r="A32">
        <v>178</v>
      </c>
      <c r="B32">
        <v>216</v>
      </c>
      <c r="D32">
        <f t="shared" si="0"/>
        <v>7</v>
      </c>
      <c r="E32">
        <f t="shared" si="1"/>
        <v>25.5</v>
      </c>
    </row>
    <row r="33" spans="1:5" x14ac:dyDescent="0.3">
      <c r="A33">
        <v>204</v>
      </c>
      <c r="B33">
        <v>309</v>
      </c>
      <c r="D33">
        <f t="shared" si="0"/>
        <v>18</v>
      </c>
      <c r="E33">
        <f t="shared" si="1"/>
        <v>54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165</v>
      </c>
      <c r="K2">
        <f>AVERAGE($A$4:$A$33)</f>
        <v>166.66666666666666</v>
      </c>
      <c r="L2">
        <f>AVERAGE($B$4:$B$33)</f>
        <v>160.19999999999999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199</v>
      </c>
      <c r="B4">
        <v>203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58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155</v>
      </c>
      <c r="B5">
        <v>121</v>
      </c>
      <c r="D5">
        <f t="shared" si="0"/>
        <v>21.5</v>
      </c>
      <c r="E5">
        <f t="shared" si="1"/>
        <v>3</v>
      </c>
      <c r="H5">
        <f>SUM($D$4:$D$33)</f>
        <v>969</v>
      </c>
      <c r="I5">
        <f>SUM($E$4:$E$33)</f>
        <v>861</v>
      </c>
      <c r="J5" s="2" t="s">
        <v>23</v>
      </c>
      <c r="K5">
        <f>STDEVP($A$4:$A$33)</f>
        <v>25.782853906337746</v>
      </c>
      <c r="L5">
        <f>STDEVP($B$4:$B$33)</f>
        <v>20.437547145715243</v>
      </c>
    </row>
    <row r="6" spans="1:12" x14ac:dyDescent="0.3">
      <c r="A6">
        <v>190</v>
      </c>
      <c r="B6">
        <v>170</v>
      </c>
      <c r="D6">
        <f t="shared" si="0"/>
        <v>51.5</v>
      </c>
      <c r="E6">
        <f t="shared" si="1"/>
        <v>38</v>
      </c>
    </row>
    <row r="7" spans="1:12" x14ac:dyDescent="0.3">
      <c r="A7">
        <v>134</v>
      </c>
      <c r="B7">
        <v>167</v>
      </c>
      <c r="D7">
        <f t="shared" si="0"/>
        <v>5</v>
      </c>
      <c r="E7">
        <f t="shared" si="1"/>
        <v>35.5</v>
      </c>
      <c r="H7" s="1" t="s">
        <v>11</v>
      </c>
      <c r="I7" s="1" t="s">
        <v>12</v>
      </c>
    </row>
    <row r="8" spans="1:12" x14ac:dyDescent="0.3">
      <c r="A8">
        <v>157</v>
      </c>
      <c r="B8">
        <v>138</v>
      </c>
      <c r="D8">
        <f t="shared" si="0"/>
        <v>24.5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140</v>
      </c>
      <c r="B9">
        <v>155</v>
      </c>
      <c r="D9">
        <f t="shared" si="0"/>
        <v>10</v>
      </c>
      <c r="E9">
        <f t="shared" si="1"/>
        <v>21.5</v>
      </c>
    </row>
    <row r="10" spans="1:12" x14ac:dyDescent="0.3">
      <c r="A10">
        <v>146</v>
      </c>
      <c r="B10">
        <v>167</v>
      </c>
      <c r="D10">
        <f t="shared" si="0"/>
        <v>14</v>
      </c>
      <c r="E10">
        <f t="shared" si="1"/>
        <v>35.5</v>
      </c>
      <c r="G10" t="s">
        <v>13</v>
      </c>
      <c r="H10">
        <f>H8*I8+H8*(H8+1)/2-H5</f>
        <v>396</v>
      </c>
    </row>
    <row r="11" spans="1:12" x14ac:dyDescent="0.3">
      <c r="A11">
        <v>182</v>
      </c>
      <c r="B11">
        <v>172</v>
      </c>
      <c r="D11">
        <f t="shared" si="0"/>
        <v>47</v>
      </c>
      <c r="E11">
        <f t="shared" si="1"/>
        <v>41.5</v>
      </c>
      <c r="G11" t="s">
        <v>14</v>
      </c>
      <c r="H11">
        <f>H8*I8+I8*(I8+1)/2-I5</f>
        <v>504</v>
      </c>
    </row>
    <row r="12" spans="1:12" x14ac:dyDescent="0.3">
      <c r="A12">
        <v>164</v>
      </c>
      <c r="B12">
        <v>143</v>
      </c>
      <c r="D12">
        <f t="shared" si="0"/>
        <v>30</v>
      </c>
      <c r="E12">
        <f t="shared" si="1"/>
        <v>11</v>
      </c>
    </row>
    <row r="13" spans="1:12" x14ac:dyDescent="0.3">
      <c r="A13">
        <v>192</v>
      </c>
      <c r="B13">
        <v>183</v>
      </c>
      <c r="D13">
        <f t="shared" si="0"/>
        <v>54</v>
      </c>
      <c r="E13">
        <f t="shared" si="1"/>
        <v>48</v>
      </c>
      <c r="G13" t="s">
        <v>15</v>
      </c>
      <c r="H13">
        <f>MIN(H10,H11)</f>
        <v>396</v>
      </c>
    </row>
    <row r="14" spans="1:12" x14ac:dyDescent="0.3">
      <c r="A14">
        <v>208</v>
      </c>
      <c r="B14">
        <v>145</v>
      </c>
      <c r="D14">
        <f t="shared" si="0"/>
        <v>59</v>
      </c>
      <c r="E14">
        <f t="shared" si="1"/>
        <v>13</v>
      </c>
    </row>
    <row r="15" spans="1:12" x14ac:dyDescent="0.3">
      <c r="A15">
        <v>144</v>
      </c>
      <c r="B15">
        <v>171</v>
      </c>
      <c r="D15">
        <f t="shared" si="0"/>
        <v>12</v>
      </c>
      <c r="E15">
        <f t="shared" si="1"/>
        <v>40</v>
      </c>
      <c r="G15" t="s">
        <v>16</v>
      </c>
      <c r="H15">
        <f>(H13-H8*I8/2)/SQRT(H8*I8*(H8+I8+1)/12)</f>
        <v>-0.79835897263093869</v>
      </c>
    </row>
    <row r="16" spans="1:12" x14ac:dyDescent="0.3">
      <c r="A16">
        <v>190</v>
      </c>
      <c r="B16">
        <v>157</v>
      </c>
      <c r="D16">
        <f t="shared" si="0"/>
        <v>51.5</v>
      </c>
      <c r="E16">
        <f t="shared" si="1"/>
        <v>24.5</v>
      </c>
      <c r="G16" s="3" t="s">
        <v>17</v>
      </c>
      <c r="H16" s="4">
        <f>(1-NORMSDIST(ABS(H15)))*2</f>
        <v>0.42466220465089188</v>
      </c>
    </row>
    <row r="17" spans="1:12" x14ac:dyDescent="0.3">
      <c r="A17">
        <v>173</v>
      </c>
      <c r="B17">
        <v>138</v>
      </c>
      <c r="D17">
        <f t="shared" si="0"/>
        <v>43</v>
      </c>
      <c r="E17">
        <f t="shared" si="1"/>
        <v>6.5</v>
      </c>
    </row>
    <row r="18" spans="1:12" x14ac:dyDescent="0.3">
      <c r="A18">
        <v>192</v>
      </c>
      <c r="B18">
        <v>174</v>
      </c>
      <c r="D18">
        <f t="shared" si="0"/>
        <v>54</v>
      </c>
      <c r="E18">
        <f t="shared" si="1"/>
        <v>44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147</v>
      </c>
      <c r="B19">
        <v>179</v>
      </c>
      <c r="D19">
        <f t="shared" si="0"/>
        <v>15</v>
      </c>
      <c r="E19">
        <f t="shared" si="1"/>
        <v>45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133</v>
      </c>
      <c r="B20">
        <v>164</v>
      </c>
      <c r="D20">
        <f t="shared" si="0"/>
        <v>4</v>
      </c>
      <c r="E20">
        <f t="shared" si="1"/>
        <v>30</v>
      </c>
    </row>
    <row r="21" spans="1:12" x14ac:dyDescent="0.3">
      <c r="A21">
        <v>172</v>
      </c>
      <c r="B21">
        <v>99</v>
      </c>
      <c r="D21">
        <f t="shared" si="0"/>
        <v>41.5</v>
      </c>
      <c r="E21">
        <f t="shared" si="1"/>
        <v>1</v>
      </c>
    </row>
    <row r="22" spans="1:12" x14ac:dyDescent="0.3">
      <c r="A22">
        <v>215</v>
      </c>
      <c r="B22">
        <v>139</v>
      </c>
      <c r="D22">
        <f t="shared" si="0"/>
        <v>60</v>
      </c>
      <c r="E22">
        <f t="shared" si="1"/>
        <v>8.5</v>
      </c>
    </row>
    <row r="23" spans="1:12" x14ac:dyDescent="0.3">
      <c r="A23">
        <v>159</v>
      </c>
      <c r="B23">
        <v>155</v>
      </c>
      <c r="D23">
        <f t="shared" si="0"/>
        <v>26</v>
      </c>
      <c r="E23">
        <f t="shared" si="1"/>
        <v>21.5</v>
      </c>
    </row>
    <row r="24" spans="1:12" x14ac:dyDescent="0.3">
      <c r="A24">
        <v>150</v>
      </c>
      <c r="B24">
        <v>154</v>
      </c>
      <c r="D24">
        <f t="shared" si="0"/>
        <v>17</v>
      </c>
      <c r="E24">
        <f t="shared" si="1"/>
        <v>19</v>
      </c>
    </row>
    <row r="25" spans="1:12" x14ac:dyDescent="0.3">
      <c r="A25">
        <v>188</v>
      </c>
      <c r="B25">
        <v>192</v>
      </c>
      <c r="D25">
        <f t="shared" si="0"/>
        <v>50</v>
      </c>
      <c r="E25">
        <f t="shared" si="1"/>
        <v>54</v>
      </c>
    </row>
    <row r="26" spans="1:12" x14ac:dyDescent="0.3">
      <c r="A26">
        <v>102</v>
      </c>
      <c r="B26">
        <v>155</v>
      </c>
      <c r="D26">
        <f t="shared" si="0"/>
        <v>2</v>
      </c>
      <c r="E26">
        <f t="shared" si="1"/>
        <v>21.5</v>
      </c>
    </row>
    <row r="27" spans="1:12" x14ac:dyDescent="0.3">
      <c r="A27">
        <v>187</v>
      </c>
      <c r="B27">
        <v>166</v>
      </c>
      <c r="D27">
        <f t="shared" si="0"/>
        <v>49</v>
      </c>
      <c r="E27">
        <f t="shared" si="1"/>
        <v>33</v>
      </c>
    </row>
    <row r="28" spans="1:12" x14ac:dyDescent="0.3">
      <c r="A28">
        <v>162</v>
      </c>
      <c r="B28">
        <v>170</v>
      </c>
      <c r="D28">
        <f t="shared" si="0"/>
        <v>28</v>
      </c>
      <c r="E28">
        <f t="shared" si="1"/>
        <v>38</v>
      </c>
    </row>
    <row r="29" spans="1:12" x14ac:dyDescent="0.3">
      <c r="A29">
        <v>139</v>
      </c>
      <c r="B29">
        <v>170</v>
      </c>
      <c r="D29">
        <f t="shared" si="0"/>
        <v>8.5</v>
      </c>
      <c r="E29">
        <f t="shared" si="1"/>
        <v>38</v>
      </c>
    </row>
    <row r="30" spans="1:12" x14ac:dyDescent="0.3">
      <c r="A30">
        <v>161</v>
      </c>
      <c r="B30">
        <v>164</v>
      </c>
      <c r="D30">
        <f t="shared" si="0"/>
        <v>27</v>
      </c>
      <c r="E30">
        <f t="shared" si="1"/>
        <v>30</v>
      </c>
    </row>
    <row r="31" spans="1:12" x14ac:dyDescent="0.3">
      <c r="A31">
        <v>202</v>
      </c>
      <c r="B31">
        <v>166</v>
      </c>
      <c r="D31">
        <f t="shared" si="0"/>
        <v>57</v>
      </c>
      <c r="E31">
        <f t="shared" si="1"/>
        <v>33</v>
      </c>
    </row>
    <row r="32" spans="1:12" x14ac:dyDescent="0.3">
      <c r="A32">
        <v>151</v>
      </c>
      <c r="B32">
        <v>149</v>
      </c>
      <c r="D32">
        <f t="shared" si="0"/>
        <v>18</v>
      </c>
      <c r="E32">
        <f t="shared" si="1"/>
        <v>16</v>
      </c>
    </row>
    <row r="33" spans="1:5" x14ac:dyDescent="0.3">
      <c r="A33">
        <v>166</v>
      </c>
      <c r="B33">
        <v>180</v>
      </c>
      <c r="D33">
        <f t="shared" si="0"/>
        <v>33</v>
      </c>
      <c r="E33">
        <f t="shared" si="1"/>
        <v>46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219.5</v>
      </c>
      <c r="I2">
        <f>MEDIAN($B$4:$B$33)</f>
        <v>186.5</v>
      </c>
      <c r="K2">
        <f>AVERAGE($A$4:$A$33)</f>
        <v>205.6</v>
      </c>
      <c r="L2">
        <f>AVERAGE($B$4:$B$33)</f>
        <v>187.83333333333334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80</v>
      </c>
      <c r="B4">
        <v>180</v>
      </c>
      <c r="D4">
        <f t="shared" ref="D4:D33" si="0">RANK(A4,$A$4:$B$33,1)+(COUNT($A$4:$B$33)+1-RANK(A4,$A$4:$B$33,1)-RANK(A4,$A$4:$B$33,0))/2</f>
        <v>1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231</v>
      </c>
      <c r="B5">
        <v>187</v>
      </c>
      <c r="D5">
        <f t="shared" si="0"/>
        <v>47</v>
      </c>
      <c r="E5">
        <f t="shared" si="1"/>
        <v>25</v>
      </c>
      <c r="H5">
        <f>SUM($D$4:$D$33)</f>
        <v>1061.5</v>
      </c>
      <c r="I5">
        <f>SUM($E$4:$E$33)</f>
        <v>768.5</v>
      </c>
      <c r="J5" s="2" t="s">
        <v>23</v>
      </c>
      <c r="K5">
        <f>STDEVP($A$4:$A$33)</f>
        <v>45.198525049681287</v>
      </c>
      <c r="L5">
        <f>STDEVP($B$4:$B$33)</f>
        <v>30.578950639651161</v>
      </c>
    </row>
    <row r="6" spans="1:12" x14ac:dyDescent="0.3">
      <c r="A6">
        <v>199</v>
      </c>
      <c r="B6">
        <v>156</v>
      </c>
      <c r="D6">
        <f t="shared" si="0"/>
        <v>33</v>
      </c>
      <c r="E6">
        <f t="shared" si="1"/>
        <v>6.5</v>
      </c>
    </row>
    <row r="7" spans="1:12" x14ac:dyDescent="0.3">
      <c r="A7">
        <v>227</v>
      </c>
      <c r="B7">
        <v>189</v>
      </c>
      <c r="D7">
        <f t="shared" si="0"/>
        <v>45.5</v>
      </c>
      <c r="E7">
        <f t="shared" si="1"/>
        <v>26.5</v>
      </c>
      <c r="H7" s="1" t="s">
        <v>11</v>
      </c>
      <c r="I7" s="1" t="s">
        <v>12</v>
      </c>
    </row>
    <row r="8" spans="1:12" x14ac:dyDescent="0.3">
      <c r="A8">
        <v>227</v>
      </c>
      <c r="B8">
        <v>184</v>
      </c>
      <c r="D8">
        <f t="shared" si="0"/>
        <v>45.5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221</v>
      </c>
      <c r="B9">
        <v>167</v>
      </c>
      <c r="D9">
        <f t="shared" si="0"/>
        <v>41.5</v>
      </c>
      <c r="E9">
        <f t="shared" si="1"/>
        <v>13.5</v>
      </c>
    </row>
    <row r="10" spans="1:12" x14ac:dyDescent="0.3">
      <c r="A10">
        <v>218</v>
      </c>
      <c r="B10">
        <v>242</v>
      </c>
      <c r="D10">
        <f t="shared" si="0"/>
        <v>38.5</v>
      </c>
      <c r="E10">
        <f t="shared" si="1"/>
        <v>54.5</v>
      </c>
      <c r="G10" t="s">
        <v>13</v>
      </c>
      <c r="H10">
        <f>H8*I8+H8*(H8+1)/2-H5</f>
        <v>303.5</v>
      </c>
    </row>
    <row r="11" spans="1:12" x14ac:dyDescent="0.3">
      <c r="A11">
        <v>218</v>
      </c>
      <c r="B11">
        <v>214</v>
      </c>
      <c r="D11">
        <f t="shared" si="0"/>
        <v>38.5</v>
      </c>
      <c r="E11">
        <f t="shared" si="1"/>
        <v>35.5</v>
      </c>
      <c r="G11" t="s">
        <v>14</v>
      </c>
      <c r="H11">
        <f>H8*I8+I8*(I8+1)/2-I5</f>
        <v>596.5</v>
      </c>
    </row>
    <row r="12" spans="1:12" x14ac:dyDescent="0.3">
      <c r="A12">
        <v>242</v>
      </c>
      <c r="B12">
        <v>241</v>
      </c>
      <c r="D12">
        <f t="shared" si="0"/>
        <v>54.5</v>
      </c>
      <c r="E12">
        <f t="shared" si="1"/>
        <v>52.5</v>
      </c>
    </row>
    <row r="13" spans="1:12" x14ac:dyDescent="0.3">
      <c r="A13">
        <v>181</v>
      </c>
      <c r="B13">
        <v>176</v>
      </c>
      <c r="D13">
        <f t="shared" si="0"/>
        <v>21</v>
      </c>
      <c r="E13">
        <f t="shared" si="1"/>
        <v>18.5</v>
      </c>
      <c r="G13" t="s">
        <v>15</v>
      </c>
      <c r="H13">
        <f>MIN(H10,H11)</f>
        <v>303.5</v>
      </c>
    </row>
    <row r="14" spans="1:12" x14ac:dyDescent="0.3">
      <c r="A14">
        <v>234</v>
      </c>
      <c r="B14">
        <v>120</v>
      </c>
      <c r="D14">
        <f t="shared" si="0"/>
        <v>50</v>
      </c>
      <c r="E14">
        <f t="shared" si="1"/>
        <v>3</v>
      </c>
    </row>
    <row r="15" spans="1:12" x14ac:dyDescent="0.3">
      <c r="A15">
        <v>185</v>
      </c>
      <c r="B15">
        <v>132</v>
      </c>
      <c r="D15">
        <f t="shared" si="0"/>
        <v>23</v>
      </c>
      <c r="E15">
        <f t="shared" si="1"/>
        <v>4</v>
      </c>
      <c r="G15" t="s">
        <v>16</v>
      </c>
      <c r="H15">
        <f>(H13-H8*I8/2)/SQRT(H8*I8*(H8+I8+1)/12)</f>
        <v>-2.1659183238968986</v>
      </c>
    </row>
    <row r="16" spans="1:12" x14ac:dyDescent="0.3">
      <c r="A16">
        <v>86</v>
      </c>
      <c r="B16">
        <v>186</v>
      </c>
      <c r="D16">
        <f t="shared" si="0"/>
        <v>2</v>
      </c>
      <c r="E16">
        <f t="shared" si="1"/>
        <v>24</v>
      </c>
      <c r="G16" s="3" t="s">
        <v>17</v>
      </c>
      <c r="H16" s="4">
        <f>(1-NORMSDIST(ABS(H15)))*2</f>
        <v>3.0317428813310121E-2</v>
      </c>
    </row>
    <row r="17" spans="1:12" x14ac:dyDescent="0.3">
      <c r="A17">
        <v>244</v>
      </c>
      <c r="B17">
        <v>174</v>
      </c>
      <c r="D17">
        <f t="shared" si="0"/>
        <v>56</v>
      </c>
      <c r="E17">
        <f t="shared" si="1"/>
        <v>16.5</v>
      </c>
    </row>
    <row r="18" spans="1:12" x14ac:dyDescent="0.3">
      <c r="A18">
        <v>216</v>
      </c>
      <c r="B18">
        <v>190</v>
      </c>
      <c r="D18">
        <f t="shared" si="0"/>
        <v>37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226</v>
      </c>
      <c r="B19">
        <v>192</v>
      </c>
      <c r="D19">
        <f t="shared" si="0"/>
        <v>44</v>
      </c>
      <c r="E19">
        <f t="shared" si="1"/>
        <v>31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249</v>
      </c>
      <c r="B20">
        <v>241</v>
      </c>
      <c r="D20">
        <f t="shared" si="0"/>
        <v>57</v>
      </c>
      <c r="E20">
        <f t="shared" si="1"/>
        <v>52.5</v>
      </c>
    </row>
    <row r="21" spans="1:12" x14ac:dyDescent="0.3">
      <c r="A21">
        <v>268</v>
      </c>
      <c r="B21">
        <v>176</v>
      </c>
      <c r="D21">
        <f t="shared" si="0"/>
        <v>60</v>
      </c>
      <c r="E21">
        <f t="shared" si="1"/>
        <v>18.5</v>
      </c>
    </row>
    <row r="22" spans="1:12" x14ac:dyDescent="0.3">
      <c r="A22">
        <v>162</v>
      </c>
      <c r="B22">
        <v>161</v>
      </c>
      <c r="D22">
        <f t="shared" si="0"/>
        <v>11.5</v>
      </c>
      <c r="E22">
        <f t="shared" si="1"/>
        <v>9.5</v>
      </c>
    </row>
    <row r="23" spans="1:12" x14ac:dyDescent="0.3">
      <c r="A23">
        <v>234</v>
      </c>
      <c r="B23">
        <v>162</v>
      </c>
      <c r="D23">
        <f t="shared" si="0"/>
        <v>50</v>
      </c>
      <c r="E23">
        <f t="shared" si="1"/>
        <v>11.5</v>
      </c>
    </row>
    <row r="24" spans="1:12" x14ac:dyDescent="0.3">
      <c r="A24">
        <v>161</v>
      </c>
      <c r="B24">
        <v>157</v>
      </c>
      <c r="D24">
        <f t="shared" si="0"/>
        <v>9.5</v>
      </c>
      <c r="E24">
        <f t="shared" si="1"/>
        <v>8</v>
      </c>
    </row>
    <row r="25" spans="1:12" x14ac:dyDescent="0.3">
      <c r="A25">
        <v>156</v>
      </c>
      <c r="B25">
        <v>234</v>
      </c>
      <c r="D25">
        <f t="shared" si="0"/>
        <v>6.5</v>
      </c>
      <c r="E25">
        <f t="shared" si="1"/>
        <v>50</v>
      </c>
    </row>
    <row r="26" spans="1:12" x14ac:dyDescent="0.3">
      <c r="A26">
        <v>155</v>
      </c>
      <c r="B26">
        <v>189</v>
      </c>
      <c r="D26">
        <f t="shared" si="0"/>
        <v>5</v>
      </c>
      <c r="E26">
        <f t="shared" si="1"/>
        <v>26.5</v>
      </c>
    </row>
    <row r="27" spans="1:12" x14ac:dyDescent="0.3">
      <c r="A27">
        <v>225</v>
      </c>
      <c r="B27">
        <v>191</v>
      </c>
      <c r="D27">
        <f t="shared" si="0"/>
        <v>43</v>
      </c>
      <c r="E27">
        <f t="shared" si="1"/>
        <v>29.5</v>
      </c>
    </row>
    <row r="28" spans="1:12" x14ac:dyDescent="0.3">
      <c r="A28">
        <v>209</v>
      </c>
      <c r="B28">
        <v>167</v>
      </c>
      <c r="D28">
        <f t="shared" si="0"/>
        <v>34</v>
      </c>
      <c r="E28">
        <f t="shared" si="1"/>
        <v>13.5</v>
      </c>
    </row>
    <row r="29" spans="1:12" x14ac:dyDescent="0.3">
      <c r="A29">
        <v>174</v>
      </c>
      <c r="B29">
        <v>220</v>
      </c>
      <c r="D29">
        <f t="shared" si="0"/>
        <v>16.5</v>
      </c>
      <c r="E29">
        <f t="shared" si="1"/>
        <v>40</v>
      </c>
    </row>
    <row r="30" spans="1:12" x14ac:dyDescent="0.3">
      <c r="A30">
        <v>221</v>
      </c>
      <c r="B30">
        <v>214</v>
      </c>
      <c r="D30">
        <f t="shared" si="0"/>
        <v>41.5</v>
      </c>
      <c r="E30">
        <f t="shared" si="1"/>
        <v>35.5</v>
      </c>
    </row>
    <row r="31" spans="1:12" x14ac:dyDescent="0.3">
      <c r="A31">
        <v>267</v>
      </c>
      <c r="B31">
        <v>233</v>
      </c>
      <c r="D31">
        <f t="shared" si="0"/>
        <v>59</v>
      </c>
      <c r="E31">
        <f t="shared" si="1"/>
        <v>48</v>
      </c>
    </row>
    <row r="32" spans="1:12" x14ac:dyDescent="0.3">
      <c r="A32">
        <v>259</v>
      </c>
      <c r="B32">
        <v>191</v>
      </c>
      <c r="D32">
        <f t="shared" si="0"/>
        <v>58</v>
      </c>
      <c r="E32">
        <f t="shared" si="1"/>
        <v>29.5</v>
      </c>
    </row>
    <row r="33" spans="1:5" x14ac:dyDescent="0.3">
      <c r="A33">
        <v>193</v>
      </c>
      <c r="B33">
        <v>169</v>
      </c>
      <c r="D33">
        <f t="shared" si="0"/>
        <v>32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526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215</v>
      </c>
      <c r="I2">
        <f>MEDIAN($B$4:$B$33)</f>
        <v>201</v>
      </c>
      <c r="K2">
        <f>AVERAGE($A$4:$A$33)</f>
        <v>210.53333333333333</v>
      </c>
      <c r="L2">
        <f>AVERAGE($B$4:$B$33)</f>
        <v>197.13333333333333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219</v>
      </c>
      <c r="B4">
        <v>177</v>
      </c>
      <c r="D4">
        <f t="shared" ref="D4:D33" si="0">RANK(A4,$A$4:$B$33,1)+(COUNT($A$4:$B$33)+1-RANK(A4,$A$4:$B$33,1)-RANK(A4,$A$4:$B$33,0))/2</f>
        <v>44.5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206</v>
      </c>
      <c r="B5">
        <v>214</v>
      </c>
      <c r="D5">
        <f t="shared" si="0"/>
        <v>29.5</v>
      </c>
      <c r="E5">
        <f t="shared" si="1"/>
        <v>36.5</v>
      </c>
      <c r="H5">
        <f>SUM($D$4:$D$33)</f>
        <v>1095</v>
      </c>
      <c r="I5">
        <f>SUM($E$4:$E$33)</f>
        <v>735</v>
      </c>
      <c r="J5" s="2" t="s">
        <v>23</v>
      </c>
      <c r="K5">
        <f>STDEVP($A$4:$A$33)</f>
        <v>26.478586736371629</v>
      </c>
      <c r="L5">
        <f>STDEVP($B$4:$B$33)</f>
        <v>22.929941609655753</v>
      </c>
    </row>
    <row r="6" spans="1:12" x14ac:dyDescent="0.3">
      <c r="A6">
        <v>220</v>
      </c>
      <c r="B6">
        <v>202</v>
      </c>
      <c r="D6">
        <f t="shared" si="0"/>
        <v>47</v>
      </c>
      <c r="E6">
        <f t="shared" si="1"/>
        <v>21</v>
      </c>
    </row>
    <row r="7" spans="1:12" x14ac:dyDescent="0.3">
      <c r="A7">
        <v>236</v>
      </c>
      <c r="B7">
        <v>192</v>
      </c>
      <c r="D7">
        <f t="shared" si="0"/>
        <v>55.5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241</v>
      </c>
      <c r="B8">
        <v>186</v>
      </c>
      <c r="D8">
        <f t="shared" si="0"/>
        <v>58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178</v>
      </c>
      <c r="B9">
        <v>206</v>
      </c>
      <c r="D9">
        <f t="shared" si="0"/>
        <v>10</v>
      </c>
      <c r="E9">
        <f t="shared" si="1"/>
        <v>29.5</v>
      </c>
    </row>
    <row r="10" spans="1:12" x14ac:dyDescent="0.3">
      <c r="A10">
        <v>204</v>
      </c>
      <c r="B10">
        <v>211</v>
      </c>
      <c r="D10">
        <f t="shared" si="0"/>
        <v>23.5</v>
      </c>
      <c r="E10">
        <f t="shared" si="1"/>
        <v>35</v>
      </c>
      <c r="G10" t="s">
        <v>13</v>
      </c>
      <c r="H10">
        <f>H8*I8+H8*(H8+1)/2-H5</f>
        <v>270</v>
      </c>
    </row>
    <row r="11" spans="1:12" x14ac:dyDescent="0.3">
      <c r="A11">
        <v>255</v>
      </c>
      <c r="B11">
        <v>195</v>
      </c>
      <c r="D11">
        <f t="shared" si="0"/>
        <v>60</v>
      </c>
      <c r="E11">
        <f t="shared" si="1"/>
        <v>18</v>
      </c>
      <c r="G11" t="s">
        <v>14</v>
      </c>
      <c r="H11">
        <f>H8*I8+I8*(I8+1)/2-I5</f>
        <v>630</v>
      </c>
    </row>
    <row r="12" spans="1:12" x14ac:dyDescent="0.3">
      <c r="A12">
        <v>214</v>
      </c>
      <c r="B12">
        <v>200</v>
      </c>
      <c r="D12">
        <f t="shared" si="0"/>
        <v>36.5</v>
      </c>
      <c r="E12">
        <f t="shared" si="1"/>
        <v>20</v>
      </c>
    </row>
    <row r="13" spans="1:12" x14ac:dyDescent="0.3">
      <c r="A13">
        <v>207</v>
      </c>
      <c r="B13">
        <v>207</v>
      </c>
      <c r="D13">
        <f t="shared" si="0"/>
        <v>31.5</v>
      </c>
      <c r="E13">
        <f t="shared" si="1"/>
        <v>31.5</v>
      </c>
      <c r="G13" t="s">
        <v>15</v>
      </c>
      <c r="H13">
        <f>MIN(H10,H11)</f>
        <v>270</v>
      </c>
    </row>
    <row r="14" spans="1:12" x14ac:dyDescent="0.3">
      <c r="A14">
        <v>215</v>
      </c>
      <c r="B14">
        <v>224</v>
      </c>
      <c r="D14">
        <f t="shared" si="0"/>
        <v>38.5</v>
      </c>
      <c r="E14">
        <f t="shared" si="1"/>
        <v>50</v>
      </c>
    </row>
    <row r="15" spans="1:12" x14ac:dyDescent="0.3">
      <c r="A15">
        <v>216</v>
      </c>
      <c r="B15">
        <v>194</v>
      </c>
      <c r="D15">
        <f t="shared" si="0"/>
        <v>40</v>
      </c>
      <c r="E15">
        <f t="shared" si="1"/>
        <v>17</v>
      </c>
      <c r="G15" t="s">
        <v>16</v>
      </c>
      <c r="H15">
        <f>(H13-H8*I8/2)/SQRT(H8*I8*(H8+I8+1)/12)</f>
        <v>-2.6611965754364624</v>
      </c>
    </row>
    <row r="16" spans="1:12" x14ac:dyDescent="0.3">
      <c r="A16">
        <v>236</v>
      </c>
      <c r="B16">
        <v>231</v>
      </c>
      <c r="D16">
        <f t="shared" si="0"/>
        <v>55.5</v>
      </c>
      <c r="E16">
        <f t="shared" si="1"/>
        <v>54</v>
      </c>
      <c r="G16" s="3" t="s">
        <v>17</v>
      </c>
      <c r="H16" s="4">
        <f>(1-NORMSDIST(ABS(H15)))*2</f>
        <v>7.7863484159175211E-3</v>
      </c>
    </row>
    <row r="17" spans="1:12" x14ac:dyDescent="0.3">
      <c r="A17">
        <v>229</v>
      </c>
      <c r="B17">
        <v>225</v>
      </c>
      <c r="D17">
        <f t="shared" si="0"/>
        <v>53</v>
      </c>
      <c r="E17">
        <f t="shared" si="1"/>
        <v>51</v>
      </c>
    </row>
    <row r="18" spans="1:12" x14ac:dyDescent="0.3">
      <c r="A18">
        <v>243</v>
      </c>
      <c r="B18">
        <v>168</v>
      </c>
      <c r="D18">
        <f t="shared" si="0"/>
        <v>59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208</v>
      </c>
      <c r="B19">
        <v>204</v>
      </c>
      <c r="D19">
        <f t="shared" si="0"/>
        <v>33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209</v>
      </c>
      <c r="B20">
        <v>193</v>
      </c>
      <c r="D20">
        <f t="shared" si="0"/>
        <v>34</v>
      </c>
      <c r="E20">
        <f t="shared" si="1"/>
        <v>16</v>
      </c>
    </row>
    <row r="21" spans="1:12" x14ac:dyDescent="0.3">
      <c r="A21">
        <v>205</v>
      </c>
      <c r="B21">
        <v>177</v>
      </c>
      <c r="D21">
        <f t="shared" si="0"/>
        <v>26.5</v>
      </c>
      <c r="E21">
        <f t="shared" si="1"/>
        <v>8.5</v>
      </c>
    </row>
    <row r="22" spans="1:12" x14ac:dyDescent="0.3">
      <c r="A22">
        <v>205</v>
      </c>
      <c r="B22">
        <v>182</v>
      </c>
      <c r="D22">
        <f t="shared" si="0"/>
        <v>26.5</v>
      </c>
      <c r="E22">
        <f t="shared" si="1"/>
        <v>11</v>
      </c>
    </row>
    <row r="23" spans="1:12" x14ac:dyDescent="0.3">
      <c r="A23">
        <v>205</v>
      </c>
      <c r="B23">
        <v>129</v>
      </c>
      <c r="D23">
        <f t="shared" si="0"/>
        <v>26.5</v>
      </c>
      <c r="E23">
        <f t="shared" si="1"/>
        <v>2</v>
      </c>
    </row>
    <row r="24" spans="1:12" x14ac:dyDescent="0.3">
      <c r="A24">
        <v>199</v>
      </c>
      <c r="B24">
        <v>205</v>
      </c>
      <c r="D24">
        <f t="shared" si="0"/>
        <v>19</v>
      </c>
      <c r="E24">
        <f t="shared" si="1"/>
        <v>26.5</v>
      </c>
    </row>
    <row r="25" spans="1:12" x14ac:dyDescent="0.3">
      <c r="A25">
        <v>215</v>
      </c>
      <c r="B25">
        <v>217</v>
      </c>
      <c r="D25">
        <f t="shared" si="0"/>
        <v>38.5</v>
      </c>
      <c r="E25">
        <f t="shared" si="1"/>
        <v>41.5</v>
      </c>
    </row>
    <row r="26" spans="1:12" x14ac:dyDescent="0.3">
      <c r="A26">
        <v>220</v>
      </c>
      <c r="B26">
        <v>219</v>
      </c>
      <c r="D26">
        <f t="shared" si="0"/>
        <v>47</v>
      </c>
      <c r="E26">
        <f t="shared" si="1"/>
        <v>44.5</v>
      </c>
    </row>
    <row r="27" spans="1:12" x14ac:dyDescent="0.3">
      <c r="A27">
        <v>174</v>
      </c>
      <c r="B27">
        <v>203</v>
      </c>
      <c r="D27">
        <f t="shared" si="0"/>
        <v>7</v>
      </c>
      <c r="E27">
        <f t="shared" si="1"/>
        <v>22</v>
      </c>
    </row>
    <row r="28" spans="1:12" x14ac:dyDescent="0.3">
      <c r="A28">
        <v>120</v>
      </c>
      <c r="B28">
        <v>184</v>
      </c>
      <c r="D28">
        <f t="shared" si="0"/>
        <v>1</v>
      </c>
      <c r="E28">
        <f t="shared" si="1"/>
        <v>12</v>
      </c>
    </row>
    <row r="29" spans="1:12" x14ac:dyDescent="0.3">
      <c r="A29">
        <v>218</v>
      </c>
      <c r="B29">
        <v>189</v>
      </c>
      <c r="D29">
        <f t="shared" si="0"/>
        <v>43</v>
      </c>
      <c r="E29">
        <f t="shared" si="1"/>
        <v>14</v>
      </c>
    </row>
    <row r="30" spans="1:12" x14ac:dyDescent="0.3">
      <c r="A30">
        <v>220</v>
      </c>
      <c r="B30">
        <v>217</v>
      </c>
      <c r="D30">
        <f t="shared" si="0"/>
        <v>47</v>
      </c>
      <c r="E30">
        <f t="shared" si="1"/>
        <v>41.5</v>
      </c>
    </row>
    <row r="31" spans="1:12" x14ac:dyDescent="0.3">
      <c r="A31">
        <v>223</v>
      </c>
      <c r="B31">
        <v>154</v>
      </c>
      <c r="D31">
        <f t="shared" si="0"/>
        <v>49</v>
      </c>
      <c r="E31">
        <f t="shared" si="1"/>
        <v>4</v>
      </c>
    </row>
    <row r="32" spans="1:12" x14ac:dyDescent="0.3">
      <c r="A32">
        <v>150</v>
      </c>
      <c r="B32">
        <v>237</v>
      </c>
      <c r="D32">
        <f t="shared" si="0"/>
        <v>3</v>
      </c>
      <c r="E32">
        <f t="shared" si="1"/>
        <v>57</v>
      </c>
    </row>
    <row r="33" spans="1:5" x14ac:dyDescent="0.3">
      <c r="A33">
        <v>226</v>
      </c>
      <c r="B33">
        <v>172</v>
      </c>
      <c r="D33">
        <f t="shared" si="0"/>
        <v>52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263.5</v>
      </c>
      <c r="I2">
        <f>MEDIAN($B$4:$B$33)</f>
        <v>239</v>
      </c>
      <c r="K2">
        <f>AVERAGE($A$4:$A$33)</f>
        <v>254.53333333333333</v>
      </c>
      <c r="L2">
        <f>AVERAGE($B$4:$B$33)</f>
        <v>228.96666666666667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191</v>
      </c>
      <c r="B4">
        <v>228</v>
      </c>
      <c r="D4">
        <f t="shared" ref="D4:D33" si="0">RANK(A4,$A$4:$B$33,1)+(COUNT($A$4:$B$33)+1-RANK(A4,$A$4:$B$33,1)-RANK(A4,$A$4:$B$33,0))/2</f>
        <v>8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254</v>
      </c>
      <c r="B5">
        <v>242</v>
      </c>
      <c r="D5">
        <f t="shared" si="0"/>
        <v>33.5</v>
      </c>
      <c r="E5">
        <f t="shared" si="1"/>
        <v>27</v>
      </c>
      <c r="H5">
        <f>SUM($D$4:$D$33)</f>
        <v>1082.5</v>
      </c>
      <c r="I5">
        <f>SUM($E$4:$E$33)</f>
        <v>747.5</v>
      </c>
      <c r="J5" s="2" t="s">
        <v>23</v>
      </c>
      <c r="K5">
        <f>STDEVP($A$4:$A$33)</f>
        <v>37.941826817144985</v>
      </c>
      <c r="L5">
        <f>STDEVP($B$4:$B$33)</f>
        <v>40.047874128625381</v>
      </c>
    </row>
    <row r="6" spans="1:12" x14ac:dyDescent="0.3">
      <c r="A6">
        <v>292</v>
      </c>
      <c r="B6">
        <v>272</v>
      </c>
      <c r="D6">
        <f t="shared" si="0"/>
        <v>56</v>
      </c>
      <c r="E6">
        <f t="shared" si="1"/>
        <v>50</v>
      </c>
    </row>
    <row r="7" spans="1:12" x14ac:dyDescent="0.3">
      <c r="A7">
        <v>254</v>
      </c>
      <c r="B7">
        <v>206</v>
      </c>
      <c r="D7">
        <f t="shared" si="0"/>
        <v>33.5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239</v>
      </c>
      <c r="B8">
        <v>147</v>
      </c>
      <c r="D8">
        <f t="shared" si="0"/>
        <v>25</v>
      </c>
      <c r="E8">
        <f t="shared" si="1"/>
        <v>3</v>
      </c>
      <c r="H8">
        <f>COUNT($A$4:$A$33)</f>
        <v>30</v>
      </c>
      <c r="I8">
        <f>COUNT($B$4:$B$33)</f>
        <v>30</v>
      </c>
    </row>
    <row r="9" spans="1:12" x14ac:dyDescent="0.3">
      <c r="A9">
        <v>179</v>
      </c>
      <c r="B9">
        <v>229</v>
      </c>
      <c r="D9">
        <f t="shared" si="0"/>
        <v>6</v>
      </c>
      <c r="E9">
        <f t="shared" si="1"/>
        <v>19</v>
      </c>
    </row>
    <row r="10" spans="1:12" x14ac:dyDescent="0.3">
      <c r="A10">
        <v>269</v>
      </c>
      <c r="B10">
        <v>269</v>
      </c>
      <c r="D10">
        <f t="shared" si="0"/>
        <v>45</v>
      </c>
      <c r="E10">
        <f t="shared" si="1"/>
        <v>45</v>
      </c>
      <c r="G10" t="s">
        <v>13</v>
      </c>
      <c r="H10">
        <f>H8*I8+H8*(H8+1)/2-H5</f>
        <v>282.5</v>
      </c>
    </row>
    <row r="11" spans="1:12" x14ac:dyDescent="0.3">
      <c r="A11">
        <v>286</v>
      </c>
      <c r="B11">
        <v>129</v>
      </c>
      <c r="D11">
        <f t="shared" si="0"/>
        <v>55</v>
      </c>
      <c r="E11">
        <f t="shared" si="1"/>
        <v>1</v>
      </c>
      <c r="G11" t="s">
        <v>14</v>
      </c>
      <c r="H11">
        <f>H8*I8+I8*(I8+1)/2-I5</f>
        <v>617.5</v>
      </c>
    </row>
    <row r="12" spans="1:12" x14ac:dyDescent="0.3">
      <c r="A12">
        <v>271</v>
      </c>
      <c r="B12">
        <v>147</v>
      </c>
      <c r="D12">
        <f t="shared" si="0"/>
        <v>49</v>
      </c>
      <c r="E12">
        <f t="shared" si="1"/>
        <v>3</v>
      </c>
    </row>
    <row r="13" spans="1:12" x14ac:dyDescent="0.3">
      <c r="A13">
        <v>278</v>
      </c>
      <c r="B13">
        <v>249</v>
      </c>
      <c r="D13">
        <f t="shared" si="0"/>
        <v>52</v>
      </c>
      <c r="E13">
        <f t="shared" si="1"/>
        <v>29.5</v>
      </c>
      <c r="G13" t="s">
        <v>15</v>
      </c>
      <c r="H13">
        <f>MIN(H10,H11)</f>
        <v>282.5</v>
      </c>
    </row>
    <row r="14" spans="1:12" x14ac:dyDescent="0.3">
      <c r="A14">
        <v>284</v>
      </c>
      <c r="B14">
        <v>250</v>
      </c>
      <c r="D14">
        <f t="shared" si="0"/>
        <v>54</v>
      </c>
      <c r="E14">
        <f t="shared" si="1"/>
        <v>31</v>
      </c>
    </row>
    <row r="15" spans="1:12" x14ac:dyDescent="0.3">
      <c r="A15">
        <v>258</v>
      </c>
      <c r="B15">
        <v>253</v>
      </c>
      <c r="D15">
        <f t="shared" si="0"/>
        <v>37</v>
      </c>
      <c r="E15">
        <f t="shared" si="1"/>
        <v>32</v>
      </c>
      <c r="G15" t="s">
        <v>16</v>
      </c>
      <c r="H15">
        <f>(H13-H8*I8/2)/SQRT(H8*I8*(H8+I8+1)/12)</f>
        <v>-2.4763912576978191</v>
      </c>
    </row>
    <row r="16" spans="1:12" x14ac:dyDescent="0.3">
      <c r="A16">
        <v>198</v>
      </c>
      <c r="B16">
        <v>260</v>
      </c>
      <c r="D16">
        <f t="shared" si="0"/>
        <v>9.5</v>
      </c>
      <c r="E16">
        <f t="shared" si="1"/>
        <v>38</v>
      </c>
      <c r="G16" s="3" t="s">
        <v>17</v>
      </c>
      <c r="H16" s="4">
        <f>(1-NORMSDIST(ABS(H15)))*2</f>
        <v>1.3271804739910298E-2</v>
      </c>
    </row>
    <row r="17" spans="1:12" x14ac:dyDescent="0.3">
      <c r="A17">
        <v>307</v>
      </c>
      <c r="B17">
        <v>223</v>
      </c>
      <c r="D17">
        <f t="shared" si="0"/>
        <v>59</v>
      </c>
      <c r="E17">
        <f t="shared" si="1"/>
        <v>14.5</v>
      </c>
    </row>
    <row r="18" spans="1:12" x14ac:dyDescent="0.3">
      <c r="A18">
        <v>170</v>
      </c>
      <c r="B18">
        <v>223</v>
      </c>
      <c r="D18">
        <f t="shared" si="0"/>
        <v>5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234</v>
      </c>
      <c r="B19">
        <v>237</v>
      </c>
      <c r="D19">
        <f t="shared" si="0"/>
        <v>21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264</v>
      </c>
      <c r="B20">
        <v>183</v>
      </c>
      <c r="D20">
        <f t="shared" si="0"/>
        <v>40</v>
      </c>
      <c r="E20">
        <f t="shared" si="1"/>
        <v>7</v>
      </c>
    </row>
    <row r="21" spans="1:12" x14ac:dyDescent="0.3">
      <c r="A21">
        <v>198</v>
      </c>
      <c r="B21">
        <v>275</v>
      </c>
      <c r="D21">
        <f t="shared" si="0"/>
        <v>9.5</v>
      </c>
      <c r="E21">
        <f t="shared" si="1"/>
        <v>51</v>
      </c>
    </row>
    <row r="22" spans="1:12" x14ac:dyDescent="0.3">
      <c r="A22">
        <v>306</v>
      </c>
      <c r="B22">
        <v>237</v>
      </c>
      <c r="D22">
        <f t="shared" si="0"/>
        <v>58</v>
      </c>
      <c r="E22">
        <f t="shared" si="1"/>
        <v>23.5</v>
      </c>
    </row>
    <row r="23" spans="1:12" x14ac:dyDescent="0.3">
      <c r="A23">
        <v>227</v>
      </c>
      <c r="B23">
        <v>257</v>
      </c>
      <c r="D23">
        <f t="shared" si="0"/>
        <v>17</v>
      </c>
      <c r="E23">
        <f t="shared" si="1"/>
        <v>36</v>
      </c>
    </row>
    <row r="24" spans="1:12" x14ac:dyDescent="0.3">
      <c r="A24">
        <v>268</v>
      </c>
      <c r="B24">
        <v>269</v>
      </c>
      <c r="D24">
        <f t="shared" si="0"/>
        <v>41.5</v>
      </c>
      <c r="E24">
        <f t="shared" si="1"/>
        <v>45</v>
      </c>
    </row>
    <row r="25" spans="1:12" x14ac:dyDescent="0.3">
      <c r="A25">
        <v>233</v>
      </c>
      <c r="B25">
        <v>269</v>
      </c>
      <c r="D25">
        <f t="shared" si="0"/>
        <v>20</v>
      </c>
      <c r="E25">
        <f t="shared" si="1"/>
        <v>45</v>
      </c>
    </row>
    <row r="26" spans="1:12" x14ac:dyDescent="0.3">
      <c r="A26">
        <v>318</v>
      </c>
      <c r="B26">
        <v>147</v>
      </c>
      <c r="D26">
        <f t="shared" si="0"/>
        <v>60</v>
      </c>
      <c r="E26">
        <f t="shared" si="1"/>
        <v>3</v>
      </c>
    </row>
    <row r="27" spans="1:12" x14ac:dyDescent="0.3">
      <c r="A27">
        <v>255</v>
      </c>
      <c r="B27">
        <v>269</v>
      </c>
      <c r="D27">
        <f t="shared" si="0"/>
        <v>35</v>
      </c>
      <c r="E27">
        <f t="shared" si="1"/>
        <v>45</v>
      </c>
    </row>
    <row r="28" spans="1:12" x14ac:dyDescent="0.3">
      <c r="A28">
        <v>223</v>
      </c>
      <c r="B28">
        <v>235</v>
      </c>
      <c r="D28">
        <f t="shared" si="0"/>
        <v>14.5</v>
      </c>
      <c r="E28">
        <f t="shared" si="1"/>
        <v>22</v>
      </c>
    </row>
    <row r="29" spans="1:12" x14ac:dyDescent="0.3">
      <c r="A29">
        <v>296</v>
      </c>
      <c r="B29">
        <v>223</v>
      </c>
      <c r="D29">
        <f t="shared" si="0"/>
        <v>57</v>
      </c>
      <c r="E29">
        <f t="shared" si="1"/>
        <v>14.5</v>
      </c>
    </row>
    <row r="30" spans="1:12" x14ac:dyDescent="0.3">
      <c r="A30">
        <v>263</v>
      </c>
      <c r="B30">
        <v>206</v>
      </c>
      <c r="D30">
        <f t="shared" si="0"/>
        <v>39</v>
      </c>
      <c r="E30">
        <f t="shared" si="1"/>
        <v>11.5</v>
      </c>
    </row>
    <row r="31" spans="1:12" x14ac:dyDescent="0.3">
      <c r="A31">
        <v>283</v>
      </c>
      <c r="B31">
        <v>249</v>
      </c>
      <c r="D31">
        <f t="shared" si="0"/>
        <v>53</v>
      </c>
      <c r="E31">
        <f t="shared" si="1"/>
        <v>29.5</v>
      </c>
    </row>
    <row r="32" spans="1:12" x14ac:dyDescent="0.3">
      <c r="A32">
        <v>268</v>
      </c>
      <c r="B32">
        <v>241</v>
      </c>
      <c r="D32">
        <f t="shared" si="0"/>
        <v>41.5</v>
      </c>
      <c r="E32">
        <f t="shared" si="1"/>
        <v>26</v>
      </c>
    </row>
    <row r="33" spans="1:5" x14ac:dyDescent="0.3">
      <c r="A33">
        <v>270</v>
      </c>
      <c r="B33">
        <v>245</v>
      </c>
      <c r="D33">
        <f t="shared" si="0"/>
        <v>48</v>
      </c>
      <c r="E33">
        <f t="shared" si="1"/>
        <v>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840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284.5</v>
      </c>
      <c r="I2">
        <f>MEDIAN($B$4:$B$33)</f>
        <v>278</v>
      </c>
      <c r="K2">
        <f>AVERAGE($A$4:$A$33)</f>
        <v>274.06666666666666</v>
      </c>
      <c r="L2">
        <f>AVERAGE($B$4:$B$33)</f>
        <v>260.86666666666667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283</v>
      </c>
      <c r="B4">
        <v>279</v>
      </c>
      <c r="D4">
        <f t="shared" ref="D4:D33" si="0">RANK(A4,$A$4:$B$33,1)+(COUNT($A$4:$B$33)+1-RANK(A4,$A$4:$B$33,1)-RANK(A4,$A$4:$B$33,0))/2</f>
        <v>37.5</v>
      </c>
      <c r="E4">
        <f t="shared" ref="E4:E33" si="1">RANK(B4,$A$4:$B$33,1)+(COUNT($A$4:$B$33)+1-RANK(B4,$A$4:$B$33,1)-RANK(B4,$A$4:$B$33,0))/2</f>
        <v>31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208</v>
      </c>
      <c r="B5">
        <v>160</v>
      </c>
      <c r="D5">
        <f t="shared" si="0"/>
        <v>6</v>
      </c>
      <c r="E5">
        <f t="shared" si="1"/>
        <v>2.5</v>
      </c>
      <c r="H5">
        <f>SUM($D$4:$D$33)</f>
        <v>1037</v>
      </c>
      <c r="I5">
        <f>SUM($E$4:$E$33)</f>
        <v>793</v>
      </c>
      <c r="J5" s="2" t="s">
        <v>23</v>
      </c>
      <c r="K5">
        <f>STDEVP($A$4:$A$33)</f>
        <v>36.34917086017537</v>
      </c>
      <c r="L5">
        <f>STDEVP($B$4:$B$33)</f>
        <v>38.208841327048319</v>
      </c>
    </row>
    <row r="6" spans="1:12" x14ac:dyDescent="0.3">
      <c r="A6">
        <v>272</v>
      </c>
      <c r="B6">
        <v>246</v>
      </c>
      <c r="D6">
        <f t="shared" si="0"/>
        <v>22</v>
      </c>
      <c r="E6">
        <f t="shared" si="1"/>
        <v>12.5</v>
      </c>
    </row>
    <row r="7" spans="1:12" x14ac:dyDescent="0.3">
      <c r="A7">
        <v>286</v>
      </c>
      <c r="B7">
        <v>202</v>
      </c>
      <c r="D7">
        <f t="shared" si="0"/>
        <v>40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305</v>
      </c>
      <c r="B8">
        <v>277</v>
      </c>
      <c r="D8">
        <f t="shared" si="0"/>
        <v>56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274</v>
      </c>
      <c r="B9">
        <v>246</v>
      </c>
      <c r="D9">
        <f t="shared" si="0"/>
        <v>26</v>
      </c>
      <c r="E9">
        <f t="shared" si="1"/>
        <v>12.5</v>
      </c>
    </row>
    <row r="10" spans="1:12" x14ac:dyDescent="0.3">
      <c r="A10">
        <v>291</v>
      </c>
      <c r="B10">
        <v>160</v>
      </c>
      <c r="D10">
        <f t="shared" si="0"/>
        <v>46</v>
      </c>
      <c r="E10">
        <f t="shared" si="1"/>
        <v>2.5</v>
      </c>
      <c r="G10" t="s">
        <v>13</v>
      </c>
      <c r="H10">
        <f>H8*I8+H8*(H8+1)/2-H5</f>
        <v>328</v>
      </c>
    </row>
    <row r="11" spans="1:12" x14ac:dyDescent="0.3">
      <c r="A11">
        <v>276</v>
      </c>
      <c r="B11">
        <v>279</v>
      </c>
      <c r="D11">
        <f t="shared" si="0"/>
        <v>27</v>
      </c>
      <c r="E11">
        <f t="shared" si="1"/>
        <v>31</v>
      </c>
      <c r="G11" t="s">
        <v>14</v>
      </c>
      <c r="H11">
        <f>H8*I8+I8*(I8+1)/2-I5</f>
        <v>572</v>
      </c>
    </row>
    <row r="12" spans="1:12" x14ac:dyDescent="0.3">
      <c r="A12">
        <v>294</v>
      </c>
      <c r="B12">
        <v>289</v>
      </c>
      <c r="D12">
        <f t="shared" si="0"/>
        <v>47</v>
      </c>
      <c r="E12">
        <f t="shared" si="1"/>
        <v>43</v>
      </c>
    </row>
    <row r="13" spans="1:12" x14ac:dyDescent="0.3">
      <c r="A13">
        <v>158</v>
      </c>
      <c r="B13">
        <v>279</v>
      </c>
      <c r="D13">
        <f t="shared" si="0"/>
        <v>1</v>
      </c>
      <c r="E13">
        <f t="shared" si="1"/>
        <v>31</v>
      </c>
      <c r="G13" t="s">
        <v>15</v>
      </c>
      <c r="H13">
        <f>MIN(H10,H11)</f>
        <v>328</v>
      </c>
    </row>
    <row r="14" spans="1:12" x14ac:dyDescent="0.3">
      <c r="A14">
        <v>242</v>
      </c>
      <c r="B14">
        <v>259</v>
      </c>
      <c r="D14">
        <f t="shared" si="0"/>
        <v>10</v>
      </c>
      <c r="E14">
        <f t="shared" si="1"/>
        <v>17</v>
      </c>
    </row>
    <row r="15" spans="1:12" x14ac:dyDescent="0.3">
      <c r="A15">
        <v>298</v>
      </c>
      <c r="B15">
        <v>273</v>
      </c>
      <c r="D15">
        <f t="shared" si="0"/>
        <v>50</v>
      </c>
      <c r="E15">
        <f t="shared" si="1"/>
        <v>24</v>
      </c>
      <c r="G15" t="s">
        <v>16</v>
      </c>
      <c r="H15">
        <f>(H13-H8*I8/2)/SQRT(H8*I8*(H8+I8+1)/12)</f>
        <v>-1.8036999011291577</v>
      </c>
    </row>
    <row r="16" spans="1:12" x14ac:dyDescent="0.3">
      <c r="A16">
        <v>304</v>
      </c>
      <c r="B16">
        <v>279</v>
      </c>
      <c r="D16">
        <f t="shared" si="0"/>
        <v>55</v>
      </c>
      <c r="E16">
        <f t="shared" si="1"/>
        <v>31</v>
      </c>
      <c r="G16" s="3" t="s">
        <v>17</v>
      </c>
      <c r="H16" s="4">
        <f>(1-NORMSDIST(ABS(H15)))*2</f>
        <v>7.1278365066801186E-2</v>
      </c>
    </row>
    <row r="17" spans="1:12" x14ac:dyDescent="0.3">
      <c r="A17">
        <v>297</v>
      </c>
      <c r="B17">
        <v>282</v>
      </c>
      <c r="D17">
        <f t="shared" si="0"/>
        <v>49</v>
      </c>
      <c r="E17">
        <f t="shared" si="1"/>
        <v>36</v>
      </c>
    </row>
    <row r="18" spans="1:12" x14ac:dyDescent="0.3">
      <c r="A18">
        <v>296</v>
      </c>
      <c r="B18">
        <v>262</v>
      </c>
      <c r="D18">
        <f t="shared" si="0"/>
        <v>48</v>
      </c>
      <c r="E18">
        <f t="shared" si="1"/>
        <v>18.5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270</v>
      </c>
      <c r="B19">
        <v>255</v>
      </c>
      <c r="D19">
        <f t="shared" si="0"/>
        <v>21</v>
      </c>
      <c r="E19">
        <f t="shared" si="1"/>
        <v>15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299</v>
      </c>
      <c r="B20">
        <v>307</v>
      </c>
      <c r="D20">
        <f t="shared" si="0"/>
        <v>51</v>
      </c>
      <c r="E20">
        <f t="shared" si="1"/>
        <v>57</v>
      </c>
    </row>
    <row r="21" spans="1:12" x14ac:dyDescent="0.3">
      <c r="A21">
        <v>314</v>
      </c>
      <c r="B21">
        <v>287</v>
      </c>
      <c r="D21">
        <f t="shared" si="0"/>
        <v>59</v>
      </c>
      <c r="E21">
        <f t="shared" si="1"/>
        <v>41.5</v>
      </c>
    </row>
    <row r="22" spans="1:12" x14ac:dyDescent="0.3">
      <c r="A22">
        <v>251</v>
      </c>
      <c r="B22">
        <v>171</v>
      </c>
      <c r="D22">
        <f t="shared" si="0"/>
        <v>14</v>
      </c>
      <c r="E22">
        <f t="shared" si="1"/>
        <v>4</v>
      </c>
    </row>
    <row r="23" spans="1:12" x14ac:dyDescent="0.3">
      <c r="A23">
        <v>262</v>
      </c>
      <c r="B23">
        <v>281</v>
      </c>
      <c r="D23">
        <f t="shared" si="0"/>
        <v>18.5</v>
      </c>
      <c r="E23">
        <f t="shared" si="1"/>
        <v>35</v>
      </c>
    </row>
    <row r="24" spans="1:12" x14ac:dyDescent="0.3">
      <c r="A24">
        <v>303</v>
      </c>
      <c r="B24">
        <v>273</v>
      </c>
      <c r="D24">
        <f t="shared" si="0"/>
        <v>54</v>
      </c>
      <c r="E24">
        <f t="shared" si="1"/>
        <v>24</v>
      </c>
    </row>
    <row r="25" spans="1:12" x14ac:dyDescent="0.3">
      <c r="A25">
        <v>280</v>
      </c>
      <c r="B25">
        <v>287</v>
      </c>
      <c r="D25">
        <f t="shared" si="0"/>
        <v>34</v>
      </c>
      <c r="E25">
        <f t="shared" si="1"/>
        <v>41.5</v>
      </c>
    </row>
    <row r="26" spans="1:12" x14ac:dyDescent="0.3">
      <c r="A26">
        <v>244</v>
      </c>
      <c r="B26">
        <v>283</v>
      </c>
      <c r="D26">
        <f t="shared" si="0"/>
        <v>11</v>
      </c>
      <c r="E26">
        <f t="shared" si="1"/>
        <v>37.5</v>
      </c>
    </row>
    <row r="27" spans="1:12" x14ac:dyDescent="0.3">
      <c r="A27">
        <v>300</v>
      </c>
      <c r="B27">
        <v>279</v>
      </c>
      <c r="D27">
        <f t="shared" si="0"/>
        <v>52</v>
      </c>
      <c r="E27">
        <f t="shared" si="1"/>
        <v>31</v>
      </c>
    </row>
    <row r="28" spans="1:12" x14ac:dyDescent="0.3">
      <c r="A28">
        <v>256</v>
      </c>
      <c r="B28">
        <v>227</v>
      </c>
      <c r="D28">
        <f t="shared" si="0"/>
        <v>16</v>
      </c>
      <c r="E28">
        <f t="shared" si="1"/>
        <v>9</v>
      </c>
    </row>
    <row r="29" spans="1:12" x14ac:dyDescent="0.3">
      <c r="A29">
        <v>315</v>
      </c>
      <c r="B29">
        <v>285</v>
      </c>
      <c r="D29">
        <f t="shared" si="0"/>
        <v>60</v>
      </c>
      <c r="E29">
        <f t="shared" si="1"/>
        <v>39</v>
      </c>
    </row>
    <row r="30" spans="1:12" x14ac:dyDescent="0.3">
      <c r="A30">
        <v>312</v>
      </c>
      <c r="B30">
        <v>266</v>
      </c>
      <c r="D30">
        <f t="shared" si="0"/>
        <v>58</v>
      </c>
      <c r="E30">
        <f t="shared" si="1"/>
        <v>20</v>
      </c>
    </row>
    <row r="31" spans="1:12" x14ac:dyDescent="0.3">
      <c r="A31">
        <v>301</v>
      </c>
      <c r="B31">
        <v>290</v>
      </c>
      <c r="D31">
        <f t="shared" si="0"/>
        <v>53</v>
      </c>
      <c r="E31">
        <f t="shared" si="1"/>
        <v>44.5</v>
      </c>
    </row>
    <row r="32" spans="1:12" x14ac:dyDescent="0.3">
      <c r="A32">
        <v>220</v>
      </c>
      <c r="B32">
        <v>273</v>
      </c>
      <c r="D32">
        <f t="shared" si="0"/>
        <v>8</v>
      </c>
      <c r="E32">
        <f t="shared" si="1"/>
        <v>24</v>
      </c>
    </row>
    <row r="33" spans="1:5" x14ac:dyDescent="0.3">
      <c r="A33">
        <v>211</v>
      </c>
      <c r="B33">
        <v>290</v>
      </c>
      <c r="D33">
        <f t="shared" si="0"/>
        <v>7</v>
      </c>
      <c r="E33">
        <f t="shared" si="1"/>
        <v>44.5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1132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416.5</v>
      </c>
      <c r="I2">
        <f>MEDIAN($B$4:$B$33)</f>
        <v>399</v>
      </c>
      <c r="K2">
        <f>AVERAGE($A$4:$A$33)</f>
        <v>421.76666666666665</v>
      </c>
      <c r="L2">
        <f>AVERAGE($B$4:$B$33)</f>
        <v>393.56666666666666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459</v>
      </c>
      <c r="B4">
        <v>390</v>
      </c>
      <c r="D4">
        <f t="shared" ref="D4:D33" si="0">RANK(A4,$A$4:$B$33,1)+(COUNT($A$4:$B$33)+1-RANK(A4,$A$4:$B$33,1)-RANK(A4,$A$4:$B$33,0))/2</f>
        <v>51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439</v>
      </c>
      <c r="B5">
        <v>394</v>
      </c>
      <c r="D5">
        <f t="shared" si="0"/>
        <v>46</v>
      </c>
      <c r="E5">
        <f t="shared" si="1"/>
        <v>22.5</v>
      </c>
      <c r="H5">
        <f>SUM($D$4:$D$33)</f>
        <v>1042.5</v>
      </c>
      <c r="I5">
        <f>SUM($E$4:$E$33)</f>
        <v>787.5</v>
      </c>
      <c r="J5" s="2" t="s">
        <v>23</v>
      </c>
      <c r="K5">
        <f>STDEVP($A$4:$A$33)</f>
        <v>50.236562603568153</v>
      </c>
      <c r="L5">
        <f>STDEVP($B$4:$B$33)</f>
        <v>49.673388806840585</v>
      </c>
    </row>
    <row r="6" spans="1:12" x14ac:dyDescent="0.3">
      <c r="A6">
        <v>400</v>
      </c>
      <c r="B6">
        <v>331</v>
      </c>
      <c r="D6">
        <f t="shared" si="0"/>
        <v>26</v>
      </c>
      <c r="E6">
        <f t="shared" si="1"/>
        <v>7</v>
      </c>
    </row>
    <row r="7" spans="1:12" x14ac:dyDescent="0.3">
      <c r="A7">
        <v>380</v>
      </c>
      <c r="B7">
        <v>390</v>
      </c>
      <c r="D7">
        <f t="shared" si="0"/>
        <v>15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402</v>
      </c>
      <c r="B8">
        <v>344</v>
      </c>
      <c r="D8">
        <f t="shared" si="0"/>
        <v>29.5</v>
      </c>
      <c r="E8">
        <f t="shared" si="1"/>
        <v>8</v>
      </c>
      <c r="H8">
        <f>COUNT($A$4:$A$33)</f>
        <v>30</v>
      </c>
      <c r="I8">
        <f>COUNT($B$4:$B$33)</f>
        <v>30</v>
      </c>
    </row>
    <row r="9" spans="1:12" x14ac:dyDescent="0.3">
      <c r="A9">
        <v>407</v>
      </c>
      <c r="B9">
        <v>435</v>
      </c>
      <c r="D9">
        <f t="shared" si="0"/>
        <v>31</v>
      </c>
      <c r="E9">
        <f t="shared" si="1"/>
        <v>42</v>
      </c>
    </row>
    <row r="10" spans="1:12" x14ac:dyDescent="0.3">
      <c r="A10">
        <v>460</v>
      </c>
      <c r="B10">
        <v>330</v>
      </c>
      <c r="D10">
        <f t="shared" si="0"/>
        <v>52</v>
      </c>
      <c r="E10">
        <f t="shared" si="1"/>
        <v>6</v>
      </c>
      <c r="G10" t="s">
        <v>13</v>
      </c>
      <c r="H10">
        <f>H8*I8+H8*(H8+1)/2-H5</f>
        <v>322.5</v>
      </c>
    </row>
    <row r="11" spans="1:12" x14ac:dyDescent="0.3">
      <c r="A11">
        <v>499</v>
      </c>
      <c r="B11">
        <v>299</v>
      </c>
      <c r="D11">
        <f t="shared" si="0"/>
        <v>58</v>
      </c>
      <c r="E11">
        <f t="shared" si="1"/>
        <v>3</v>
      </c>
      <c r="G11" t="s">
        <v>14</v>
      </c>
      <c r="H11">
        <f>H8*I8+I8*(I8+1)/2-I5</f>
        <v>577.5</v>
      </c>
    </row>
    <row r="12" spans="1:12" x14ac:dyDescent="0.3">
      <c r="A12">
        <v>508</v>
      </c>
      <c r="B12">
        <v>444</v>
      </c>
      <c r="D12">
        <f t="shared" si="0"/>
        <v>59</v>
      </c>
      <c r="E12">
        <f t="shared" si="1"/>
        <v>47.5</v>
      </c>
    </row>
    <row r="13" spans="1:12" x14ac:dyDescent="0.3">
      <c r="A13">
        <v>401</v>
      </c>
      <c r="B13">
        <v>402</v>
      </c>
      <c r="D13">
        <f t="shared" si="0"/>
        <v>27.5</v>
      </c>
      <c r="E13">
        <f t="shared" si="1"/>
        <v>29.5</v>
      </c>
      <c r="G13" t="s">
        <v>15</v>
      </c>
      <c r="H13">
        <f>MIN(H10,H11)</f>
        <v>322.5</v>
      </c>
    </row>
    <row r="14" spans="1:12" x14ac:dyDescent="0.3">
      <c r="A14">
        <v>386</v>
      </c>
      <c r="B14">
        <v>421</v>
      </c>
      <c r="D14">
        <f t="shared" si="0"/>
        <v>19</v>
      </c>
      <c r="E14">
        <f t="shared" si="1"/>
        <v>35</v>
      </c>
    </row>
    <row r="15" spans="1:12" x14ac:dyDescent="0.3">
      <c r="A15">
        <v>397</v>
      </c>
      <c r="B15">
        <v>381</v>
      </c>
      <c r="D15">
        <f t="shared" si="0"/>
        <v>25</v>
      </c>
      <c r="E15">
        <f t="shared" si="1"/>
        <v>16.5</v>
      </c>
      <c r="G15" t="s">
        <v>16</v>
      </c>
      <c r="H15">
        <f>(H13-H8*I8/2)/SQRT(H8*I8*(H8+I8+1)/12)</f>
        <v>-1.8850142409341608</v>
      </c>
    </row>
    <row r="16" spans="1:12" x14ac:dyDescent="0.3">
      <c r="A16">
        <v>297</v>
      </c>
      <c r="B16">
        <v>317</v>
      </c>
      <c r="D16">
        <f t="shared" si="0"/>
        <v>2</v>
      </c>
      <c r="E16">
        <f t="shared" si="1"/>
        <v>4.5</v>
      </c>
      <c r="G16" s="3" t="s">
        <v>17</v>
      </c>
      <c r="H16" s="4">
        <f>(1-NORMSDIST(ABS(H15)))*2</f>
        <v>5.9427915168952294E-2</v>
      </c>
    </row>
    <row r="17" spans="1:12" x14ac:dyDescent="0.3">
      <c r="A17">
        <v>438</v>
      </c>
      <c r="B17">
        <v>370</v>
      </c>
      <c r="D17">
        <f t="shared" si="0"/>
        <v>44.5</v>
      </c>
      <c r="E17">
        <f t="shared" si="1"/>
        <v>12</v>
      </c>
    </row>
    <row r="18" spans="1:12" x14ac:dyDescent="0.3">
      <c r="A18">
        <v>427</v>
      </c>
      <c r="B18">
        <v>381</v>
      </c>
      <c r="D18">
        <f t="shared" si="0"/>
        <v>38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368</v>
      </c>
      <c r="B19">
        <v>438</v>
      </c>
      <c r="D19">
        <f t="shared" si="0"/>
        <v>11</v>
      </c>
      <c r="E19">
        <f t="shared" si="1"/>
        <v>44.5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472</v>
      </c>
      <c r="B20">
        <v>420</v>
      </c>
      <c r="D20">
        <f t="shared" si="0"/>
        <v>54</v>
      </c>
      <c r="E20">
        <f t="shared" si="1"/>
        <v>33.5</v>
      </c>
    </row>
    <row r="21" spans="1:12" x14ac:dyDescent="0.3">
      <c r="A21">
        <v>394</v>
      </c>
      <c r="B21">
        <v>488</v>
      </c>
      <c r="D21">
        <f t="shared" si="0"/>
        <v>22.5</v>
      </c>
      <c r="E21">
        <f t="shared" si="1"/>
        <v>57</v>
      </c>
    </row>
    <row r="22" spans="1:12" x14ac:dyDescent="0.3">
      <c r="A22">
        <v>374</v>
      </c>
      <c r="B22">
        <v>435</v>
      </c>
      <c r="D22">
        <f t="shared" si="0"/>
        <v>13</v>
      </c>
      <c r="E22">
        <f t="shared" si="1"/>
        <v>42</v>
      </c>
    </row>
    <row r="23" spans="1:12" x14ac:dyDescent="0.3">
      <c r="A23">
        <v>426</v>
      </c>
      <c r="B23">
        <v>287</v>
      </c>
      <c r="D23">
        <f t="shared" si="0"/>
        <v>36.5</v>
      </c>
      <c r="E23">
        <f t="shared" si="1"/>
        <v>1</v>
      </c>
    </row>
    <row r="24" spans="1:12" x14ac:dyDescent="0.3">
      <c r="A24">
        <v>444</v>
      </c>
      <c r="B24">
        <v>420</v>
      </c>
      <c r="D24">
        <f t="shared" si="0"/>
        <v>47.5</v>
      </c>
      <c r="E24">
        <f t="shared" si="1"/>
        <v>33.5</v>
      </c>
    </row>
    <row r="25" spans="1:12" x14ac:dyDescent="0.3">
      <c r="A25">
        <v>361</v>
      </c>
      <c r="B25">
        <v>432</v>
      </c>
      <c r="D25">
        <f t="shared" si="0"/>
        <v>10</v>
      </c>
      <c r="E25">
        <f t="shared" si="1"/>
        <v>39</v>
      </c>
    </row>
    <row r="26" spans="1:12" x14ac:dyDescent="0.3">
      <c r="A26">
        <v>451</v>
      </c>
      <c r="B26">
        <v>433</v>
      </c>
      <c r="D26">
        <f t="shared" si="0"/>
        <v>49</v>
      </c>
      <c r="E26">
        <f t="shared" si="1"/>
        <v>40</v>
      </c>
    </row>
    <row r="27" spans="1:12" x14ac:dyDescent="0.3">
      <c r="A27">
        <v>484</v>
      </c>
      <c r="B27">
        <v>435</v>
      </c>
      <c r="D27">
        <f t="shared" si="0"/>
        <v>56</v>
      </c>
      <c r="E27">
        <f t="shared" si="1"/>
        <v>42</v>
      </c>
    </row>
    <row r="28" spans="1:12" x14ac:dyDescent="0.3">
      <c r="A28">
        <v>519</v>
      </c>
      <c r="B28">
        <v>409</v>
      </c>
      <c r="D28">
        <f t="shared" si="0"/>
        <v>60</v>
      </c>
      <c r="E28">
        <f t="shared" si="1"/>
        <v>32</v>
      </c>
    </row>
    <row r="29" spans="1:12" x14ac:dyDescent="0.3">
      <c r="A29">
        <v>347</v>
      </c>
      <c r="B29">
        <v>396</v>
      </c>
      <c r="D29">
        <f t="shared" si="0"/>
        <v>9</v>
      </c>
      <c r="E29">
        <f t="shared" si="1"/>
        <v>24</v>
      </c>
    </row>
    <row r="30" spans="1:12" x14ac:dyDescent="0.3">
      <c r="A30">
        <v>476</v>
      </c>
      <c r="B30">
        <v>426</v>
      </c>
      <c r="D30">
        <f t="shared" si="0"/>
        <v>55</v>
      </c>
      <c r="E30">
        <f t="shared" si="1"/>
        <v>36.5</v>
      </c>
    </row>
    <row r="31" spans="1:12" x14ac:dyDescent="0.3">
      <c r="A31">
        <v>452</v>
      </c>
      <c r="B31">
        <v>376</v>
      </c>
      <c r="D31">
        <f t="shared" si="0"/>
        <v>50</v>
      </c>
      <c r="E31">
        <f t="shared" si="1"/>
        <v>14</v>
      </c>
    </row>
    <row r="32" spans="1:12" x14ac:dyDescent="0.3">
      <c r="A32">
        <v>401</v>
      </c>
      <c r="B32">
        <v>317</v>
      </c>
      <c r="D32">
        <f t="shared" si="0"/>
        <v>27.5</v>
      </c>
      <c r="E32">
        <f t="shared" si="1"/>
        <v>4.5</v>
      </c>
    </row>
    <row r="33" spans="1:5" x14ac:dyDescent="0.3">
      <c r="A33">
        <v>384</v>
      </c>
      <c r="B33">
        <v>466</v>
      </c>
      <c r="D33">
        <f t="shared" si="0"/>
        <v>18</v>
      </c>
      <c r="E33">
        <f t="shared" si="1"/>
        <v>53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220</v>
      </c>
      <c r="I2">
        <f>MEDIAN($B$4:$B$33)</f>
        <v>191</v>
      </c>
      <c r="K2">
        <f>AVERAGE($A$4:$A$33)</f>
        <v>216.43333333333334</v>
      </c>
      <c r="L2">
        <f>AVERAGE($B$4:$B$33)</f>
        <v>187.96666666666667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223</v>
      </c>
      <c r="B4">
        <v>139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263</v>
      </c>
      <c r="B5">
        <v>236</v>
      </c>
      <c r="D5">
        <f t="shared" si="0"/>
        <v>54</v>
      </c>
      <c r="E5">
        <f t="shared" si="1"/>
        <v>44.5</v>
      </c>
      <c r="H5">
        <f>SUM($D$4:$D$33)</f>
        <v>1090</v>
      </c>
      <c r="I5">
        <f>SUM($E$4:$E$33)</f>
        <v>740</v>
      </c>
      <c r="J5" s="2" t="s">
        <v>23</v>
      </c>
      <c r="K5">
        <f>STDEVP($A$4:$A$33)</f>
        <v>46.573728884664391</v>
      </c>
      <c r="L5">
        <f>STDEVP($B$4:$B$33)</f>
        <v>38.070533954169271</v>
      </c>
    </row>
    <row r="6" spans="1:12" x14ac:dyDescent="0.3">
      <c r="A6">
        <v>208</v>
      </c>
      <c r="B6">
        <v>239</v>
      </c>
      <c r="D6">
        <f t="shared" si="0"/>
        <v>31</v>
      </c>
      <c r="E6">
        <f t="shared" si="1"/>
        <v>46</v>
      </c>
    </row>
    <row r="7" spans="1:12" x14ac:dyDescent="0.3">
      <c r="A7">
        <v>242</v>
      </c>
      <c r="B7">
        <v>142</v>
      </c>
      <c r="D7">
        <f t="shared" si="0"/>
        <v>47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215</v>
      </c>
      <c r="B8">
        <v>204</v>
      </c>
      <c r="D8">
        <f t="shared" si="0"/>
        <v>34.5</v>
      </c>
      <c r="E8">
        <f t="shared" si="1"/>
        <v>29</v>
      </c>
      <c r="H8">
        <f>COUNT($A$4:$A$33)</f>
        <v>30</v>
      </c>
      <c r="I8">
        <f>COUNT($B$4:$B$33)</f>
        <v>30</v>
      </c>
    </row>
    <row r="9" spans="1:12" x14ac:dyDescent="0.3">
      <c r="A9">
        <v>275</v>
      </c>
      <c r="B9">
        <v>142</v>
      </c>
      <c r="D9">
        <f t="shared" si="0"/>
        <v>59</v>
      </c>
      <c r="E9">
        <f t="shared" si="1"/>
        <v>6.5</v>
      </c>
    </row>
    <row r="10" spans="1:12" x14ac:dyDescent="0.3">
      <c r="A10">
        <v>243</v>
      </c>
      <c r="B10">
        <v>160</v>
      </c>
      <c r="D10">
        <f t="shared" si="0"/>
        <v>48.5</v>
      </c>
      <c r="E10">
        <f t="shared" si="1"/>
        <v>13</v>
      </c>
      <c r="G10" t="s">
        <v>13</v>
      </c>
      <c r="H10">
        <f>H8*I8+H8*(H8+1)/2-H5</f>
        <v>275</v>
      </c>
    </row>
    <row r="11" spans="1:12" x14ac:dyDescent="0.3">
      <c r="A11">
        <v>198</v>
      </c>
      <c r="B11">
        <v>222</v>
      </c>
      <c r="D11">
        <f t="shared" si="0"/>
        <v>26</v>
      </c>
      <c r="E11">
        <f t="shared" si="1"/>
        <v>41</v>
      </c>
      <c r="G11" t="s">
        <v>14</v>
      </c>
      <c r="H11">
        <f>H8*I8+I8*(I8+1)/2-I5</f>
        <v>625</v>
      </c>
    </row>
    <row r="12" spans="1:12" x14ac:dyDescent="0.3">
      <c r="A12">
        <v>197</v>
      </c>
      <c r="B12">
        <v>184</v>
      </c>
      <c r="D12">
        <f t="shared" si="0"/>
        <v>25</v>
      </c>
      <c r="E12">
        <f t="shared" si="1"/>
        <v>22</v>
      </c>
    </row>
    <row r="13" spans="1:12" x14ac:dyDescent="0.3">
      <c r="A13">
        <v>156</v>
      </c>
      <c r="B13">
        <v>142</v>
      </c>
      <c r="D13">
        <f t="shared" si="0"/>
        <v>10</v>
      </c>
      <c r="E13">
        <f t="shared" si="1"/>
        <v>6.5</v>
      </c>
      <c r="G13" t="s">
        <v>15</v>
      </c>
      <c r="H13">
        <f>MIN(H10,H11)</f>
        <v>275</v>
      </c>
    </row>
    <row r="14" spans="1:12" x14ac:dyDescent="0.3">
      <c r="A14">
        <v>220</v>
      </c>
      <c r="B14">
        <v>205</v>
      </c>
      <c r="D14">
        <f t="shared" si="0"/>
        <v>38.5</v>
      </c>
      <c r="E14">
        <f t="shared" si="1"/>
        <v>30</v>
      </c>
    </row>
    <row r="15" spans="1:12" x14ac:dyDescent="0.3">
      <c r="A15">
        <v>165</v>
      </c>
      <c r="B15">
        <v>146</v>
      </c>
      <c r="D15">
        <f t="shared" si="0"/>
        <v>15.5</v>
      </c>
      <c r="E15">
        <f t="shared" si="1"/>
        <v>9</v>
      </c>
      <c r="G15" t="s">
        <v>16</v>
      </c>
      <c r="H15">
        <f>(H13-H8*I8/2)/SQRT(H8*I8*(H8+I8+1)/12)</f>
        <v>-2.5872744483410051</v>
      </c>
    </row>
    <row r="16" spans="1:12" x14ac:dyDescent="0.3">
      <c r="A16">
        <v>274</v>
      </c>
      <c r="B16">
        <v>183</v>
      </c>
      <c r="D16">
        <f t="shared" si="0"/>
        <v>58</v>
      </c>
      <c r="E16">
        <f t="shared" si="1"/>
        <v>20.5</v>
      </c>
      <c r="G16" s="3" t="s">
        <v>17</v>
      </c>
      <c r="H16" s="4">
        <f>(1-NORMSDIST(ABS(H15)))*2</f>
        <v>9.6738506509201905E-3</v>
      </c>
    </row>
    <row r="17" spans="1:12" x14ac:dyDescent="0.3">
      <c r="A17">
        <v>260</v>
      </c>
      <c r="B17">
        <v>219</v>
      </c>
      <c r="D17">
        <f t="shared" si="0"/>
        <v>53</v>
      </c>
      <c r="E17">
        <f t="shared" si="1"/>
        <v>36.5</v>
      </c>
    </row>
    <row r="18" spans="1:12" x14ac:dyDescent="0.3">
      <c r="A18">
        <v>220</v>
      </c>
      <c r="B18">
        <v>113</v>
      </c>
      <c r="D18">
        <f t="shared" si="0"/>
        <v>38.5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199</v>
      </c>
      <c r="B19">
        <v>142</v>
      </c>
      <c r="D19">
        <f t="shared" si="0"/>
        <v>27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213</v>
      </c>
      <c r="B20">
        <v>134</v>
      </c>
      <c r="D20">
        <f t="shared" si="0"/>
        <v>33</v>
      </c>
      <c r="E20">
        <f t="shared" si="1"/>
        <v>3</v>
      </c>
    </row>
    <row r="21" spans="1:12" x14ac:dyDescent="0.3">
      <c r="A21">
        <v>246</v>
      </c>
      <c r="B21">
        <v>226</v>
      </c>
      <c r="D21">
        <f t="shared" si="0"/>
        <v>50</v>
      </c>
      <c r="E21">
        <f t="shared" si="1"/>
        <v>43</v>
      </c>
    </row>
    <row r="22" spans="1:12" x14ac:dyDescent="0.3">
      <c r="A22">
        <v>158</v>
      </c>
      <c r="B22">
        <v>209</v>
      </c>
      <c r="D22">
        <f t="shared" si="0"/>
        <v>11.5</v>
      </c>
      <c r="E22">
        <f t="shared" si="1"/>
        <v>32</v>
      </c>
    </row>
    <row r="23" spans="1:12" x14ac:dyDescent="0.3">
      <c r="A23">
        <v>271</v>
      </c>
      <c r="B23">
        <v>194</v>
      </c>
      <c r="D23">
        <f t="shared" si="0"/>
        <v>57</v>
      </c>
      <c r="E23">
        <f t="shared" si="1"/>
        <v>24</v>
      </c>
    </row>
    <row r="24" spans="1:12" x14ac:dyDescent="0.3">
      <c r="A24">
        <v>251</v>
      </c>
      <c r="B24">
        <v>188</v>
      </c>
      <c r="D24">
        <f t="shared" si="0"/>
        <v>51</v>
      </c>
      <c r="E24">
        <f t="shared" si="1"/>
        <v>23</v>
      </c>
    </row>
    <row r="25" spans="1:12" x14ac:dyDescent="0.3">
      <c r="A25">
        <v>79</v>
      </c>
      <c r="B25">
        <v>236</v>
      </c>
      <c r="D25">
        <f t="shared" si="0"/>
        <v>1</v>
      </c>
      <c r="E25">
        <f t="shared" si="1"/>
        <v>44.5</v>
      </c>
    </row>
    <row r="26" spans="1:12" x14ac:dyDescent="0.3">
      <c r="A26">
        <v>278</v>
      </c>
      <c r="B26">
        <v>200</v>
      </c>
      <c r="D26">
        <f t="shared" si="0"/>
        <v>60</v>
      </c>
      <c r="E26">
        <f t="shared" si="1"/>
        <v>28</v>
      </c>
    </row>
    <row r="27" spans="1:12" x14ac:dyDescent="0.3">
      <c r="A27">
        <v>158</v>
      </c>
      <c r="B27">
        <v>264</v>
      </c>
      <c r="D27">
        <f t="shared" si="0"/>
        <v>11.5</v>
      </c>
      <c r="E27">
        <f t="shared" si="1"/>
        <v>55</v>
      </c>
    </row>
    <row r="28" spans="1:12" x14ac:dyDescent="0.3">
      <c r="A28">
        <v>252</v>
      </c>
      <c r="B28">
        <v>215</v>
      </c>
      <c r="D28">
        <f t="shared" si="0"/>
        <v>52</v>
      </c>
      <c r="E28">
        <f t="shared" si="1"/>
        <v>34.5</v>
      </c>
    </row>
    <row r="29" spans="1:12" x14ac:dyDescent="0.3">
      <c r="A29">
        <v>179</v>
      </c>
      <c r="B29">
        <v>219</v>
      </c>
      <c r="D29">
        <f t="shared" si="0"/>
        <v>19</v>
      </c>
      <c r="E29">
        <f t="shared" si="1"/>
        <v>36.5</v>
      </c>
    </row>
    <row r="30" spans="1:12" x14ac:dyDescent="0.3">
      <c r="A30">
        <v>173</v>
      </c>
      <c r="B30">
        <v>167</v>
      </c>
      <c r="D30">
        <f t="shared" si="0"/>
        <v>18</v>
      </c>
      <c r="E30">
        <f t="shared" si="1"/>
        <v>17</v>
      </c>
    </row>
    <row r="31" spans="1:12" x14ac:dyDescent="0.3">
      <c r="A31">
        <v>243</v>
      </c>
      <c r="B31">
        <v>183</v>
      </c>
      <c r="D31">
        <f t="shared" si="0"/>
        <v>48.5</v>
      </c>
      <c r="E31">
        <f t="shared" si="1"/>
        <v>20.5</v>
      </c>
    </row>
    <row r="32" spans="1:12" x14ac:dyDescent="0.3">
      <c r="A32">
        <v>164</v>
      </c>
      <c r="B32">
        <v>165</v>
      </c>
      <c r="D32">
        <f t="shared" si="0"/>
        <v>14</v>
      </c>
      <c r="E32">
        <f t="shared" si="1"/>
        <v>15.5</v>
      </c>
    </row>
    <row r="33" spans="1:5" x14ac:dyDescent="0.3">
      <c r="A33">
        <v>270</v>
      </c>
      <c r="B33">
        <v>221</v>
      </c>
      <c r="D33">
        <f t="shared" si="0"/>
        <v>56</v>
      </c>
      <c r="E33">
        <f t="shared" si="1"/>
        <v>40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209</v>
      </c>
      <c r="I2">
        <f>MEDIAN($B$4:$B$33)</f>
        <v>178</v>
      </c>
      <c r="K2">
        <f>AVERAGE($A$4:$A$33)</f>
        <v>201.66666666666666</v>
      </c>
      <c r="L2">
        <f>AVERAGE($B$4:$B$33)</f>
        <v>174.56666666666666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234</v>
      </c>
      <c r="B4">
        <v>189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31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209</v>
      </c>
      <c r="D5">
        <f t="shared" si="0"/>
        <v>8</v>
      </c>
      <c r="E5">
        <f t="shared" si="1"/>
        <v>44</v>
      </c>
      <c r="H5">
        <f>SUM($D$4:$D$33)</f>
        <v>1158.5</v>
      </c>
      <c r="I5">
        <f>SUM($E$4:$E$33)</f>
        <v>671.5</v>
      </c>
      <c r="J5" s="2" t="s">
        <v>23</v>
      </c>
      <c r="K5">
        <f>STDEVP($A$4:$A$33)</f>
        <v>25.732383402156039</v>
      </c>
      <c r="L5">
        <f>STDEVP($B$4:$B$33)</f>
        <v>25.541708809100633</v>
      </c>
    </row>
    <row r="6" spans="1:12" x14ac:dyDescent="0.3">
      <c r="A6">
        <v>180</v>
      </c>
      <c r="B6">
        <v>182</v>
      </c>
      <c r="D6">
        <f t="shared" si="0"/>
        <v>22.5</v>
      </c>
      <c r="E6">
        <f t="shared" si="1"/>
        <v>24.5</v>
      </c>
    </row>
    <row r="7" spans="1:12" x14ac:dyDescent="0.3">
      <c r="A7">
        <v>224</v>
      </c>
      <c r="B7">
        <v>176</v>
      </c>
      <c r="D7">
        <f t="shared" si="0"/>
        <v>53.5</v>
      </c>
      <c r="E7">
        <f t="shared" si="1"/>
        <v>19.5</v>
      </c>
      <c r="H7" s="1" t="s">
        <v>11</v>
      </c>
      <c r="I7" s="1" t="s">
        <v>12</v>
      </c>
    </row>
    <row r="8" spans="1:12" x14ac:dyDescent="0.3">
      <c r="A8">
        <v>174</v>
      </c>
      <c r="B8">
        <v>128</v>
      </c>
      <c r="D8">
        <f t="shared" si="0"/>
        <v>17</v>
      </c>
      <c r="E8">
        <f t="shared" si="1"/>
        <v>2.5</v>
      </c>
      <c r="H8">
        <f>COUNT($A$4:$A$33)</f>
        <v>30</v>
      </c>
      <c r="I8">
        <f>COUNT($B$4:$B$33)</f>
        <v>30</v>
      </c>
    </row>
    <row r="9" spans="1:12" x14ac:dyDescent="0.3">
      <c r="A9">
        <v>241</v>
      </c>
      <c r="B9">
        <v>186</v>
      </c>
      <c r="D9">
        <f t="shared" si="0"/>
        <v>60</v>
      </c>
      <c r="E9">
        <f t="shared" si="1"/>
        <v>27.5</v>
      </c>
    </row>
    <row r="10" spans="1:12" x14ac:dyDescent="0.3">
      <c r="A10">
        <v>176</v>
      </c>
      <c r="B10">
        <v>154</v>
      </c>
      <c r="D10">
        <f t="shared" si="0"/>
        <v>19.5</v>
      </c>
      <c r="E10">
        <f t="shared" si="1"/>
        <v>10.5</v>
      </c>
      <c r="G10" t="s">
        <v>13</v>
      </c>
      <c r="H10">
        <f>H8*I8+H8*(H8+1)/2-H5</f>
        <v>206.5</v>
      </c>
    </row>
    <row r="11" spans="1:12" x14ac:dyDescent="0.3">
      <c r="A11">
        <v>197</v>
      </c>
      <c r="B11">
        <v>176</v>
      </c>
      <c r="D11">
        <f t="shared" si="0"/>
        <v>35</v>
      </c>
      <c r="E11">
        <f t="shared" si="1"/>
        <v>19.5</v>
      </c>
      <c r="G11" t="s">
        <v>14</v>
      </c>
      <c r="H11">
        <f>H8*I8+I8*(I8+1)/2-I5</f>
        <v>693.5</v>
      </c>
    </row>
    <row r="12" spans="1:12" x14ac:dyDescent="0.3">
      <c r="A12">
        <v>209</v>
      </c>
      <c r="B12">
        <v>176</v>
      </c>
      <c r="D12">
        <f t="shared" si="0"/>
        <v>44</v>
      </c>
      <c r="E12">
        <f t="shared" si="1"/>
        <v>19.5</v>
      </c>
    </row>
    <row r="13" spans="1:12" x14ac:dyDescent="0.3">
      <c r="A13">
        <v>149</v>
      </c>
      <c r="B13">
        <v>167</v>
      </c>
      <c r="D13">
        <f t="shared" si="0"/>
        <v>6</v>
      </c>
      <c r="E13">
        <f t="shared" si="1"/>
        <v>13.5</v>
      </c>
      <c r="G13" t="s">
        <v>15</v>
      </c>
      <c r="H13">
        <f>MIN(H10,H11)</f>
        <v>206.5</v>
      </c>
    </row>
    <row r="14" spans="1:12" x14ac:dyDescent="0.3">
      <c r="A14">
        <v>217</v>
      </c>
      <c r="B14">
        <v>187</v>
      </c>
      <c r="D14">
        <f t="shared" si="0"/>
        <v>50.5</v>
      </c>
      <c r="E14">
        <f t="shared" si="1"/>
        <v>29.5</v>
      </c>
    </row>
    <row r="15" spans="1:12" x14ac:dyDescent="0.3">
      <c r="A15">
        <v>226</v>
      </c>
      <c r="B15">
        <v>203</v>
      </c>
      <c r="D15">
        <f t="shared" si="0"/>
        <v>55</v>
      </c>
      <c r="E15">
        <f t="shared" si="1"/>
        <v>41</v>
      </c>
      <c r="G15" t="s">
        <v>16</v>
      </c>
      <c r="H15">
        <f>(H13-H8*I8/2)/SQRT(H8*I8*(H8+I8+1)/12)</f>
        <v>-3.60000758954877</v>
      </c>
    </row>
    <row r="16" spans="1:12" x14ac:dyDescent="0.3">
      <c r="A16">
        <v>172</v>
      </c>
      <c r="B16">
        <v>133</v>
      </c>
      <c r="D16">
        <f t="shared" si="0"/>
        <v>16</v>
      </c>
      <c r="E16">
        <f t="shared" si="1"/>
        <v>4</v>
      </c>
      <c r="G16" s="3" t="s">
        <v>17</v>
      </c>
      <c r="H16" s="4">
        <f>(1-NORMSDIST(ABS(H15)))*2</f>
        <v>3.1820789232295255E-4</v>
      </c>
    </row>
    <row r="17" spans="1:12" x14ac:dyDescent="0.3">
      <c r="A17">
        <v>228</v>
      </c>
      <c r="B17">
        <v>154</v>
      </c>
      <c r="D17">
        <f t="shared" si="0"/>
        <v>56</v>
      </c>
      <c r="E17">
        <f t="shared" si="1"/>
        <v>10.5</v>
      </c>
    </row>
    <row r="18" spans="1:12" x14ac:dyDescent="0.3">
      <c r="A18">
        <v>211</v>
      </c>
      <c r="B18">
        <v>180</v>
      </c>
      <c r="D18">
        <f t="shared" si="0"/>
        <v>46</v>
      </c>
      <c r="E18">
        <f t="shared" si="1"/>
        <v>22.5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199</v>
      </c>
      <c r="D19">
        <f t="shared" si="0"/>
        <v>26</v>
      </c>
      <c r="E19">
        <f t="shared" si="1"/>
        <v>37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216</v>
      </c>
      <c r="B20">
        <v>195</v>
      </c>
      <c r="D20">
        <f t="shared" si="0"/>
        <v>49</v>
      </c>
      <c r="E20">
        <f t="shared" si="1"/>
        <v>34</v>
      </c>
    </row>
    <row r="21" spans="1:12" x14ac:dyDescent="0.3">
      <c r="A21">
        <v>238</v>
      </c>
      <c r="B21">
        <v>224</v>
      </c>
      <c r="D21">
        <f t="shared" si="0"/>
        <v>59</v>
      </c>
      <c r="E21">
        <f t="shared" si="1"/>
        <v>53.5</v>
      </c>
    </row>
    <row r="22" spans="1:12" x14ac:dyDescent="0.3">
      <c r="A22">
        <v>209</v>
      </c>
      <c r="B22">
        <v>186</v>
      </c>
      <c r="D22">
        <f t="shared" si="0"/>
        <v>44</v>
      </c>
      <c r="E22">
        <f t="shared" si="1"/>
        <v>27.5</v>
      </c>
    </row>
    <row r="23" spans="1:12" x14ac:dyDescent="0.3">
      <c r="A23">
        <v>192</v>
      </c>
      <c r="B23">
        <v>200</v>
      </c>
      <c r="D23">
        <f t="shared" si="0"/>
        <v>33</v>
      </c>
      <c r="E23">
        <f t="shared" si="1"/>
        <v>38.5</v>
      </c>
    </row>
    <row r="24" spans="1:12" x14ac:dyDescent="0.3">
      <c r="A24">
        <v>217</v>
      </c>
      <c r="B24">
        <v>204</v>
      </c>
      <c r="D24">
        <f t="shared" si="0"/>
        <v>50.5</v>
      </c>
      <c r="E24">
        <f t="shared" si="1"/>
        <v>42</v>
      </c>
    </row>
    <row r="25" spans="1:12" x14ac:dyDescent="0.3">
      <c r="A25">
        <v>200</v>
      </c>
      <c r="B25">
        <v>128</v>
      </c>
      <c r="D25">
        <f t="shared" si="0"/>
        <v>38.5</v>
      </c>
      <c r="E25">
        <f t="shared" si="1"/>
        <v>2.5</v>
      </c>
    </row>
    <row r="26" spans="1:12" x14ac:dyDescent="0.3">
      <c r="A26">
        <v>212</v>
      </c>
      <c r="B26">
        <v>167</v>
      </c>
      <c r="D26">
        <f t="shared" si="0"/>
        <v>47</v>
      </c>
      <c r="E26">
        <f t="shared" si="1"/>
        <v>13.5</v>
      </c>
    </row>
    <row r="27" spans="1:12" x14ac:dyDescent="0.3">
      <c r="A27">
        <v>218</v>
      </c>
      <c r="B27">
        <v>153</v>
      </c>
      <c r="D27">
        <f t="shared" si="0"/>
        <v>52</v>
      </c>
      <c r="E27">
        <f t="shared" si="1"/>
        <v>9</v>
      </c>
    </row>
    <row r="28" spans="1:12" x14ac:dyDescent="0.3">
      <c r="A28">
        <v>235</v>
      </c>
      <c r="B28">
        <v>163</v>
      </c>
      <c r="D28">
        <f t="shared" si="0"/>
        <v>58</v>
      </c>
      <c r="E28">
        <f t="shared" si="1"/>
        <v>12</v>
      </c>
    </row>
    <row r="29" spans="1:12" x14ac:dyDescent="0.3">
      <c r="A29">
        <v>191</v>
      </c>
      <c r="B29">
        <v>169</v>
      </c>
      <c r="D29">
        <f t="shared" si="0"/>
        <v>32</v>
      </c>
      <c r="E29">
        <f t="shared" si="1"/>
        <v>15</v>
      </c>
    </row>
    <row r="30" spans="1:12" x14ac:dyDescent="0.3">
      <c r="A30">
        <v>187</v>
      </c>
      <c r="B30">
        <v>120</v>
      </c>
      <c r="D30">
        <f t="shared" si="0"/>
        <v>29.5</v>
      </c>
      <c r="E30">
        <f t="shared" si="1"/>
        <v>1</v>
      </c>
    </row>
    <row r="31" spans="1:12" x14ac:dyDescent="0.3">
      <c r="A31">
        <v>149</v>
      </c>
      <c r="B31">
        <v>182</v>
      </c>
      <c r="D31">
        <f t="shared" si="0"/>
        <v>6</v>
      </c>
      <c r="E31">
        <f t="shared" si="1"/>
        <v>24.5</v>
      </c>
    </row>
    <row r="32" spans="1:12" x14ac:dyDescent="0.3">
      <c r="A32">
        <v>201</v>
      </c>
      <c r="B32">
        <v>149</v>
      </c>
      <c r="D32">
        <f t="shared" si="0"/>
        <v>40</v>
      </c>
      <c r="E32">
        <f t="shared" si="1"/>
        <v>6</v>
      </c>
    </row>
    <row r="33" spans="1:5" x14ac:dyDescent="0.3">
      <c r="A33">
        <v>213</v>
      </c>
      <c r="B33">
        <v>198</v>
      </c>
      <c r="D33">
        <f t="shared" si="0"/>
        <v>48</v>
      </c>
      <c r="E33">
        <f t="shared" si="1"/>
        <v>36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539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154</v>
      </c>
      <c r="I2">
        <f>MEDIAN($B$4:$B$33)</f>
        <v>142</v>
      </c>
      <c r="K2">
        <f>AVERAGE($A$4:$A$33)</f>
        <v>155</v>
      </c>
      <c r="L2">
        <f>AVERAGE($B$4:$B$33)</f>
        <v>138.76666666666668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159</v>
      </c>
      <c r="B4">
        <v>174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55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152</v>
      </c>
      <c r="B5">
        <v>132</v>
      </c>
      <c r="D5">
        <f t="shared" si="0"/>
        <v>34</v>
      </c>
      <c r="E5">
        <f t="shared" si="1"/>
        <v>10</v>
      </c>
      <c r="H5">
        <f>SUM($D$4:$D$33)</f>
        <v>1074</v>
      </c>
      <c r="I5">
        <f>SUM($E$4:$E$33)</f>
        <v>756</v>
      </c>
      <c r="J5" s="2" t="s">
        <v>23</v>
      </c>
      <c r="K5">
        <f>STDEVP($A$4:$A$33)</f>
        <v>18.301183932558388</v>
      </c>
      <c r="L5">
        <f>STDEVP($B$4:$B$33)</f>
        <v>31.730829733172051</v>
      </c>
    </row>
    <row r="6" spans="1:12" x14ac:dyDescent="0.3">
      <c r="A6">
        <v>138</v>
      </c>
      <c r="B6">
        <v>154</v>
      </c>
      <c r="D6">
        <f t="shared" si="0"/>
        <v>17</v>
      </c>
      <c r="E6">
        <f t="shared" si="1"/>
        <v>37.5</v>
      </c>
    </row>
    <row r="7" spans="1:12" x14ac:dyDescent="0.3">
      <c r="A7">
        <v>131</v>
      </c>
      <c r="B7">
        <v>148</v>
      </c>
      <c r="D7">
        <f t="shared" si="0"/>
        <v>8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159</v>
      </c>
      <c r="B8">
        <v>117</v>
      </c>
      <c r="D8">
        <f t="shared" si="0"/>
        <v>44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121</v>
      </c>
      <c r="B9">
        <v>116</v>
      </c>
      <c r="D9">
        <f t="shared" si="0"/>
        <v>7</v>
      </c>
      <c r="E9">
        <f t="shared" si="1"/>
        <v>5</v>
      </c>
    </row>
    <row r="10" spans="1:12" x14ac:dyDescent="0.3">
      <c r="A10">
        <v>110</v>
      </c>
      <c r="B10">
        <v>140</v>
      </c>
      <c r="D10">
        <f t="shared" si="0"/>
        <v>4</v>
      </c>
      <c r="E10">
        <f t="shared" si="1"/>
        <v>19</v>
      </c>
      <c r="G10" t="s">
        <v>13</v>
      </c>
      <c r="H10">
        <f>H8*I8+H8*(H8+1)/2-H5</f>
        <v>291</v>
      </c>
    </row>
    <row r="11" spans="1:12" x14ac:dyDescent="0.3">
      <c r="A11">
        <v>154</v>
      </c>
      <c r="B11">
        <v>132</v>
      </c>
      <c r="D11">
        <f t="shared" si="0"/>
        <v>37.5</v>
      </c>
      <c r="E11">
        <f t="shared" si="1"/>
        <v>10</v>
      </c>
      <c r="G11" t="s">
        <v>14</v>
      </c>
      <c r="H11">
        <f>H8*I8+I8*(I8+1)/2-I5</f>
        <v>609</v>
      </c>
    </row>
    <row r="12" spans="1:12" x14ac:dyDescent="0.3">
      <c r="A12">
        <v>198</v>
      </c>
      <c r="B12">
        <v>155</v>
      </c>
      <c r="D12">
        <f t="shared" si="0"/>
        <v>60</v>
      </c>
      <c r="E12">
        <f t="shared" si="1"/>
        <v>40</v>
      </c>
    </row>
    <row r="13" spans="1:12" x14ac:dyDescent="0.3">
      <c r="A13">
        <v>180</v>
      </c>
      <c r="B13">
        <v>41</v>
      </c>
      <c r="D13">
        <f t="shared" si="0"/>
        <v>57</v>
      </c>
      <c r="E13">
        <f t="shared" si="1"/>
        <v>1.5</v>
      </c>
      <c r="G13" t="s">
        <v>15</v>
      </c>
      <c r="H13">
        <f>MIN(H10,H11)</f>
        <v>291</v>
      </c>
    </row>
    <row r="14" spans="1:12" x14ac:dyDescent="0.3">
      <c r="A14">
        <v>150</v>
      </c>
      <c r="B14">
        <v>137</v>
      </c>
      <c r="D14">
        <f t="shared" si="0"/>
        <v>32.5</v>
      </c>
      <c r="E14">
        <f t="shared" si="1"/>
        <v>15.5</v>
      </c>
    </row>
    <row r="15" spans="1:12" x14ac:dyDescent="0.3">
      <c r="A15">
        <v>148</v>
      </c>
      <c r="B15">
        <v>140</v>
      </c>
      <c r="D15">
        <f t="shared" si="0"/>
        <v>30</v>
      </c>
      <c r="E15">
        <f t="shared" si="1"/>
        <v>19</v>
      </c>
      <c r="G15" t="s">
        <v>16</v>
      </c>
      <c r="H15">
        <f>(H13-H8*I8/2)/SQRT(H8*I8*(H8+I8+1)/12)</f>
        <v>-2.3507236416355415</v>
      </c>
    </row>
    <row r="16" spans="1:12" x14ac:dyDescent="0.3">
      <c r="A16">
        <v>145</v>
      </c>
      <c r="B16">
        <v>171</v>
      </c>
      <c r="D16">
        <f t="shared" si="0"/>
        <v>24</v>
      </c>
      <c r="E16">
        <f t="shared" si="1"/>
        <v>52.5</v>
      </c>
      <c r="G16" s="3" t="s">
        <v>17</v>
      </c>
      <c r="H16" s="4">
        <f>(1-NORMSDIST(ABS(H15)))*2</f>
        <v>1.8736944180866466E-2</v>
      </c>
    </row>
    <row r="17" spans="1:12" x14ac:dyDescent="0.3">
      <c r="A17">
        <v>141</v>
      </c>
      <c r="B17">
        <v>106</v>
      </c>
      <c r="D17">
        <f t="shared" si="0"/>
        <v>21</v>
      </c>
      <c r="E17">
        <f t="shared" si="1"/>
        <v>3</v>
      </c>
    </row>
    <row r="18" spans="1:12" x14ac:dyDescent="0.3">
      <c r="A18">
        <v>170</v>
      </c>
      <c r="B18">
        <v>41</v>
      </c>
      <c r="D18">
        <f t="shared" si="0"/>
        <v>51</v>
      </c>
      <c r="E18">
        <f t="shared" si="1"/>
        <v>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140</v>
      </c>
      <c r="B19">
        <v>147</v>
      </c>
      <c r="D19">
        <f t="shared" si="0"/>
        <v>19</v>
      </c>
      <c r="E19">
        <f t="shared" si="1"/>
        <v>28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158</v>
      </c>
      <c r="B20">
        <v>168</v>
      </c>
      <c r="D20">
        <f t="shared" si="0"/>
        <v>42</v>
      </c>
      <c r="E20">
        <f t="shared" si="1"/>
        <v>48</v>
      </c>
    </row>
    <row r="21" spans="1:12" x14ac:dyDescent="0.3">
      <c r="A21">
        <v>173</v>
      </c>
      <c r="B21">
        <v>154</v>
      </c>
      <c r="D21">
        <f t="shared" si="0"/>
        <v>54</v>
      </c>
      <c r="E21">
        <f t="shared" si="1"/>
        <v>37.5</v>
      </c>
    </row>
    <row r="22" spans="1:12" x14ac:dyDescent="0.3">
      <c r="A22">
        <v>145</v>
      </c>
      <c r="B22">
        <v>144</v>
      </c>
      <c r="D22">
        <f t="shared" si="0"/>
        <v>24</v>
      </c>
      <c r="E22">
        <f t="shared" si="1"/>
        <v>22</v>
      </c>
    </row>
    <row r="23" spans="1:12" x14ac:dyDescent="0.3">
      <c r="A23">
        <v>190</v>
      </c>
      <c r="B23">
        <v>137</v>
      </c>
      <c r="D23">
        <f t="shared" si="0"/>
        <v>58</v>
      </c>
      <c r="E23">
        <f t="shared" si="1"/>
        <v>15.5</v>
      </c>
    </row>
    <row r="24" spans="1:12" x14ac:dyDescent="0.3">
      <c r="A24">
        <v>145</v>
      </c>
      <c r="B24">
        <v>146</v>
      </c>
      <c r="D24">
        <f t="shared" si="0"/>
        <v>24</v>
      </c>
      <c r="E24">
        <f t="shared" si="1"/>
        <v>26.5</v>
      </c>
    </row>
    <row r="25" spans="1:12" x14ac:dyDescent="0.3">
      <c r="A25">
        <v>169</v>
      </c>
      <c r="B25">
        <v>175</v>
      </c>
      <c r="D25">
        <f t="shared" si="0"/>
        <v>49.5</v>
      </c>
      <c r="E25">
        <f t="shared" si="1"/>
        <v>56</v>
      </c>
    </row>
    <row r="26" spans="1:12" x14ac:dyDescent="0.3">
      <c r="A26">
        <v>157</v>
      </c>
      <c r="B26">
        <v>148</v>
      </c>
      <c r="D26">
        <f t="shared" si="0"/>
        <v>41</v>
      </c>
      <c r="E26">
        <f t="shared" si="1"/>
        <v>30</v>
      </c>
    </row>
    <row r="27" spans="1:12" x14ac:dyDescent="0.3">
      <c r="A27">
        <v>169</v>
      </c>
      <c r="B27">
        <v>135</v>
      </c>
      <c r="D27">
        <f t="shared" si="0"/>
        <v>49.5</v>
      </c>
      <c r="E27">
        <f t="shared" si="1"/>
        <v>13</v>
      </c>
    </row>
    <row r="28" spans="1:12" x14ac:dyDescent="0.3">
      <c r="A28">
        <v>162</v>
      </c>
      <c r="B28">
        <v>135</v>
      </c>
      <c r="D28">
        <f t="shared" si="0"/>
        <v>46</v>
      </c>
      <c r="E28">
        <f t="shared" si="1"/>
        <v>13</v>
      </c>
    </row>
    <row r="29" spans="1:12" x14ac:dyDescent="0.3">
      <c r="A29">
        <v>154</v>
      </c>
      <c r="B29">
        <v>153</v>
      </c>
      <c r="D29">
        <f t="shared" si="0"/>
        <v>37.5</v>
      </c>
      <c r="E29">
        <f t="shared" si="1"/>
        <v>35</v>
      </c>
    </row>
    <row r="30" spans="1:12" x14ac:dyDescent="0.3">
      <c r="A30">
        <v>150</v>
      </c>
      <c r="B30">
        <v>191</v>
      </c>
      <c r="D30">
        <f t="shared" si="0"/>
        <v>32.5</v>
      </c>
      <c r="E30">
        <f t="shared" si="1"/>
        <v>59</v>
      </c>
    </row>
    <row r="31" spans="1:12" x14ac:dyDescent="0.3">
      <c r="A31">
        <v>171</v>
      </c>
      <c r="B31">
        <v>135</v>
      </c>
      <c r="D31">
        <f t="shared" si="0"/>
        <v>52.5</v>
      </c>
      <c r="E31">
        <f t="shared" si="1"/>
        <v>13</v>
      </c>
    </row>
    <row r="32" spans="1:12" x14ac:dyDescent="0.3">
      <c r="A32">
        <v>165</v>
      </c>
      <c r="B32">
        <v>159</v>
      </c>
      <c r="D32">
        <f t="shared" si="0"/>
        <v>47</v>
      </c>
      <c r="E32">
        <f t="shared" si="1"/>
        <v>44</v>
      </c>
    </row>
    <row r="33" spans="1:5" x14ac:dyDescent="0.3">
      <c r="A33">
        <v>146</v>
      </c>
      <c r="B33">
        <v>132</v>
      </c>
      <c r="D33">
        <f t="shared" si="0"/>
        <v>26.5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250</v>
      </c>
      <c r="I2">
        <f>MEDIAN($B$4:$B$33)</f>
        <v>223</v>
      </c>
      <c r="K2">
        <f>AVERAGE($A$4:$A$33)</f>
        <v>241.5</v>
      </c>
      <c r="L2">
        <f>AVERAGE($B$4:$B$33)</f>
        <v>215.86666666666667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227</v>
      </c>
      <c r="B4">
        <v>254</v>
      </c>
      <c r="D4">
        <f t="shared" ref="D4:D33" si="0">RANK(A4,$A$4:$B$33,1)+(COUNT($A$4:$B$33)+1-RANK(A4,$A$4:$B$33,1)-RANK(A4,$A$4:$B$33,0))/2</f>
        <v>26.5</v>
      </c>
      <c r="E4">
        <f t="shared" ref="E4:E33" si="1">RANK(B4,$A$4:$B$33,1)+(COUNT($A$4:$B$33)+1-RANK(B4,$A$4:$B$33,1)-RANK(B4,$A$4:$B$33,0))/2</f>
        <v>43.5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146</v>
      </c>
      <c r="B5">
        <v>226</v>
      </c>
      <c r="D5">
        <f t="shared" si="0"/>
        <v>2</v>
      </c>
      <c r="E5">
        <f t="shared" si="1"/>
        <v>24</v>
      </c>
      <c r="H5">
        <f>SUM($D$4:$D$33)</f>
        <v>1081.5</v>
      </c>
      <c r="I5">
        <f>SUM($E$4:$E$33)</f>
        <v>748.5</v>
      </c>
      <c r="J5" s="2" t="s">
        <v>23</v>
      </c>
      <c r="K5">
        <f>STDEVP($A$4:$A$33)</f>
        <v>42.708898370245983</v>
      </c>
      <c r="L5">
        <f>STDEVP($B$4:$B$33)</f>
        <v>39.021133874977146</v>
      </c>
    </row>
    <row r="6" spans="1:12" x14ac:dyDescent="0.3">
      <c r="A6">
        <v>275</v>
      </c>
      <c r="B6">
        <v>176</v>
      </c>
      <c r="D6">
        <f t="shared" si="0"/>
        <v>50.5</v>
      </c>
      <c r="E6">
        <f t="shared" si="1"/>
        <v>8</v>
      </c>
    </row>
    <row r="7" spans="1:12" x14ac:dyDescent="0.3">
      <c r="A7">
        <v>231</v>
      </c>
      <c r="B7">
        <v>199</v>
      </c>
      <c r="D7">
        <f t="shared" si="0"/>
        <v>29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170</v>
      </c>
      <c r="B8">
        <v>202</v>
      </c>
      <c r="D8">
        <f t="shared" si="0"/>
        <v>7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233</v>
      </c>
      <c r="B9">
        <v>150</v>
      </c>
      <c r="D9">
        <f t="shared" si="0"/>
        <v>30.5</v>
      </c>
      <c r="E9">
        <f t="shared" si="1"/>
        <v>4</v>
      </c>
    </row>
    <row r="10" spans="1:12" x14ac:dyDescent="0.3">
      <c r="A10">
        <v>209</v>
      </c>
      <c r="B10">
        <v>214</v>
      </c>
      <c r="D10">
        <f t="shared" si="0"/>
        <v>19</v>
      </c>
      <c r="E10">
        <f t="shared" si="1"/>
        <v>21</v>
      </c>
      <c r="G10" t="s">
        <v>13</v>
      </c>
      <c r="H10">
        <f>H8*I8+H8*(H8+1)/2-H5</f>
        <v>283.5</v>
      </c>
    </row>
    <row r="11" spans="1:12" x14ac:dyDescent="0.3">
      <c r="A11">
        <v>281</v>
      </c>
      <c r="B11">
        <v>244</v>
      </c>
      <c r="D11">
        <f t="shared" si="0"/>
        <v>56</v>
      </c>
      <c r="E11">
        <f t="shared" si="1"/>
        <v>35</v>
      </c>
      <c r="G11" t="s">
        <v>14</v>
      </c>
      <c r="H11">
        <f>H8*I8+I8*(I8+1)/2-I5</f>
        <v>616.5</v>
      </c>
    </row>
    <row r="12" spans="1:12" x14ac:dyDescent="0.3">
      <c r="A12">
        <v>250</v>
      </c>
      <c r="B12">
        <v>227</v>
      </c>
      <c r="D12">
        <f t="shared" si="0"/>
        <v>39.5</v>
      </c>
      <c r="E12">
        <f t="shared" si="1"/>
        <v>26.5</v>
      </c>
    </row>
    <row r="13" spans="1:12" x14ac:dyDescent="0.3">
      <c r="A13">
        <v>275</v>
      </c>
      <c r="B13">
        <v>236</v>
      </c>
      <c r="D13">
        <f t="shared" si="0"/>
        <v>50.5</v>
      </c>
      <c r="E13">
        <f t="shared" si="1"/>
        <v>32</v>
      </c>
      <c r="G13" t="s">
        <v>15</v>
      </c>
      <c r="H13">
        <f>MIN(H10,H11)</f>
        <v>283.5</v>
      </c>
    </row>
    <row r="14" spans="1:12" x14ac:dyDescent="0.3">
      <c r="A14">
        <v>227</v>
      </c>
      <c r="B14">
        <v>254</v>
      </c>
      <c r="D14">
        <f t="shared" si="0"/>
        <v>26.5</v>
      </c>
      <c r="E14">
        <f t="shared" si="1"/>
        <v>43.5</v>
      </c>
    </row>
    <row r="15" spans="1:12" x14ac:dyDescent="0.3">
      <c r="A15">
        <v>193</v>
      </c>
      <c r="B15">
        <v>193</v>
      </c>
      <c r="D15">
        <f t="shared" si="0"/>
        <v>13.5</v>
      </c>
      <c r="E15">
        <f t="shared" si="1"/>
        <v>13.5</v>
      </c>
      <c r="G15" t="s">
        <v>16</v>
      </c>
      <c r="H15">
        <f>(H13-H8*I8/2)/SQRT(H8*I8*(H8+I8+1)/12)</f>
        <v>-2.4616068322787275</v>
      </c>
    </row>
    <row r="16" spans="1:12" x14ac:dyDescent="0.3">
      <c r="A16">
        <v>206</v>
      </c>
      <c r="B16">
        <v>191</v>
      </c>
      <c r="D16">
        <f t="shared" si="0"/>
        <v>18</v>
      </c>
      <c r="E16">
        <f t="shared" si="1"/>
        <v>12</v>
      </c>
      <c r="G16" s="3" t="s">
        <v>17</v>
      </c>
      <c r="H16" s="4">
        <f>(1-NORMSDIST(ABS(H15)))*2</f>
        <v>1.3831619802975315E-2</v>
      </c>
    </row>
    <row r="17" spans="1:12" x14ac:dyDescent="0.3">
      <c r="A17">
        <v>310</v>
      </c>
      <c r="B17">
        <v>147</v>
      </c>
      <c r="D17">
        <f t="shared" si="0"/>
        <v>59</v>
      </c>
      <c r="E17">
        <f t="shared" si="1"/>
        <v>3</v>
      </c>
    </row>
    <row r="18" spans="1:12" x14ac:dyDescent="0.3">
      <c r="A18">
        <v>262</v>
      </c>
      <c r="B18">
        <v>177</v>
      </c>
      <c r="D18">
        <f t="shared" si="0"/>
        <v>48</v>
      </c>
      <c r="E18">
        <f t="shared" si="1"/>
        <v>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250</v>
      </c>
      <c r="B19">
        <v>276</v>
      </c>
      <c r="D19">
        <f t="shared" si="0"/>
        <v>39.5</v>
      </c>
      <c r="E19">
        <f t="shared" si="1"/>
        <v>52.5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326</v>
      </c>
      <c r="B20">
        <v>240</v>
      </c>
      <c r="D20">
        <f t="shared" si="0"/>
        <v>60</v>
      </c>
      <c r="E20">
        <f t="shared" si="1"/>
        <v>33.5</v>
      </c>
    </row>
    <row r="21" spans="1:12" x14ac:dyDescent="0.3">
      <c r="A21">
        <v>246</v>
      </c>
      <c r="B21">
        <v>249</v>
      </c>
      <c r="D21">
        <f t="shared" si="0"/>
        <v>36.5</v>
      </c>
      <c r="E21">
        <f t="shared" si="1"/>
        <v>38</v>
      </c>
    </row>
    <row r="22" spans="1:12" x14ac:dyDescent="0.3">
      <c r="A22">
        <v>233</v>
      </c>
      <c r="B22">
        <v>251</v>
      </c>
      <c r="D22">
        <f t="shared" si="0"/>
        <v>30.5</v>
      </c>
      <c r="E22">
        <f t="shared" si="1"/>
        <v>41</v>
      </c>
    </row>
    <row r="23" spans="1:12" x14ac:dyDescent="0.3">
      <c r="A23">
        <v>278</v>
      </c>
      <c r="B23">
        <v>151</v>
      </c>
      <c r="D23">
        <f t="shared" si="0"/>
        <v>54</v>
      </c>
      <c r="E23">
        <f t="shared" si="1"/>
        <v>5</v>
      </c>
    </row>
    <row r="24" spans="1:12" x14ac:dyDescent="0.3">
      <c r="A24">
        <v>178</v>
      </c>
      <c r="B24">
        <v>224</v>
      </c>
      <c r="D24">
        <f t="shared" si="0"/>
        <v>11</v>
      </c>
      <c r="E24">
        <f t="shared" si="1"/>
        <v>23</v>
      </c>
    </row>
    <row r="25" spans="1:12" x14ac:dyDescent="0.3">
      <c r="A25">
        <v>254</v>
      </c>
      <c r="B25">
        <v>282</v>
      </c>
      <c r="D25">
        <f t="shared" si="0"/>
        <v>43.5</v>
      </c>
      <c r="E25">
        <f t="shared" si="1"/>
        <v>57</v>
      </c>
    </row>
    <row r="26" spans="1:12" x14ac:dyDescent="0.3">
      <c r="A26">
        <v>279</v>
      </c>
      <c r="B26">
        <v>143</v>
      </c>
      <c r="D26">
        <f t="shared" si="0"/>
        <v>55</v>
      </c>
      <c r="E26">
        <f t="shared" si="1"/>
        <v>1</v>
      </c>
    </row>
    <row r="27" spans="1:12" x14ac:dyDescent="0.3">
      <c r="A27">
        <v>270</v>
      </c>
      <c r="B27">
        <v>240</v>
      </c>
      <c r="D27">
        <f t="shared" si="0"/>
        <v>49</v>
      </c>
      <c r="E27">
        <f t="shared" si="1"/>
        <v>33.5</v>
      </c>
    </row>
    <row r="28" spans="1:12" x14ac:dyDescent="0.3">
      <c r="A28">
        <v>254</v>
      </c>
      <c r="B28">
        <v>276</v>
      </c>
      <c r="D28">
        <f t="shared" si="0"/>
        <v>43.5</v>
      </c>
      <c r="E28">
        <f t="shared" si="1"/>
        <v>52.5</v>
      </c>
    </row>
    <row r="29" spans="1:12" x14ac:dyDescent="0.3">
      <c r="A29">
        <v>227</v>
      </c>
      <c r="B29">
        <v>213</v>
      </c>
      <c r="D29">
        <f t="shared" si="0"/>
        <v>26.5</v>
      </c>
      <c r="E29">
        <f t="shared" si="1"/>
        <v>20</v>
      </c>
    </row>
    <row r="30" spans="1:12" x14ac:dyDescent="0.3">
      <c r="A30">
        <v>258</v>
      </c>
      <c r="B30">
        <v>177</v>
      </c>
      <c r="D30">
        <f t="shared" si="0"/>
        <v>47</v>
      </c>
      <c r="E30">
        <f t="shared" si="1"/>
        <v>9.5</v>
      </c>
    </row>
    <row r="31" spans="1:12" x14ac:dyDescent="0.3">
      <c r="A31">
        <v>255</v>
      </c>
      <c r="B31">
        <v>196</v>
      </c>
      <c r="D31">
        <f t="shared" si="0"/>
        <v>46</v>
      </c>
      <c r="E31">
        <f t="shared" si="1"/>
        <v>15</v>
      </c>
    </row>
    <row r="32" spans="1:12" x14ac:dyDescent="0.3">
      <c r="A32">
        <v>152</v>
      </c>
      <c r="B32">
        <v>246</v>
      </c>
      <c r="D32">
        <f t="shared" si="0"/>
        <v>6</v>
      </c>
      <c r="E32">
        <f t="shared" si="1"/>
        <v>36.5</v>
      </c>
    </row>
    <row r="33" spans="1:5" x14ac:dyDescent="0.3">
      <c r="A33">
        <v>290</v>
      </c>
      <c r="B33">
        <v>222</v>
      </c>
      <c r="D33">
        <f t="shared" si="0"/>
        <v>58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810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261</v>
      </c>
      <c r="I2">
        <f>MEDIAN($B$4:$B$33)</f>
        <v>211</v>
      </c>
      <c r="K2">
        <f>AVERAGE($A$4:$A$33)</f>
        <v>257.8</v>
      </c>
      <c r="L2">
        <f>AVERAGE($B$4:$B$33)</f>
        <v>209.33333333333334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245</v>
      </c>
      <c r="B4">
        <v>173</v>
      </c>
      <c r="D4">
        <f t="shared" ref="D4:D33" si="0">RANK(A4,$A$4:$B$33,1)+(COUNT($A$4:$B$33)+1-RANK(A4,$A$4:$B$33,1)-RANK(A4,$A$4:$B$33,0))/2</f>
        <v>33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262</v>
      </c>
      <c r="B5">
        <v>242</v>
      </c>
      <c r="D5">
        <f t="shared" si="0"/>
        <v>42</v>
      </c>
      <c r="E5">
        <f t="shared" si="1"/>
        <v>31</v>
      </c>
      <c r="H5">
        <f>SUM($D$4:$D$33)</f>
        <v>1183</v>
      </c>
      <c r="I5">
        <f>SUM($E$4:$E$33)</f>
        <v>647</v>
      </c>
      <c r="J5" s="2" t="s">
        <v>23</v>
      </c>
      <c r="K5">
        <f>STDEVP($A$4:$A$33)</f>
        <v>33.692135580874066</v>
      </c>
      <c r="L5">
        <f>STDEVP($B$4:$B$33)</f>
        <v>45.041709065659973</v>
      </c>
    </row>
    <row r="6" spans="1:12" x14ac:dyDescent="0.3">
      <c r="A6">
        <v>248</v>
      </c>
      <c r="B6">
        <v>237</v>
      </c>
      <c r="D6">
        <f t="shared" si="0"/>
        <v>35.5</v>
      </c>
      <c r="E6">
        <f t="shared" si="1"/>
        <v>30</v>
      </c>
    </row>
    <row r="7" spans="1:12" x14ac:dyDescent="0.3">
      <c r="A7">
        <v>279</v>
      </c>
      <c r="B7">
        <v>217</v>
      </c>
      <c r="D7">
        <f t="shared" si="0"/>
        <v>53</v>
      </c>
      <c r="E7">
        <f t="shared" si="1"/>
        <v>22</v>
      </c>
      <c r="H7" s="1" t="s">
        <v>11</v>
      </c>
      <c r="I7" s="1" t="s">
        <v>12</v>
      </c>
    </row>
    <row r="8" spans="1:12" x14ac:dyDescent="0.3">
      <c r="A8">
        <v>292</v>
      </c>
      <c r="B8">
        <v>258</v>
      </c>
      <c r="D8">
        <f t="shared" si="0"/>
        <v>57</v>
      </c>
      <c r="E8">
        <f t="shared" si="1"/>
        <v>40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196</v>
      </c>
      <c r="D9">
        <f t="shared" si="0"/>
        <v>37</v>
      </c>
      <c r="E9">
        <f t="shared" si="1"/>
        <v>9.5</v>
      </c>
    </row>
    <row r="10" spans="1:12" x14ac:dyDescent="0.3">
      <c r="A10">
        <v>223</v>
      </c>
      <c r="B10">
        <v>267</v>
      </c>
      <c r="D10">
        <f t="shared" si="0"/>
        <v>24</v>
      </c>
      <c r="E10">
        <f t="shared" si="1"/>
        <v>45</v>
      </c>
      <c r="G10" t="s">
        <v>13</v>
      </c>
      <c r="H10">
        <f>H8*I8+H8*(H8+1)/2-H5</f>
        <v>182</v>
      </c>
    </row>
    <row r="11" spans="1:12" x14ac:dyDescent="0.3">
      <c r="A11">
        <v>229</v>
      </c>
      <c r="B11">
        <v>202</v>
      </c>
      <c r="D11">
        <f t="shared" si="0"/>
        <v>25</v>
      </c>
      <c r="E11">
        <f t="shared" si="1"/>
        <v>11</v>
      </c>
      <c r="G11" t="s">
        <v>14</v>
      </c>
      <c r="H11">
        <f>H8*I8+I8*(I8+1)/2-I5</f>
        <v>718</v>
      </c>
    </row>
    <row r="12" spans="1:12" x14ac:dyDescent="0.3">
      <c r="A12">
        <v>231</v>
      </c>
      <c r="B12">
        <v>151</v>
      </c>
      <c r="D12">
        <f t="shared" si="0"/>
        <v>26.5</v>
      </c>
      <c r="E12">
        <f t="shared" si="1"/>
        <v>3.5</v>
      </c>
    </row>
    <row r="13" spans="1:12" x14ac:dyDescent="0.3">
      <c r="A13">
        <v>287</v>
      </c>
      <c r="B13">
        <v>151</v>
      </c>
      <c r="D13">
        <f t="shared" si="0"/>
        <v>55</v>
      </c>
      <c r="E13">
        <f t="shared" si="1"/>
        <v>3.5</v>
      </c>
      <c r="G13" t="s">
        <v>15</v>
      </c>
      <c r="H13">
        <f>MIN(H10,H11)</f>
        <v>182</v>
      </c>
    </row>
    <row r="14" spans="1:12" x14ac:dyDescent="0.3">
      <c r="A14">
        <v>203</v>
      </c>
      <c r="B14">
        <v>212</v>
      </c>
      <c r="D14">
        <f t="shared" si="0"/>
        <v>12</v>
      </c>
      <c r="E14">
        <f t="shared" si="1"/>
        <v>21</v>
      </c>
    </row>
    <row r="15" spans="1:12" x14ac:dyDescent="0.3">
      <c r="A15">
        <v>326</v>
      </c>
      <c r="B15">
        <v>220</v>
      </c>
      <c r="D15">
        <f t="shared" si="0"/>
        <v>59</v>
      </c>
      <c r="E15">
        <f t="shared" si="1"/>
        <v>23</v>
      </c>
      <c r="G15" t="s">
        <v>16</v>
      </c>
      <c r="H15">
        <f>(H13-H8*I8/2)/SQRT(H8*I8*(H8+I8+1)/12)</f>
        <v>-3.9622260123165103</v>
      </c>
    </row>
    <row r="16" spans="1:12" x14ac:dyDescent="0.3">
      <c r="A16">
        <v>248</v>
      </c>
      <c r="B16">
        <v>172</v>
      </c>
      <c r="D16">
        <f t="shared" si="0"/>
        <v>35.5</v>
      </c>
      <c r="E16">
        <f t="shared" si="1"/>
        <v>5</v>
      </c>
      <c r="G16" s="3" t="s">
        <v>17</v>
      </c>
      <c r="H16" s="4">
        <f>(1-NORMSDIST(ABS(H15)))*2</f>
        <v>7.4254197383716303E-5</v>
      </c>
    </row>
    <row r="17" spans="1:12" x14ac:dyDescent="0.3">
      <c r="A17">
        <v>300</v>
      </c>
      <c r="B17">
        <v>235</v>
      </c>
      <c r="D17">
        <f t="shared" si="0"/>
        <v>58</v>
      </c>
      <c r="E17">
        <f t="shared" si="1"/>
        <v>28.5</v>
      </c>
    </row>
    <row r="18" spans="1:12" x14ac:dyDescent="0.3">
      <c r="A18">
        <v>253</v>
      </c>
      <c r="B18">
        <v>245</v>
      </c>
      <c r="D18">
        <f t="shared" si="0"/>
        <v>38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278</v>
      </c>
      <c r="B19">
        <v>211</v>
      </c>
      <c r="D19">
        <f t="shared" si="0"/>
        <v>52</v>
      </c>
      <c r="E19">
        <f t="shared" si="1"/>
        <v>19.5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264</v>
      </c>
      <c r="B20">
        <v>94</v>
      </c>
      <c r="D20">
        <f t="shared" si="0"/>
        <v>43</v>
      </c>
      <c r="E20">
        <f t="shared" si="1"/>
        <v>1.5</v>
      </c>
    </row>
    <row r="21" spans="1:12" x14ac:dyDescent="0.3">
      <c r="A21">
        <v>265</v>
      </c>
      <c r="B21">
        <v>207</v>
      </c>
      <c r="D21">
        <f t="shared" si="0"/>
        <v>44</v>
      </c>
      <c r="E21">
        <f t="shared" si="1"/>
        <v>17</v>
      </c>
    </row>
    <row r="22" spans="1:12" x14ac:dyDescent="0.3">
      <c r="A22">
        <v>206</v>
      </c>
      <c r="B22">
        <v>94</v>
      </c>
      <c r="D22">
        <f t="shared" si="0"/>
        <v>14.5</v>
      </c>
      <c r="E22">
        <f t="shared" si="1"/>
        <v>1.5</v>
      </c>
    </row>
    <row r="23" spans="1:12" x14ac:dyDescent="0.3">
      <c r="A23">
        <v>231</v>
      </c>
      <c r="B23">
        <v>207</v>
      </c>
      <c r="D23">
        <f t="shared" si="0"/>
        <v>26.5</v>
      </c>
      <c r="E23">
        <f t="shared" si="1"/>
        <v>17</v>
      </c>
    </row>
    <row r="24" spans="1:12" x14ac:dyDescent="0.3">
      <c r="A24">
        <v>271</v>
      </c>
      <c r="B24">
        <v>268</v>
      </c>
      <c r="D24">
        <f t="shared" si="0"/>
        <v>49.5</v>
      </c>
      <c r="E24">
        <f t="shared" si="1"/>
        <v>47</v>
      </c>
    </row>
    <row r="25" spans="1:12" x14ac:dyDescent="0.3">
      <c r="A25">
        <v>268</v>
      </c>
      <c r="B25">
        <v>196</v>
      </c>
      <c r="D25">
        <f t="shared" si="0"/>
        <v>47</v>
      </c>
      <c r="E25">
        <f t="shared" si="1"/>
        <v>9.5</v>
      </c>
    </row>
    <row r="26" spans="1:12" x14ac:dyDescent="0.3">
      <c r="A26">
        <v>331</v>
      </c>
      <c r="B26">
        <v>206</v>
      </c>
      <c r="D26">
        <f t="shared" si="0"/>
        <v>60</v>
      </c>
      <c r="E26">
        <f t="shared" si="1"/>
        <v>14.5</v>
      </c>
    </row>
    <row r="27" spans="1:12" x14ac:dyDescent="0.3">
      <c r="A27">
        <v>281</v>
      </c>
      <c r="B27">
        <v>271</v>
      </c>
      <c r="D27">
        <f t="shared" si="0"/>
        <v>54</v>
      </c>
      <c r="E27">
        <f t="shared" si="1"/>
        <v>49.5</v>
      </c>
    </row>
    <row r="28" spans="1:12" x14ac:dyDescent="0.3">
      <c r="A28">
        <v>205</v>
      </c>
      <c r="B28">
        <v>235</v>
      </c>
      <c r="D28">
        <f t="shared" si="0"/>
        <v>13</v>
      </c>
      <c r="E28">
        <f t="shared" si="1"/>
        <v>28.5</v>
      </c>
    </row>
    <row r="29" spans="1:12" x14ac:dyDescent="0.3">
      <c r="A29">
        <v>190</v>
      </c>
      <c r="B29">
        <v>254</v>
      </c>
      <c r="D29">
        <f t="shared" si="0"/>
        <v>8</v>
      </c>
      <c r="E29">
        <f t="shared" si="1"/>
        <v>39</v>
      </c>
    </row>
    <row r="30" spans="1:12" x14ac:dyDescent="0.3">
      <c r="A30">
        <v>245</v>
      </c>
      <c r="B30">
        <v>268</v>
      </c>
      <c r="D30">
        <f t="shared" si="0"/>
        <v>33</v>
      </c>
      <c r="E30">
        <f t="shared" si="1"/>
        <v>47</v>
      </c>
    </row>
    <row r="31" spans="1:12" x14ac:dyDescent="0.3">
      <c r="A31">
        <v>260</v>
      </c>
      <c r="B31">
        <v>211</v>
      </c>
      <c r="D31">
        <f t="shared" si="0"/>
        <v>41</v>
      </c>
      <c r="E31">
        <f t="shared" si="1"/>
        <v>19.5</v>
      </c>
    </row>
    <row r="32" spans="1:12" x14ac:dyDescent="0.3">
      <c r="A32">
        <v>291</v>
      </c>
      <c r="B32">
        <v>207</v>
      </c>
      <c r="D32">
        <f t="shared" si="0"/>
        <v>56</v>
      </c>
      <c r="E32">
        <f t="shared" si="1"/>
        <v>17</v>
      </c>
    </row>
    <row r="33" spans="1:5" x14ac:dyDescent="0.3">
      <c r="A33">
        <v>272</v>
      </c>
      <c r="B33">
        <v>173</v>
      </c>
      <c r="D33">
        <f t="shared" si="0"/>
        <v>51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753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236</v>
      </c>
      <c r="I2">
        <f>MEDIAN($B$4:$B$33)</f>
        <v>217</v>
      </c>
      <c r="K2">
        <f>AVERAGE($A$4:$A$33)</f>
        <v>235.3</v>
      </c>
      <c r="L2">
        <f>AVERAGE($B$4:$B$33)</f>
        <v>218.43333333333334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253</v>
      </c>
      <c r="B4">
        <v>239</v>
      </c>
      <c r="D4">
        <f t="shared" ref="D4:D33" si="0">RANK(A4,$A$4:$B$33,1)+(COUNT($A$4:$B$33)+1-RANK(A4,$A$4:$B$33,1)-RANK(A4,$A$4:$B$33,0))/2</f>
        <v>47</v>
      </c>
      <c r="E4">
        <f t="shared" ref="E4:E33" si="1">RANK(B4,$A$4:$B$33,1)+(COUNT($A$4:$B$33)+1-RANK(B4,$A$4:$B$33,1)-RANK(B4,$A$4:$B$33,0))/2</f>
        <v>38.5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227</v>
      </c>
      <c r="B5">
        <v>249</v>
      </c>
      <c r="D5">
        <f t="shared" si="0"/>
        <v>29</v>
      </c>
      <c r="E5">
        <f t="shared" si="1"/>
        <v>43.5</v>
      </c>
      <c r="H5">
        <f>SUM($D$4:$D$33)</f>
        <v>1054.5</v>
      </c>
      <c r="I5">
        <f>SUM($E$4:$E$33)</f>
        <v>775.5</v>
      </c>
      <c r="J5" s="2" t="s">
        <v>23</v>
      </c>
      <c r="K5">
        <f>STDEVP($A$4:$A$33)</f>
        <v>29.644729717101487</v>
      </c>
      <c r="L5">
        <f>STDEVP($B$4:$B$33)</f>
        <v>29.722812039838281</v>
      </c>
    </row>
    <row r="6" spans="1:12" x14ac:dyDescent="0.3">
      <c r="A6">
        <v>283</v>
      </c>
      <c r="B6">
        <v>163</v>
      </c>
      <c r="D6">
        <f t="shared" si="0"/>
        <v>60</v>
      </c>
      <c r="E6">
        <f t="shared" si="1"/>
        <v>1</v>
      </c>
    </row>
    <row r="7" spans="1:12" x14ac:dyDescent="0.3">
      <c r="A7">
        <v>233</v>
      </c>
      <c r="B7">
        <v>238</v>
      </c>
      <c r="D7">
        <f t="shared" si="0"/>
        <v>32</v>
      </c>
      <c r="E7">
        <f t="shared" si="1"/>
        <v>36</v>
      </c>
      <c r="H7" s="1" t="s">
        <v>11</v>
      </c>
      <c r="I7" s="1" t="s">
        <v>12</v>
      </c>
    </row>
    <row r="8" spans="1:12" x14ac:dyDescent="0.3">
      <c r="A8">
        <v>215</v>
      </c>
      <c r="B8">
        <v>195</v>
      </c>
      <c r="D8">
        <f t="shared" si="0"/>
        <v>24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214</v>
      </c>
      <c r="B9">
        <v>220</v>
      </c>
      <c r="D9">
        <f t="shared" si="0"/>
        <v>22</v>
      </c>
      <c r="E9">
        <f t="shared" si="1"/>
        <v>26</v>
      </c>
    </row>
    <row r="10" spans="1:12" x14ac:dyDescent="0.3">
      <c r="A10">
        <v>228</v>
      </c>
      <c r="B10">
        <v>220</v>
      </c>
      <c r="D10">
        <f t="shared" si="0"/>
        <v>30.5</v>
      </c>
      <c r="E10">
        <f t="shared" si="1"/>
        <v>26</v>
      </c>
      <c r="G10" t="s">
        <v>13</v>
      </c>
      <c r="H10">
        <f>H8*I8+H8*(H8+1)/2-H5</f>
        <v>310.5</v>
      </c>
    </row>
    <row r="11" spans="1:12" x14ac:dyDescent="0.3">
      <c r="A11">
        <v>189</v>
      </c>
      <c r="B11">
        <v>204</v>
      </c>
      <c r="D11">
        <f t="shared" si="0"/>
        <v>9</v>
      </c>
      <c r="E11">
        <f t="shared" si="1"/>
        <v>15</v>
      </c>
      <c r="G11" t="s">
        <v>14</v>
      </c>
      <c r="H11">
        <f>H8*I8+I8*(I8+1)/2-I5</f>
        <v>589.5</v>
      </c>
    </row>
    <row r="12" spans="1:12" x14ac:dyDescent="0.3">
      <c r="A12">
        <v>209</v>
      </c>
      <c r="B12">
        <v>214</v>
      </c>
      <c r="D12">
        <f t="shared" si="0"/>
        <v>18</v>
      </c>
      <c r="E12">
        <f t="shared" si="1"/>
        <v>22</v>
      </c>
    </row>
    <row r="13" spans="1:12" x14ac:dyDescent="0.3">
      <c r="A13">
        <v>260</v>
      </c>
      <c r="B13">
        <v>195</v>
      </c>
      <c r="D13">
        <f t="shared" si="0"/>
        <v>51</v>
      </c>
      <c r="E13">
        <f t="shared" si="1"/>
        <v>11.5</v>
      </c>
      <c r="G13" t="s">
        <v>15</v>
      </c>
      <c r="H13">
        <f>MIN(H10,H11)</f>
        <v>310.5</v>
      </c>
    </row>
    <row r="14" spans="1:12" x14ac:dyDescent="0.3">
      <c r="A14">
        <v>265</v>
      </c>
      <c r="B14">
        <v>214</v>
      </c>
      <c r="D14">
        <f t="shared" si="0"/>
        <v>53</v>
      </c>
      <c r="E14">
        <f t="shared" si="1"/>
        <v>22</v>
      </c>
    </row>
    <row r="15" spans="1:12" x14ac:dyDescent="0.3">
      <c r="A15">
        <v>275</v>
      </c>
      <c r="B15">
        <v>249</v>
      </c>
      <c r="D15">
        <f t="shared" si="0"/>
        <v>57</v>
      </c>
      <c r="E15">
        <f t="shared" si="1"/>
        <v>43.5</v>
      </c>
      <c r="G15" t="s">
        <v>16</v>
      </c>
      <c r="H15">
        <f>(H13-H8*I8/2)/SQRT(H8*I8*(H8+I8+1)/12)</f>
        <v>-2.0624273459632581</v>
      </c>
    </row>
    <row r="16" spans="1:12" x14ac:dyDescent="0.3">
      <c r="A16">
        <v>246</v>
      </c>
      <c r="B16">
        <v>252</v>
      </c>
      <c r="D16">
        <f t="shared" si="0"/>
        <v>42</v>
      </c>
      <c r="E16">
        <f t="shared" si="1"/>
        <v>45.5</v>
      </c>
      <c r="G16" s="3" t="s">
        <v>17</v>
      </c>
      <c r="H16" s="4">
        <f>(1-NORMSDIST(ABS(H15)))*2</f>
        <v>3.9167068038825859E-2</v>
      </c>
    </row>
    <row r="17" spans="1:12" x14ac:dyDescent="0.3">
      <c r="A17">
        <v>277</v>
      </c>
      <c r="B17">
        <v>199</v>
      </c>
      <c r="D17">
        <f t="shared" si="0"/>
        <v>58.5</v>
      </c>
      <c r="E17">
        <f t="shared" si="1"/>
        <v>13</v>
      </c>
    </row>
    <row r="18" spans="1:12" x14ac:dyDescent="0.3">
      <c r="A18">
        <v>254</v>
      </c>
      <c r="B18">
        <v>269</v>
      </c>
      <c r="D18">
        <f t="shared" si="0"/>
        <v>48</v>
      </c>
      <c r="E18">
        <f t="shared" si="1"/>
        <v>54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170</v>
      </c>
      <c r="D19">
        <f t="shared" si="0"/>
        <v>52</v>
      </c>
      <c r="E19">
        <f t="shared" si="1"/>
        <v>2.5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244</v>
      </c>
      <c r="B20">
        <v>175</v>
      </c>
      <c r="D20">
        <f t="shared" si="0"/>
        <v>41</v>
      </c>
      <c r="E20">
        <f t="shared" si="1"/>
        <v>5</v>
      </c>
    </row>
    <row r="21" spans="1:12" x14ac:dyDescent="0.3">
      <c r="A21">
        <v>183</v>
      </c>
      <c r="B21">
        <v>237</v>
      </c>
      <c r="D21">
        <f t="shared" si="0"/>
        <v>6</v>
      </c>
      <c r="E21">
        <f t="shared" si="1"/>
        <v>34</v>
      </c>
    </row>
    <row r="22" spans="1:12" x14ac:dyDescent="0.3">
      <c r="A22">
        <v>220</v>
      </c>
      <c r="B22">
        <v>212</v>
      </c>
      <c r="D22">
        <f t="shared" si="0"/>
        <v>26</v>
      </c>
      <c r="E22">
        <f t="shared" si="1"/>
        <v>19</v>
      </c>
    </row>
    <row r="23" spans="1:12" x14ac:dyDescent="0.3">
      <c r="A23">
        <v>234</v>
      </c>
      <c r="B23">
        <v>228</v>
      </c>
      <c r="D23">
        <f t="shared" si="0"/>
        <v>33</v>
      </c>
      <c r="E23">
        <f t="shared" si="1"/>
        <v>30.5</v>
      </c>
    </row>
    <row r="24" spans="1:12" x14ac:dyDescent="0.3">
      <c r="A24">
        <v>213</v>
      </c>
      <c r="B24">
        <v>206</v>
      </c>
      <c r="D24">
        <f t="shared" si="0"/>
        <v>20</v>
      </c>
      <c r="E24">
        <f t="shared" si="1"/>
        <v>16.5</v>
      </c>
    </row>
    <row r="25" spans="1:12" x14ac:dyDescent="0.3">
      <c r="A25">
        <v>172</v>
      </c>
      <c r="B25">
        <v>252</v>
      </c>
      <c r="D25">
        <f t="shared" si="0"/>
        <v>4</v>
      </c>
      <c r="E25">
        <f t="shared" si="1"/>
        <v>45.5</v>
      </c>
    </row>
    <row r="26" spans="1:12" x14ac:dyDescent="0.3">
      <c r="A26">
        <v>203</v>
      </c>
      <c r="B26">
        <v>206</v>
      </c>
      <c r="D26">
        <f t="shared" si="0"/>
        <v>14</v>
      </c>
      <c r="E26">
        <f t="shared" si="1"/>
        <v>16.5</v>
      </c>
    </row>
    <row r="27" spans="1:12" x14ac:dyDescent="0.3">
      <c r="A27">
        <v>270</v>
      </c>
      <c r="B27">
        <v>238</v>
      </c>
      <c r="D27">
        <f t="shared" si="0"/>
        <v>55.5</v>
      </c>
      <c r="E27">
        <f t="shared" si="1"/>
        <v>36</v>
      </c>
    </row>
    <row r="28" spans="1:12" x14ac:dyDescent="0.3">
      <c r="A28">
        <v>223</v>
      </c>
      <c r="B28">
        <v>270</v>
      </c>
      <c r="D28">
        <f t="shared" si="0"/>
        <v>28</v>
      </c>
      <c r="E28">
        <f t="shared" si="1"/>
        <v>55.5</v>
      </c>
    </row>
    <row r="29" spans="1:12" x14ac:dyDescent="0.3">
      <c r="A29">
        <v>256</v>
      </c>
      <c r="B29">
        <v>239</v>
      </c>
      <c r="D29">
        <f t="shared" si="0"/>
        <v>49.5</v>
      </c>
      <c r="E29">
        <f t="shared" si="1"/>
        <v>38.5</v>
      </c>
    </row>
    <row r="30" spans="1:12" x14ac:dyDescent="0.3">
      <c r="A30">
        <v>240</v>
      </c>
      <c r="B30">
        <v>256</v>
      </c>
      <c r="D30">
        <f t="shared" si="0"/>
        <v>40</v>
      </c>
      <c r="E30">
        <f t="shared" si="1"/>
        <v>49.5</v>
      </c>
    </row>
    <row r="31" spans="1:12" x14ac:dyDescent="0.3">
      <c r="A31">
        <v>194</v>
      </c>
      <c r="B31">
        <v>170</v>
      </c>
      <c r="D31">
        <f t="shared" si="0"/>
        <v>10</v>
      </c>
      <c r="E31">
        <f t="shared" si="1"/>
        <v>2.5</v>
      </c>
    </row>
    <row r="32" spans="1:12" x14ac:dyDescent="0.3">
      <c r="A32">
        <v>238</v>
      </c>
      <c r="B32">
        <v>187</v>
      </c>
      <c r="D32">
        <f t="shared" si="0"/>
        <v>36</v>
      </c>
      <c r="E32">
        <f t="shared" si="1"/>
        <v>7.5</v>
      </c>
    </row>
    <row r="33" spans="1:5" x14ac:dyDescent="0.3">
      <c r="A33">
        <v>277</v>
      </c>
      <c r="B33">
        <v>187</v>
      </c>
      <c r="D33">
        <f t="shared" si="0"/>
        <v>58.5</v>
      </c>
      <c r="E33">
        <f t="shared" si="1"/>
        <v>7.5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894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244.5</v>
      </c>
      <c r="I2">
        <f>MEDIAN($B$4:$B$33)</f>
        <v>229</v>
      </c>
      <c r="K2">
        <f>AVERAGE($A$4:$A$33)</f>
        <v>240.7</v>
      </c>
      <c r="L2">
        <f>AVERAGE($B$4:$B$33)</f>
        <v>221.8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233</v>
      </c>
      <c r="B4">
        <v>233</v>
      </c>
      <c r="D4">
        <f t="shared" ref="D4:D33" si="0">RANK(A4,$A$4:$B$33,1)+(COUNT($A$4:$B$33)+1-RANK(A4,$A$4:$B$33,1)-RANK(A4,$A$4:$B$33,0))/2</f>
        <v>30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248</v>
      </c>
      <c r="B5">
        <v>265</v>
      </c>
      <c r="D5">
        <f t="shared" si="0"/>
        <v>37.5</v>
      </c>
      <c r="E5">
        <f t="shared" si="1"/>
        <v>49</v>
      </c>
      <c r="H5">
        <f>SUM($D$4:$D$33)</f>
        <v>1002.5</v>
      </c>
      <c r="I5">
        <f>SUM($E$4:$E$33)</f>
        <v>827.5</v>
      </c>
      <c r="J5" s="2" t="s">
        <v>23</v>
      </c>
      <c r="K5">
        <f>STDEVP($A$4:$A$33)</f>
        <v>39.239563368280912</v>
      </c>
      <c r="L5">
        <f>STDEVP($B$4:$B$33)</f>
        <v>45.109053045554688</v>
      </c>
    </row>
    <row r="6" spans="1:12" x14ac:dyDescent="0.3">
      <c r="A6">
        <v>258</v>
      </c>
      <c r="B6">
        <v>135</v>
      </c>
      <c r="D6">
        <f t="shared" si="0"/>
        <v>43</v>
      </c>
      <c r="E6">
        <f t="shared" si="1"/>
        <v>3</v>
      </c>
    </row>
    <row r="7" spans="1:12" x14ac:dyDescent="0.3">
      <c r="A7">
        <v>274</v>
      </c>
      <c r="B7">
        <v>233</v>
      </c>
      <c r="D7">
        <f t="shared" si="0"/>
        <v>53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160</v>
      </c>
      <c r="B8">
        <v>228</v>
      </c>
      <c r="D8">
        <f t="shared" si="0"/>
        <v>4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207</v>
      </c>
      <c r="B9">
        <v>230</v>
      </c>
      <c r="D9">
        <f t="shared" si="0"/>
        <v>14.5</v>
      </c>
      <c r="E9">
        <f t="shared" si="1"/>
        <v>24.5</v>
      </c>
    </row>
    <row r="10" spans="1:12" x14ac:dyDescent="0.3">
      <c r="A10">
        <v>248</v>
      </c>
      <c r="B10">
        <v>263</v>
      </c>
      <c r="D10">
        <f t="shared" si="0"/>
        <v>37.5</v>
      </c>
      <c r="E10">
        <f t="shared" si="1"/>
        <v>47</v>
      </c>
      <c r="G10" t="s">
        <v>13</v>
      </c>
      <c r="H10">
        <f>H8*I8+H8*(H8+1)/2-H5</f>
        <v>362.5</v>
      </c>
    </row>
    <row r="11" spans="1:12" x14ac:dyDescent="0.3">
      <c r="A11">
        <v>230</v>
      </c>
      <c r="B11">
        <v>285</v>
      </c>
      <c r="D11">
        <f t="shared" si="0"/>
        <v>24.5</v>
      </c>
      <c r="E11">
        <f t="shared" si="1"/>
        <v>57</v>
      </c>
      <c r="G11" t="s">
        <v>14</v>
      </c>
      <c r="H11">
        <f>H8*I8+I8*(I8+1)/2-I5</f>
        <v>537.5</v>
      </c>
    </row>
    <row r="12" spans="1:12" x14ac:dyDescent="0.3">
      <c r="A12">
        <v>298</v>
      </c>
      <c r="B12">
        <v>120</v>
      </c>
      <c r="D12">
        <f t="shared" si="0"/>
        <v>58</v>
      </c>
      <c r="E12">
        <f t="shared" si="1"/>
        <v>1.5</v>
      </c>
    </row>
    <row r="13" spans="1:12" x14ac:dyDescent="0.3">
      <c r="A13">
        <v>239</v>
      </c>
      <c r="B13">
        <v>242</v>
      </c>
      <c r="D13">
        <f t="shared" si="0"/>
        <v>33.5</v>
      </c>
      <c r="E13">
        <f t="shared" si="1"/>
        <v>36</v>
      </c>
      <c r="G13" t="s">
        <v>15</v>
      </c>
      <c r="H13">
        <f>MIN(H10,H11)</f>
        <v>362.5</v>
      </c>
    </row>
    <row r="14" spans="1:12" x14ac:dyDescent="0.3">
      <c r="A14">
        <v>195</v>
      </c>
      <c r="B14">
        <v>261</v>
      </c>
      <c r="D14">
        <f t="shared" si="0"/>
        <v>13</v>
      </c>
      <c r="E14">
        <f t="shared" si="1"/>
        <v>46</v>
      </c>
    </row>
    <row r="15" spans="1:12" x14ac:dyDescent="0.3">
      <c r="A15">
        <v>227</v>
      </c>
      <c r="B15">
        <v>164</v>
      </c>
      <c r="D15">
        <f t="shared" si="0"/>
        <v>20</v>
      </c>
      <c r="E15">
        <f t="shared" si="1"/>
        <v>5</v>
      </c>
      <c r="G15" t="s">
        <v>16</v>
      </c>
      <c r="H15">
        <f>(H13-H8*I8/2)/SQRT(H8*I8*(H8+I8+1)/12)</f>
        <v>-1.2936372241705025</v>
      </c>
    </row>
    <row r="16" spans="1:12" x14ac:dyDescent="0.3">
      <c r="A16">
        <v>186</v>
      </c>
      <c r="B16">
        <v>228</v>
      </c>
      <c r="D16">
        <f t="shared" si="0"/>
        <v>10.5</v>
      </c>
      <c r="E16">
        <f t="shared" si="1"/>
        <v>22</v>
      </c>
      <c r="G16" s="3" t="s">
        <v>17</v>
      </c>
      <c r="H16" s="4">
        <f>(1-NORMSDIST(ABS(H15)))*2</f>
        <v>0.1957907583511993</v>
      </c>
    </row>
    <row r="17" spans="1:12" x14ac:dyDescent="0.3">
      <c r="A17">
        <v>169</v>
      </c>
      <c r="B17">
        <v>189</v>
      </c>
      <c r="D17">
        <f t="shared" si="0"/>
        <v>6.5</v>
      </c>
      <c r="E17">
        <f t="shared" si="1"/>
        <v>12</v>
      </c>
    </row>
    <row r="18" spans="1:12" x14ac:dyDescent="0.3">
      <c r="A18">
        <v>260</v>
      </c>
      <c r="B18">
        <v>228</v>
      </c>
      <c r="D18">
        <f t="shared" si="0"/>
        <v>45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271</v>
      </c>
      <c r="B19">
        <v>216</v>
      </c>
      <c r="D19">
        <f t="shared" si="0"/>
        <v>51</v>
      </c>
      <c r="E19">
        <f t="shared" si="1"/>
        <v>17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169</v>
      </c>
      <c r="B20">
        <v>239</v>
      </c>
      <c r="D20">
        <f t="shared" si="0"/>
        <v>6.5</v>
      </c>
      <c r="E20">
        <f t="shared" si="1"/>
        <v>33.5</v>
      </c>
    </row>
    <row r="21" spans="1:12" x14ac:dyDescent="0.3">
      <c r="A21">
        <v>249</v>
      </c>
      <c r="B21">
        <v>208</v>
      </c>
      <c r="D21">
        <f t="shared" si="0"/>
        <v>39</v>
      </c>
      <c r="E21">
        <f t="shared" si="1"/>
        <v>16</v>
      </c>
    </row>
    <row r="22" spans="1:12" x14ac:dyDescent="0.3">
      <c r="A22">
        <v>254</v>
      </c>
      <c r="B22">
        <v>186</v>
      </c>
      <c r="D22">
        <f t="shared" si="0"/>
        <v>41</v>
      </c>
      <c r="E22">
        <f t="shared" si="1"/>
        <v>10.5</v>
      </c>
    </row>
    <row r="23" spans="1:12" x14ac:dyDescent="0.3">
      <c r="A23">
        <v>254</v>
      </c>
      <c r="B23">
        <v>264</v>
      </c>
      <c r="D23">
        <f t="shared" si="0"/>
        <v>41</v>
      </c>
      <c r="E23">
        <f t="shared" si="1"/>
        <v>48</v>
      </c>
    </row>
    <row r="24" spans="1:12" x14ac:dyDescent="0.3">
      <c r="A24">
        <v>281</v>
      </c>
      <c r="B24">
        <v>184</v>
      </c>
      <c r="D24">
        <f t="shared" si="0"/>
        <v>55.5</v>
      </c>
      <c r="E24">
        <f t="shared" si="1"/>
        <v>9</v>
      </c>
    </row>
    <row r="25" spans="1:12" x14ac:dyDescent="0.3">
      <c r="A25">
        <v>336</v>
      </c>
      <c r="B25">
        <v>275</v>
      </c>
      <c r="D25">
        <f t="shared" si="0"/>
        <v>60</v>
      </c>
      <c r="E25">
        <f t="shared" si="1"/>
        <v>54</v>
      </c>
    </row>
    <row r="26" spans="1:12" x14ac:dyDescent="0.3">
      <c r="A26">
        <v>307</v>
      </c>
      <c r="B26">
        <v>120</v>
      </c>
      <c r="D26">
        <f t="shared" si="0"/>
        <v>59</v>
      </c>
      <c r="E26">
        <f t="shared" si="1"/>
        <v>1.5</v>
      </c>
    </row>
    <row r="27" spans="1:12" x14ac:dyDescent="0.3">
      <c r="A27">
        <v>241</v>
      </c>
      <c r="B27">
        <v>236</v>
      </c>
      <c r="D27">
        <f t="shared" si="0"/>
        <v>35</v>
      </c>
      <c r="E27">
        <f t="shared" si="1"/>
        <v>32</v>
      </c>
    </row>
    <row r="28" spans="1:12" x14ac:dyDescent="0.3">
      <c r="A28">
        <v>259</v>
      </c>
      <c r="B28">
        <v>207</v>
      </c>
      <c r="D28">
        <f t="shared" si="0"/>
        <v>44</v>
      </c>
      <c r="E28">
        <f t="shared" si="1"/>
        <v>14.5</v>
      </c>
    </row>
    <row r="29" spans="1:12" x14ac:dyDescent="0.3">
      <c r="A29">
        <v>220</v>
      </c>
      <c r="B29">
        <v>266</v>
      </c>
      <c r="D29">
        <f t="shared" si="0"/>
        <v>18</v>
      </c>
      <c r="E29">
        <f t="shared" si="1"/>
        <v>50</v>
      </c>
    </row>
    <row r="30" spans="1:12" x14ac:dyDescent="0.3">
      <c r="A30">
        <v>231</v>
      </c>
      <c r="B30">
        <v>221</v>
      </c>
      <c r="D30">
        <f t="shared" si="0"/>
        <v>26.5</v>
      </c>
      <c r="E30">
        <f t="shared" si="1"/>
        <v>19</v>
      </c>
    </row>
    <row r="31" spans="1:12" x14ac:dyDescent="0.3">
      <c r="A31">
        <v>254</v>
      </c>
      <c r="B31">
        <v>175</v>
      </c>
      <c r="D31">
        <f t="shared" si="0"/>
        <v>41</v>
      </c>
      <c r="E31">
        <f t="shared" si="1"/>
        <v>8</v>
      </c>
    </row>
    <row r="32" spans="1:12" x14ac:dyDescent="0.3">
      <c r="A32">
        <v>232</v>
      </c>
      <c r="B32">
        <v>281</v>
      </c>
      <c r="D32">
        <f t="shared" si="0"/>
        <v>28</v>
      </c>
      <c r="E32">
        <f t="shared" si="1"/>
        <v>55.5</v>
      </c>
    </row>
    <row r="33" spans="1:5" x14ac:dyDescent="0.3">
      <c r="A33">
        <v>231</v>
      </c>
      <c r="B33">
        <v>272</v>
      </c>
      <c r="D33">
        <f t="shared" si="0"/>
        <v>26.5</v>
      </c>
      <c r="E33">
        <f t="shared" si="1"/>
        <v>52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295.5</v>
      </c>
      <c r="I2">
        <f>MEDIAN($B$4:$B$33)</f>
        <v>257.5</v>
      </c>
      <c r="K2">
        <f>AVERAGE($A$4:$A$33)</f>
        <v>282.73333333333335</v>
      </c>
      <c r="L2">
        <f>AVERAGE($B$4:$B$33)</f>
        <v>247.3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241</v>
      </c>
      <c r="B4">
        <v>156</v>
      </c>
      <c r="D4">
        <f t="shared" ref="D4:D33" si="0">RANK(A4,$A$4:$B$33,1)+(COUNT($A$4:$B$33)+1-RANK(A4,$A$4:$B$33,1)-RANK(A4,$A$4:$B$33,0))/2</f>
        <v>14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330</v>
      </c>
      <c r="B5">
        <v>228</v>
      </c>
      <c r="D5">
        <f t="shared" si="0"/>
        <v>58</v>
      </c>
      <c r="E5">
        <f t="shared" si="1"/>
        <v>12</v>
      </c>
      <c r="H5">
        <f>SUM($D$4:$D$33)</f>
        <v>1124.5</v>
      </c>
      <c r="I5">
        <f>SUM($E$4:$E$33)</f>
        <v>705.5</v>
      </c>
      <c r="J5" s="2" t="s">
        <v>23</v>
      </c>
      <c r="K5">
        <f>STDEVP($A$4:$A$33)</f>
        <v>38.753867190542707</v>
      </c>
      <c r="L5">
        <f>STDEVP($B$4:$B$33)</f>
        <v>44.016777104493542</v>
      </c>
    </row>
    <row r="6" spans="1:12" x14ac:dyDescent="0.3">
      <c r="A6">
        <v>297</v>
      </c>
      <c r="B6">
        <v>302</v>
      </c>
      <c r="D6">
        <f t="shared" si="0"/>
        <v>43</v>
      </c>
      <c r="E6">
        <f t="shared" si="1"/>
        <v>48.5</v>
      </c>
    </row>
    <row r="7" spans="1:12" x14ac:dyDescent="0.3">
      <c r="A7">
        <v>303</v>
      </c>
      <c r="B7">
        <v>180</v>
      </c>
      <c r="D7">
        <f t="shared" si="0"/>
        <v>51.5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277</v>
      </c>
      <c r="B8">
        <v>282</v>
      </c>
      <c r="D8">
        <f t="shared" si="0"/>
        <v>35</v>
      </c>
      <c r="E8">
        <f t="shared" si="1"/>
        <v>37.5</v>
      </c>
      <c r="H8">
        <f>COUNT($A$4:$A$33)</f>
        <v>30</v>
      </c>
      <c r="I8">
        <f>COUNT($B$4:$B$33)</f>
        <v>30</v>
      </c>
    </row>
    <row r="9" spans="1:12" x14ac:dyDescent="0.3">
      <c r="A9">
        <v>298</v>
      </c>
      <c r="B9">
        <v>248</v>
      </c>
      <c r="D9">
        <f t="shared" si="0"/>
        <v>44</v>
      </c>
      <c r="E9">
        <f t="shared" si="1"/>
        <v>16</v>
      </c>
    </row>
    <row r="10" spans="1:12" x14ac:dyDescent="0.3">
      <c r="A10">
        <v>307</v>
      </c>
      <c r="B10">
        <v>288</v>
      </c>
      <c r="D10">
        <f t="shared" si="0"/>
        <v>53</v>
      </c>
      <c r="E10">
        <f t="shared" si="1"/>
        <v>40</v>
      </c>
      <c r="G10" t="s">
        <v>13</v>
      </c>
      <c r="H10">
        <f>H8*I8+H8*(H8+1)/2-H5</f>
        <v>240.5</v>
      </c>
    </row>
    <row r="11" spans="1:12" x14ac:dyDescent="0.3">
      <c r="A11">
        <v>223</v>
      </c>
      <c r="B11">
        <v>259</v>
      </c>
      <c r="D11">
        <f t="shared" si="0"/>
        <v>11</v>
      </c>
      <c r="E11">
        <f t="shared" si="1"/>
        <v>23.5</v>
      </c>
      <c r="G11" t="s">
        <v>14</v>
      </c>
      <c r="H11">
        <f>H8*I8+I8*(I8+1)/2-I5</f>
        <v>659.5</v>
      </c>
    </row>
    <row r="12" spans="1:12" x14ac:dyDescent="0.3">
      <c r="A12">
        <v>338</v>
      </c>
      <c r="B12">
        <v>251</v>
      </c>
      <c r="D12">
        <f t="shared" si="0"/>
        <v>59</v>
      </c>
      <c r="E12">
        <f t="shared" si="1"/>
        <v>17.5</v>
      </c>
    </row>
    <row r="13" spans="1:12" x14ac:dyDescent="0.3">
      <c r="A13">
        <v>315</v>
      </c>
      <c r="B13">
        <v>302</v>
      </c>
      <c r="D13">
        <f t="shared" si="0"/>
        <v>54.5</v>
      </c>
      <c r="E13">
        <f t="shared" si="1"/>
        <v>48.5</v>
      </c>
      <c r="G13" t="s">
        <v>15</v>
      </c>
      <c r="H13">
        <f>MIN(H10,H11)</f>
        <v>240.5</v>
      </c>
    </row>
    <row r="14" spans="1:12" x14ac:dyDescent="0.3">
      <c r="A14">
        <v>282</v>
      </c>
      <c r="B14">
        <v>285</v>
      </c>
      <c r="D14">
        <f t="shared" si="0"/>
        <v>37.5</v>
      </c>
      <c r="E14">
        <f t="shared" si="1"/>
        <v>39</v>
      </c>
    </row>
    <row r="15" spans="1:12" x14ac:dyDescent="0.3">
      <c r="A15">
        <v>315</v>
      </c>
      <c r="B15">
        <v>272</v>
      </c>
      <c r="D15">
        <f t="shared" si="0"/>
        <v>54.5</v>
      </c>
      <c r="E15">
        <f t="shared" si="1"/>
        <v>32</v>
      </c>
      <c r="G15" t="s">
        <v>16</v>
      </c>
      <c r="H15">
        <f>(H13-H8*I8/2)/SQRT(H8*I8*(H8+I8+1)/12)</f>
        <v>-3.0973371252996604</v>
      </c>
    </row>
    <row r="16" spans="1:12" x14ac:dyDescent="0.3">
      <c r="A16">
        <v>261</v>
      </c>
      <c r="B16">
        <v>212</v>
      </c>
      <c r="D16">
        <f t="shared" si="0"/>
        <v>26</v>
      </c>
      <c r="E16">
        <f t="shared" si="1"/>
        <v>10</v>
      </c>
      <c r="G16" s="3" t="s">
        <v>17</v>
      </c>
      <c r="H16" s="4">
        <f>(1-NORMSDIST(ABS(H15)))*2</f>
        <v>1.9526766739306201E-3</v>
      </c>
    </row>
    <row r="17" spans="1:12" x14ac:dyDescent="0.3">
      <c r="A17">
        <v>206</v>
      </c>
      <c r="B17">
        <v>295</v>
      </c>
      <c r="D17">
        <f t="shared" si="0"/>
        <v>9</v>
      </c>
      <c r="E17">
        <f t="shared" si="1"/>
        <v>42</v>
      </c>
    </row>
    <row r="18" spans="1:12" x14ac:dyDescent="0.3">
      <c r="A18">
        <v>260</v>
      </c>
      <c r="B18">
        <v>270</v>
      </c>
      <c r="D18">
        <f t="shared" si="0"/>
        <v>25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179</v>
      </c>
      <c r="B19">
        <v>162</v>
      </c>
      <c r="D19">
        <f t="shared" si="0"/>
        <v>3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273</v>
      </c>
      <c r="B20">
        <v>281</v>
      </c>
      <c r="D20">
        <f t="shared" si="0"/>
        <v>33</v>
      </c>
      <c r="E20">
        <f t="shared" si="1"/>
        <v>36</v>
      </c>
    </row>
    <row r="21" spans="1:12" x14ac:dyDescent="0.3">
      <c r="A21">
        <v>299</v>
      </c>
      <c r="B21">
        <v>236</v>
      </c>
      <c r="D21">
        <f t="shared" si="0"/>
        <v>45</v>
      </c>
      <c r="E21">
        <f t="shared" si="1"/>
        <v>13</v>
      </c>
    </row>
    <row r="22" spans="1:12" x14ac:dyDescent="0.3">
      <c r="A22">
        <v>294</v>
      </c>
      <c r="B22">
        <v>270</v>
      </c>
      <c r="D22">
        <f t="shared" si="0"/>
        <v>41</v>
      </c>
      <c r="E22">
        <f t="shared" si="1"/>
        <v>29.5</v>
      </c>
    </row>
    <row r="23" spans="1:12" x14ac:dyDescent="0.3">
      <c r="A23">
        <v>274</v>
      </c>
      <c r="B23">
        <v>252</v>
      </c>
      <c r="D23">
        <f t="shared" si="0"/>
        <v>34</v>
      </c>
      <c r="E23">
        <f t="shared" si="1"/>
        <v>19</v>
      </c>
    </row>
    <row r="24" spans="1:12" x14ac:dyDescent="0.3">
      <c r="A24">
        <v>302</v>
      </c>
      <c r="B24">
        <v>324</v>
      </c>
      <c r="D24">
        <f t="shared" si="0"/>
        <v>48.5</v>
      </c>
      <c r="E24">
        <f t="shared" si="1"/>
        <v>56</v>
      </c>
    </row>
    <row r="25" spans="1:12" x14ac:dyDescent="0.3">
      <c r="A25">
        <v>303</v>
      </c>
      <c r="B25">
        <v>270</v>
      </c>
      <c r="D25">
        <f t="shared" si="0"/>
        <v>51.5</v>
      </c>
      <c r="E25">
        <f t="shared" si="1"/>
        <v>29.5</v>
      </c>
    </row>
    <row r="26" spans="1:12" x14ac:dyDescent="0.3">
      <c r="A26">
        <v>302</v>
      </c>
      <c r="B26">
        <v>255</v>
      </c>
      <c r="D26">
        <f t="shared" si="0"/>
        <v>48.5</v>
      </c>
      <c r="E26">
        <f t="shared" si="1"/>
        <v>21</v>
      </c>
    </row>
    <row r="27" spans="1:12" x14ac:dyDescent="0.3">
      <c r="A27">
        <v>251</v>
      </c>
      <c r="B27">
        <v>256</v>
      </c>
      <c r="D27">
        <f t="shared" si="0"/>
        <v>17.5</v>
      </c>
      <c r="E27">
        <f t="shared" si="1"/>
        <v>22</v>
      </c>
    </row>
    <row r="28" spans="1:12" x14ac:dyDescent="0.3">
      <c r="A28">
        <v>254</v>
      </c>
      <c r="B28">
        <v>259</v>
      </c>
      <c r="D28">
        <f t="shared" si="0"/>
        <v>20</v>
      </c>
      <c r="E28">
        <f t="shared" si="1"/>
        <v>23.5</v>
      </c>
    </row>
    <row r="29" spans="1:12" x14ac:dyDescent="0.3">
      <c r="A29">
        <v>270</v>
      </c>
      <c r="B29">
        <v>180</v>
      </c>
      <c r="D29">
        <f t="shared" si="0"/>
        <v>29.5</v>
      </c>
      <c r="E29">
        <f t="shared" si="1"/>
        <v>5</v>
      </c>
    </row>
    <row r="30" spans="1:12" x14ac:dyDescent="0.3">
      <c r="A30">
        <v>301</v>
      </c>
      <c r="B30">
        <v>198</v>
      </c>
      <c r="D30">
        <f t="shared" si="0"/>
        <v>46</v>
      </c>
      <c r="E30">
        <f t="shared" si="1"/>
        <v>7</v>
      </c>
    </row>
    <row r="31" spans="1:12" x14ac:dyDescent="0.3">
      <c r="A31">
        <v>357</v>
      </c>
      <c r="B31">
        <v>200</v>
      </c>
      <c r="D31">
        <f t="shared" si="0"/>
        <v>60</v>
      </c>
      <c r="E31">
        <f t="shared" si="1"/>
        <v>8</v>
      </c>
    </row>
    <row r="32" spans="1:12" x14ac:dyDescent="0.3">
      <c r="A32">
        <v>328</v>
      </c>
      <c r="B32">
        <v>180</v>
      </c>
      <c r="D32">
        <f t="shared" si="0"/>
        <v>57</v>
      </c>
      <c r="E32">
        <f t="shared" si="1"/>
        <v>5</v>
      </c>
    </row>
    <row r="33" spans="1:5" x14ac:dyDescent="0.3">
      <c r="A33">
        <v>242</v>
      </c>
      <c r="B33">
        <v>266</v>
      </c>
      <c r="D33">
        <f t="shared" si="0"/>
        <v>15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204.5</v>
      </c>
      <c r="I2">
        <f>MEDIAN($B$4:$B$33)</f>
        <v>177</v>
      </c>
      <c r="K2">
        <f>AVERAGE($A$4:$A$33)</f>
        <v>204.76666666666668</v>
      </c>
      <c r="L2">
        <f>AVERAGE($B$4:$B$33)</f>
        <v>175.46666666666667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276</v>
      </c>
      <c r="B4">
        <v>162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229</v>
      </c>
      <c r="B5">
        <v>197</v>
      </c>
      <c r="D5">
        <f t="shared" si="0"/>
        <v>50</v>
      </c>
      <c r="E5">
        <f t="shared" si="1"/>
        <v>35</v>
      </c>
      <c r="H5">
        <f>SUM($D$4:$D$33)</f>
        <v>1128</v>
      </c>
      <c r="I5">
        <f>SUM($E$4:$E$33)</f>
        <v>702</v>
      </c>
      <c r="J5" s="2" t="s">
        <v>23</v>
      </c>
      <c r="K5">
        <f>STDEVP($A$4:$A$33)</f>
        <v>35.076757103371015</v>
      </c>
      <c r="L5">
        <f>STDEVP($B$4:$B$33)</f>
        <v>32.110988081271429</v>
      </c>
    </row>
    <row r="6" spans="1:12" x14ac:dyDescent="0.3">
      <c r="A6">
        <v>188</v>
      </c>
      <c r="B6">
        <v>185</v>
      </c>
      <c r="D6">
        <f t="shared" si="0"/>
        <v>30.5</v>
      </c>
      <c r="E6">
        <f t="shared" si="1"/>
        <v>27</v>
      </c>
    </row>
    <row r="7" spans="1:12" x14ac:dyDescent="0.3">
      <c r="A7">
        <v>221</v>
      </c>
      <c r="B7">
        <v>177</v>
      </c>
      <c r="D7">
        <f t="shared" si="0"/>
        <v>48.5</v>
      </c>
      <c r="E7">
        <f t="shared" si="1"/>
        <v>21.5</v>
      </c>
      <c r="H7" s="1" t="s">
        <v>11</v>
      </c>
      <c r="I7" s="1" t="s">
        <v>12</v>
      </c>
    </row>
    <row r="8" spans="1:12" x14ac:dyDescent="0.3">
      <c r="A8">
        <v>175</v>
      </c>
      <c r="B8">
        <v>185</v>
      </c>
      <c r="D8">
        <f t="shared" si="0"/>
        <v>20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255</v>
      </c>
      <c r="B9">
        <v>134</v>
      </c>
      <c r="D9">
        <f t="shared" si="0"/>
        <v>59</v>
      </c>
      <c r="E9">
        <f t="shared" si="1"/>
        <v>6</v>
      </c>
    </row>
    <row r="10" spans="1:12" x14ac:dyDescent="0.3">
      <c r="A10">
        <v>216</v>
      </c>
      <c r="B10">
        <v>207</v>
      </c>
      <c r="D10">
        <f t="shared" si="0"/>
        <v>47</v>
      </c>
      <c r="E10">
        <f t="shared" si="1"/>
        <v>44</v>
      </c>
      <c r="G10" t="s">
        <v>13</v>
      </c>
      <c r="H10">
        <f>H8*I8+H8*(H8+1)/2-H5</f>
        <v>237</v>
      </c>
    </row>
    <row r="11" spans="1:12" x14ac:dyDescent="0.3">
      <c r="A11">
        <v>206</v>
      </c>
      <c r="B11">
        <v>153</v>
      </c>
      <c r="D11">
        <f t="shared" si="0"/>
        <v>42.5</v>
      </c>
      <c r="E11">
        <f t="shared" si="1"/>
        <v>9.5</v>
      </c>
      <c r="G11" t="s">
        <v>14</v>
      </c>
      <c r="H11">
        <f>H8*I8+I8*(I8+1)/2-I5</f>
        <v>663</v>
      </c>
    </row>
    <row r="12" spans="1:12" x14ac:dyDescent="0.3">
      <c r="A12">
        <v>194</v>
      </c>
      <c r="B12">
        <v>182</v>
      </c>
      <c r="D12">
        <f t="shared" si="0"/>
        <v>33</v>
      </c>
      <c r="E12">
        <f t="shared" si="1"/>
        <v>25</v>
      </c>
    </row>
    <row r="13" spans="1:12" x14ac:dyDescent="0.3">
      <c r="A13">
        <v>206</v>
      </c>
      <c r="B13">
        <v>161</v>
      </c>
      <c r="D13">
        <f t="shared" si="0"/>
        <v>42.5</v>
      </c>
      <c r="E13">
        <f t="shared" si="1"/>
        <v>12</v>
      </c>
      <c r="G13" t="s">
        <v>15</v>
      </c>
      <c r="H13">
        <f>MIN(H10,H11)</f>
        <v>237</v>
      </c>
    </row>
    <row r="14" spans="1:12" x14ac:dyDescent="0.3">
      <c r="A14">
        <v>244</v>
      </c>
      <c r="B14">
        <v>124</v>
      </c>
      <c r="D14">
        <f t="shared" si="0"/>
        <v>55</v>
      </c>
      <c r="E14">
        <f t="shared" si="1"/>
        <v>3</v>
      </c>
    </row>
    <row r="15" spans="1:12" x14ac:dyDescent="0.3">
      <c r="A15">
        <v>140</v>
      </c>
      <c r="B15">
        <v>237</v>
      </c>
      <c r="D15">
        <f t="shared" si="0"/>
        <v>7</v>
      </c>
      <c r="E15">
        <f t="shared" si="1"/>
        <v>53</v>
      </c>
      <c r="G15" t="s">
        <v>16</v>
      </c>
      <c r="H15">
        <f>(H13-H8*I8/2)/SQRT(H8*I8*(H8+I8+1)/12)</f>
        <v>-3.1490826142664803</v>
      </c>
    </row>
    <row r="16" spans="1:12" x14ac:dyDescent="0.3">
      <c r="A16">
        <v>204</v>
      </c>
      <c r="B16">
        <v>164</v>
      </c>
      <c r="D16">
        <f t="shared" si="0"/>
        <v>39</v>
      </c>
      <c r="E16">
        <f t="shared" si="1"/>
        <v>17</v>
      </c>
      <c r="G16" s="3" t="s">
        <v>17</v>
      </c>
      <c r="H16" s="4">
        <f>(1-NORMSDIST(ABS(H15)))*2</f>
        <v>1.6378388653490727E-3</v>
      </c>
    </row>
    <row r="17" spans="1:12" x14ac:dyDescent="0.3">
      <c r="A17">
        <v>249</v>
      </c>
      <c r="B17">
        <v>162</v>
      </c>
      <c r="D17">
        <f t="shared" si="0"/>
        <v>56.5</v>
      </c>
      <c r="E17">
        <f t="shared" si="1"/>
        <v>15</v>
      </c>
    </row>
    <row r="18" spans="1:12" x14ac:dyDescent="0.3">
      <c r="A18">
        <v>252</v>
      </c>
      <c r="B18">
        <v>205</v>
      </c>
      <c r="D18">
        <f t="shared" si="0"/>
        <v>58</v>
      </c>
      <c r="E18">
        <f t="shared" si="1"/>
        <v>40.5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249</v>
      </c>
      <c r="B19">
        <v>188</v>
      </c>
      <c r="D19">
        <f t="shared" si="0"/>
        <v>56.5</v>
      </c>
      <c r="E19">
        <f t="shared" si="1"/>
        <v>30.5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213</v>
      </c>
      <c r="B20">
        <v>161</v>
      </c>
      <c r="D20">
        <f t="shared" si="0"/>
        <v>45</v>
      </c>
      <c r="E20">
        <f t="shared" si="1"/>
        <v>12</v>
      </c>
    </row>
    <row r="21" spans="1:12" x14ac:dyDescent="0.3">
      <c r="A21">
        <v>186</v>
      </c>
      <c r="B21">
        <v>235</v>
      </c>
      <c r="D21">
        <f t="shared" si="0"/>
        <v>29</v>
      </c>
      <c r="E21">
        <f t="shared" si="1"/>
        <v>52</v>
      </c>
    </row>
    <row r="22" spans="1:12" x14ac:dyDescent="0.3">
      <c r="A22">
        <v>117</v>
      </c>
      <c r="B22">
        <v>179</v>
      </c>
      <c r="D22">
        <f t="shared" si="0"/>
        <v>1</v>
      </c>
      <c r="E22">
        <f t="shared" si="1"/>
        <v>23</v>
      </c>
    </row>
    <row r="23" spans="1:12" x14ac:dyDescent="0.3">
      <c r="A23">
        <v>161</v>
      </c>
      <c r="B23">
        <v>124</v>
      </c>
      <c r="D23">
        <f t="shared" si="0"/>
        <v>12</v>
      </c>
      <c r="E23">
        <f t="shared" si="1"/>
        <v>3</v>
      </c>
    </row>
    <row r="24" spans="1:12" x14ac:dyDescent="0.3">
      <c r="A24">
        <v>173</v>
      </c>
      <c r="B24">
        <v>197</v>
      </c>
      <c r="D24">
        <f t="shared" si="0"/>
        <v>19</v>
      </c>
      <c r="E24">
        <f t="shared" si="1"/>
        <v>35</v>
      </c>
    </row>
    <row r="25" spans="1:12" x14ac:dyDescent="0.3">
      <c r="A25">
        <v>221</v>
      </c>
      <c r="B25">
        <v>124</v>
      </c>
      <c r="D25">
        <f t="shared" si="0"/>
        <v>48.5</v>
      </c>
      <c r="E25">
        <f t="shared" si="1"/>
        <v>3</v>
      </c>
    </row>
    <row r="26" spans="1:12" x14ac:dyDescent="0.3">
      <c r="A26">
        <v>181</v>
      </c>
      <c r="B26">
        <v>177</v>
      </c>
      <c r="D26">
        <f t="shared" si="0"/>
        <v>24</v>
      </c>
      <c r="E26">
        <f t="shared" si="1"/>
        <v>21.5</v>
      </c>
    </row>
    <row r="27" spans="1:12" x14ac:dyDescent="0.3">
      <c r="A27">
        <v>185</v>
      </c>
      <c r="B27">
        <v>153</v>
      </c>
      <c r="D27">
        <f t="shared" si="0"/>
        <v>27</v>
      </c>
      <c r="E27">
        <f t="shared" si="1"/>
        <v>9.5</v>
      </c>
    </row>
    <row r="28" spans="1:12" x14ac:dyDescent="0.3">
      <c r="A28">
        <v>240</v>
      </c>
      <c r="B28">
        <v>162</v>
      </c>
      <c r="D28">
        <f t="shared" si="0"/>
        <v>54</v>
      </c>
      <c r="E28">
        <f t="shared" si="1"/>
        <v>15</v>
      </c>
    </row>
    <row r="29" spans="1:12" x14ac:dyDescent="0.3">
      <c r="A29">
        <v>168</v>
      </c>
      <c r="B29">
        <v>127</v>
      </c>
      <c r="D29">
        <f t="shared" si="0"/>
        <v>18</v>
      </c>
      <c r="E29">
        <f t="shared" si="1"/>
        <v>5</v>
      </c>
    </row>
    <row r="30" spans="1:12" x14ac:dyDescent="0.3">
      <c r="A30">
        <v>189</v>
      </c>
      <c r="B30">
        <v>234</v>
      </c>
      <c r="D30">
        <f t="shared" si="0"/>
        <v>32</v>
      </c>
      <c r="E30">
        <f t="shared" si="1"/>
        <v>51</v>
      </c>
    </row>
    <row r="31" spans="1:12" x14ac:dyDescent="0.3">
      <c r="A31">
        <v>203</v>
      </c>
      <c r="B31">
        <v>202</v>
      </c>
      <c r="D31">
        <f t="shared" si="0"/>
        <v>38</v>
      </c>
      <c r="E31">
        <f t="shared" si="1"/>
        <v>37</v>
      </c>
    </row>
    <row r="32" spans="1:12" x14ac:dyDescent="0.3">
      <c r="A32">
        <v>197</v>
      </c>
      <c r="B32">
        <v>151</v>
      </c>
      <c r="D32">
        <f t="shared" si="0"/>
        <v>35</v>
      </c>
      <c r="E32">
        <f t="shared" si="1"/>
        <v>8</v>
      </c>
    </row>
    <row r="33" spans="1:5" x14ac:dyDescent="0.3">
      <c r="A33">
        <v>205</v>
      </c>
      <c r="B33">
        <v>215</v>
      </c>
      <c r="D33">
        <f t="shared" si="0"/>
        <v>40.5</v>
      </c>
      <c r="E33">
        <f t="shared" si="1"/>
        <v>46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949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285</v>
      </c>
      <c r="I2">
        <f>MEDIAN($B$4:$B$33)</f>
        <v>251.5</v>
      </c>
      <c r="K2">
        <f>AVERAGE($A$4:$A$33)</f>
        <v>285.53333333333336</v>
      </c>
      <c r="L2">
        <f>AVERAGE($B$4:$B$33)</f>
        <v>242.93333333333334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282</v>
      </c>
      <c r="B4">
        <v>203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282</v>
      </c>
      <c r="B5">
        <v>325</v>
      </c>
      <c r="D5">
        <f t="shared" si="0"/>
        <v>38.5</v>
      </c>
      <c r="E5">
        <f t="shared" si="1"/>
        <v>54</v>
      </c>
      <c r="H5">
        <f>SUM($D$4:$D$33)</f>
        <v>1122.5</v>
      </c>
      <c r="I5">
        <f>SUM($E$4:$E$33)</f>
        <v>707.5</v>
      </c>
      <c r="J5" s="2" t="s">
        <v>23</v>
      </c>
      <c r="K5">
        <f>STDEVP($A$4:$A$33)</f>
        <v>43.430966934767739</v>
      </c>
      <c r="L5">
        <f>STDEVP($B$4:$B$33)</f>
        <v>46.4154667708465</v>
      </c>
    </row>
    <row r="6" spans="1:12" x14ac:dyDescent="0.3">
      <c r="A6">
        <v>224</v>
      </c>
      <c r="B6">
        <v>256</v>
      </c>
      <c r="D6">
        <f t="shared" si="0"/>
        <v>13</v>
      </c>
      <c r="E6">
        <f t="shared" si="1"/>
        <v>27</v>
      </c>
    </row>
    <row r="7" spans="1:12" x14ac:dyDescent="0.3">
      <c r="A7">
        <v>322</v>
      </c>
      <c r="B7">
        <v>326</v>
      </c>
      <c r="D7">
        <f t="shared" si="0"/>
        <v>50.5</v>
      </c>
      <c r="E7">
        <f t="shared" si="1"/>
        <v>55</v>
      </c>
      <c r="H7" s="1" t="s">
        <v>11</v>
      </c>
      <c r="I7" s="1" t="s">
        <v>12</v>
      </c>
    </row>
    <row r="8" spans="1:12" x14ac:dyDescent="0.3">
      <c r="A8">
        <v>256</v>
      </c>
      <c r="B8">
        <v>199</v>
      </c>
      <c r="D8">
        <f t="shared" si="0"/>
        <v>27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355</v>
      </c>
      <c r="B9">
        <v>278</v>
      </c>
      <c r="D9">
        <f t="shared" si="0"/>
        <v>59</v>
      </c>
      <c r="E9">
        <f t="shared" si="1"/>
        <v>36</v>
      </c>
    </row>
    <row r="10" spans="1:12" x14ac:dyDescent="0.3">
      <c r="A10">
        <v>188</v>
      </c>
      <c r="B10">
        <v>186</v>
      </c>
      <c r="D10">
        <f t="shared" si="0"/>
        <v>6</v>
      </c>
      <c r="E10">
        <f t="shared" si="1"/>
        <v>4</v>
      </c>
      <c r="G10" t="s">
        <v>13</v>
      </c>
      <c r="H10">
        <f>H8*I8+H8*(H8+1)/2-H5</f>
        <v>242.5</v>
      </c>
    </row>
    <row r="11" spans="1:12" x14ac:dyDescent="0.3">
      <c r="A11">
        <v>317</v>
      </c>
      <c r="B11">
        <v>265</v>
      </c>
      <c r="D11">
        <f t="shared" si="0"/>
        <v>49</v>
      </c>
      <c r="E11">
        <f t="shared" si="1"/>
        <v>31</v>
      </c>
      <c r="G11" t="s">
        <v>14</v>
      </c>
      <c r="H11">
        <f>H8*I8+I8*(I8+1)/2-I5</f>
        <v>657.5</v>
      </c>
    </row>
    <row r="12" spans="1:12" x14ac:dyDescent="0.3">
      <c r="A12">
        <v>246</v>
      </c>
      <c r="B12">
        <v>310</v>
      </c>
      <c r="D12">
        <f t="shared" si="0"/>
        <v>21</v>
      </c>
      <c r="E12">
        <f t="shared" si="1"/>
        <v>48</v>
      </c>
    </row>
    <row r="13" spans="1:12" x14ac:dyDescent="0.3">
      <c r="A13">
        <v>324</v>
      </c>
      <c r="B13">
        <v>292</v>
      </c>
      <c r="D13">
        <f t="shared" si="0"/>
        <v>53</v>
      </c>
      <c r="E13">
        <f t="shared" si="1"/>
        <v>43</v>
      </c>
      <c r="G13" t="s">
        <v>15</v>
      </c>
      <c r="H13">
        <f>MIN(H10,H11)</f>
        <v>242.5</v>
      </c>
    </row>
    <row r="14" spans="1:12" x14ac:dyDescent="0.3">
      <c r="A14">
        <v>288</v>
      </c>
      <c r="B14">
        <v>238</v>
      </c>
      <c r="D14">
        <f t="shared" si="0"/>
        <v>42</v>
      </c>
      <c r="E14">
        <f t="shared" si="1"/>
        <v>17</v>
      </c>
    </row>
    <row r="15" spans="1:12" x14ac:dyDescent="0.3">
      <c r="A15">
        <v>323</v>
      </c>
      <c r="B15">
        <v>202</v>
      </c>
      <c r="D15">
        <f t="shared" si="0"/>
        <v>52</v>
      </c>
      <c r="E15">
        <f t="shared" si="1"/>
        <v>9</v>
      </c>
      <c r="G15" t="s">
        <v>16</v>
      </c>
      <c r="H15">
        <f>(H13-H8*I8/2)/SQRT(H8*I8*(H8+I8+1)/12)</f>
        <v>-3.0677682744614772</v>
      </c>
    </row>
    <row r="16" spans="1:12" x14ac:dyDescent="0.3">
      <c r="A16">
        <v>248</v>
      </c>
      <c r="B16">
        <v>186</v>
      </c>
      <c r="D16">
        <f t="shared" si="0"/>
        <v>22</v>
      </c>
      <c r="E16">
        <f t="shared" si="1"/>
        <v>4</v>
      </c>
      <c r="G16" s="3" t="s">
        <v>17</v>
      </c>
      <c r="H16" s="4">
        <f>(1-NORMSDIST(ABS(H15)))*2</f>
        <v>2.1566378212298787E-3</v>
      </c>
    </row>
    <row r="17" spans="1:12" x14ac:dyDescent="0.3">
      <c r="A17">
        <v>233</v>
      </c>
      <c r="B17">
        <v>256</v>
      </c>
      <c r="D17">
        <f t="shared" si="0"/>
        <v>15</v>
      </c>
      <c r="E17">
        <f t="shared" si="1"/>
        <v>27</v>
      </c>
    </row>
    <row r="18" spans="1:12" x14ac:dyDescent="0.3">
      <c r="A18">
        <v>298</v>
      </c>
      <c r="B18">
        <v>249</v>
      </c>
      <c r="D18">
        <f t="shared" si="0"/>
        <v>44.5</v>
      </c>
      <c r="E18">
        <f t="shared" si="1"/>
        <v>23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322</v>
      </c>
      <c r="B19">
        <v>260</v>
      </c>
      <c r="D19">
        <f t="shared" si="0"/>
        <v>50.5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275</v>
      </c>
      <c r="B20">
        <v>201</v>
      </c>
      <c r="D20">
        <f t="shared" si="0"/>
        <v>34</v>
      </c>
      <c r="E20">
        <f t="shared" si="1"/>
        <v>8</v>
      </c>
    </row>
    <row r="21" spans="1:12" x14ac:dyDescent="0.3">
      <c r="A21">
        <v>285</v>
      </c>
      <c r="B21">
        <v>243</v>
      </c>
      <c r="D21">
        <f t="shared" si="0"/>
        <v>40.5</v>
      </c>
      <c r="E21">
        <f t="shared" si="1"/>
        <v>20</v>
      </c>
    </row>
    <row r="22" spans="1:12" x14ac:dyDescent="0.3">
      <c r="A22">
        <v>234</v>
      </c>
      <c r="B22">
        <v>175</v>
      </c>
      <c r="D22">
        <f t="shared" si="0"/>
        <v>16</v>
      </c>
      <c r="E22">
        <f t="shared" si="1"/>
        <v>2</v>
      </c>
    </row>
    <row r="23" spans="1:12" x14ac:dyDescent="0.3">
      <c r="A23">
        <v>344</v>
      </c>
      <c r="B23">
        <v>254</v>
      </c>
      <c r="D23">
        <f t="shared" si="0"/>
        <v>57</v>
      </c>
      <c r="E23">
        <f t="shared" si="1"/>
        <v>24.5</v>
      </c>
    </row>
    <row r="24" spans="1:12" x14ac:dyDescent="0.3">
      <c r="A24">
        <v>352</v>
      </c>
      <c r="B24">
        <v>278</v>
      </c>
      <c r="D24">
        <f t="shared" si="0"/>
        <v>58</v>
      </c>
      <c r="E24">
        <f t="shared" si="1"/>
        <v>36</v>
      </c>
    </row>
    <row r="25" spans="1:12" x14ac:dyDescent="0.3">
      <c r="A25">
        <v>254</v>
      </c>
      <c r="B25">
        <v>278</v>
      </c>
      <c r="D25">
        <f t="shared" si="0"/>
        <v>24.5</v>
      </c>
      <c r="E25">
        <f t="shared" si="1"/>
        <v>36</v>
      </c>
    </row>
    <row r="26" spans="1:12" x14ac:dyDescent="0.3">
      <c r="A26">
        <v>333</v>
      </c>
      <c r="B26">
        <v>216</v>
      </c>
      <c r="D26">
        <f t="shared" si="0"/>
        <v>56</v>
      </c>
      <c r="E26">
        <f t="shared" si="1"/>
        <v>12</v>
      </c>
    </row>
    <row r="27" spans="1:12" x14ac:dyDescent="0.3">
      <c r="A27">
        <v>285</v>
      </c>
      <c r="B27">
        <v>260</v>
      </c>
      <c r="D27">
        <f t="shared" si="0"/>
        <v>40.5</v>
      </c>
      <c r="E27">
        <f t="shared" si="1"/>
        <v>29.5</v>
      </c>
    </row>
    <row r="28" spans="1:12" x14ac:dyDescent="0.3">
      <c r="A28">
        <v>298</v>
      </c>
      <c r="B28">
        <v>206</v>
      </c>
      <c r="D28">
        <f t="shared" si="0"/>
        <v>44.5</v>
      </c>
      <c r="E28">
        <f t="shared" si="1"/>
        <v>11</v>
      </c>
    </row>
    <row r="29" spans="1:12" x14ac:dyDescent="0.3">
      <c r="A29">
        <v>228</v>
      </c>
      <c r="B29">
        <v>141</v>
      </c>
      <c r="D29">
        <f t="shared" si="0"/>
        <v>14</v>
      </c>
      <c r="E29">
        <f t="shared" si="1"/>
        <v>1</v>
      </c>
    </row>
    <row r="30" spans="1:12" x14ac:dyDescent="0.3">
      <c r="A30">
        <v>269</v>
      </c>
      <c r="B30">
        <v>308</v>
      </c>
      <c r="D30">
        <f t="shared" si="0"/>
        <v>32</v>
      </c>
      <c r="E30">
        <f t="shared" si="1"/>
        <v>47</v>
      </c>
    </row>
    <row r="31" spans="1:12" x14ac:dyDescent="0.3">
      <c r="A31">
        <v>239</v>
      </c>
      <c r="B31">
        <v>271</v>
      </c>
      <c r="D31">
        <f t="shared" si="0"/>
        <v>18</v>
      </c>
      <c r="E31">
        <f t="shared" si="1"/>
        <v>33</v>
      </c>
    </row>
    <row r="32" spans="1:12" x14ac:dyDescent="0.3">
      <c r="A32">
        <v>356</v>
      </c>
      <c r="B32">
        <v>186</v>
      </c>
      <c r="D32">
        <f t="shared" si="0"/>
        <v>60</v>
      </c>
      <c r="E32">
        <f t="shared" si="1"/>
        <v>4</v>
      </c>
    </row>
    <row r="33" spans="1:5" x14ac:dyDescent="0.3">
      <c r="A33">
        <v>306</v>
      </c>
      <c r="B33">
        <v>240</v>
      </c>
      <c r="D33">
        <f t="shared" si="0"/>
        <v>46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261.5</v>
      </c>
      <c r="I2">
        <f>MEDIAN($B$4:$B$33)</f>
        <v>242</v>
      </c>
      <c r="K2">
        <f>AVERAGE($A$4:$A$33)</f>
        <v>254.1</v>
      </c>
      <c r="L2">
        <f>AVERAGE($B$4:$B$33)</f>
        <v>232.73333333333332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254</v>
      </c>
      <c r="B4">
        <v>176</v>
      </c>
      <c r="D4">
        <f t="shared" ref="D4:D33" si="0">RANK(A4,$A$4:$B$33,1)+(COUNT($A$4:$B$33)+1-RANK(A4,$A$4:$B$33,1)-RANK(A4,$A$4:$B$33,0))/2</f>
        <v>32.5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302</v>
      </c>
      <c r="B5">
        <v>289</v>
      </c>
      <c r="D5">
        <f t="shared" si="0"/>
        <v>59</v>
      </c>
      <c r="E5">
        <f t="shared" si="1"/>
        <v>55.5</v>
      </c>
      <c r="H5">
        <f>SUM($D$4:$D$33)</f>
        <v>1076.5</v>
      </c>
      <c r="I5">
        <f>SUM($E$4:$E$33)</f>
        <v>753.5</v>
      </c>
      <c r="J5" s="2" t="s">
        <v>23</v>
      </c>
      <c r="K5">
        <f>STDEVP($A$4:$A$33)</f>
        <v>37.529854782559447</v>
      </c>
      <c r="L5">
        <f>STDEVP($B$4:$B$33)</f>
        <v>41.087656973299843</v>
      </c>
    </row>
    <row r="6" spans="1:12" x14ac:dyDescent="0.3">
      <c r="A6">
        <v>222</v>
      </c>
      <c r="B6">
        <v>285</v>
      </c>
      <c r="D6">
        <f t="shared" si="0"/>
        <v>16</v>
      </c>
      <c r="E6">
        <f t="shared" si="1"/>
        <v>52</v>
      </c>
    </row>
    <row r="7" spans="1:12" x14ac:dyDescent="0.3">
      <c r="A7">
        <v>248</v>
      </c>
      <c r="B7">
        <v>231</v>
      </c>
      <c r="D7">
        <f t="shared" si="0"/>
        <v>26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196</v>
      </c>
      <c r="B8">
        <v>213</v>
      </c>
      <c r="D8">
        <f t="shared" si="0"/>
        <v>8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142</v>
      </c>
      <c r="B9">
        <v>242</v>
      </c>
      <c r="D9">
        <f t="shared" si="0"/>
        <v>3</v>
      </c>
      <c r="E9">
        <f t="shared" si="1"/>
        <v>21.5</v>
      </c>
    </row>
    <row r="10" spans="1:12" x14ac:dyDescent="0.3">
      <c r="A10">
        <v>254</v>
      </c>
      <c r="B10">
        <v>289</v>
      </c>
      <c r="D10">
        <f t="shared" si="0"/>
        <v>32.5</v>
      </c>
      <c r="E10">
        <f t="shared" si="1"/>
        <v>55.5</v>
      </c>
      <c r="G10" t="s">
        <v>13</v>
      </c>
      <c r="H10">
        <f>H8*I8+H8*(H8+1)/2-H5</f>
        <v>288.5</v>
      </c>
    </row>
    <row r="11" spans="1:12" x14ac:dyDescent="0.3">
      <c r="A11">
        <v>287</v>
      </c>
      <c r="B11">
        <v>213</v>
      </c>
      <c r="D11">
        <f t="shared" si="0"/>
        <v>54</v>
      </c>
      <c r="E11">
        <f t="shared" si="1"/>
        <v>12</v>
      </c>
      <c r="G11" t="s">
        <v>14</v>
      </c>
      <c r="H11">
        <f>H8*I8+I8*(I8+1)/2-I5</f>
        <v>611.5</v>
      </c>
    </row>
    <row r="12" spans="1:12" x14ac:dyDescent="0.3">
      <c r="A12">
        <v>217</v>
      </c>
      <c r="B12">
        <v>239</v>
      </c>
      <c r="D12">
        <f t="shared" si="0"/>
        <v>14</v>
      </c>
      <c r="E12">
        <f t="shared" si="1"/>
        <v>19.5</v>
      </c>
    </row>
    <row r="13" spans="1:12" x14ac:dyDescent="0.3">
      <c r="A13">
        <v>283</v>
      </c>
      <c r="B13">
        <v>263</v>
      </c>
      <c r="D13">
        <f t="shared" si="0"/>
        <v>50.5</v>
      </c>
      <c r="E13">
        <f t="shared" si="1"/>
        <v>39</v>
      </c>
      <c r="G13" t="s">
        <v>15</v>
      </c>
      <c r="H13">
        <f>MIN(H10,H11)</f>
        <v>288.5</v>
      </c>
    </row>
    <row r="14" spans="1:12" x14ac:dyDescent="0.3">
      <c r="A14">
        <v>304</v>
      </c>
      <c r="B14">
        <v>139</v>
      </c>
      <c r="D14">
        <f t="shared" si="0"/>
        <v>60</v>
      </c>
      <c r="E14">
        <f t="shared" si="1"/>
        <v>1.5</v>
      </c>
    </row>
    <row r="15" spans="1:12" x14ac:dyDescent="0.3">
      <c r="A15">
        <v>283</v>
      </c>
      <c r="B15">
        <v>239</v>
      </c>
      <c r="D15">
        <f t="shared" si="0"/>
        <v>50.5</v>
      </c>
      <c r="E15">
        <f t="shared" si="1"/>
        <v>19.5</v>
      </c>
      <c r="G15" t="s">
        <v>16</v>
      </c>
      <c r="H15">
        <f>(H13-H8*I8/2)/SQRT(H8*I8*(H8+I8+1)/12)</f>
        <v>-2.3876847051832701</v>
      </c>
    </row>
    <row r="16" spans="1:12" x14ac:dyDescent="0.3">
      <c r="A16">
        <v>259</v>
      </c>
      <c r="B16">
        <v>248</v>
      </c>
      <c r="D16">
        <f t="shared" si="0"/>
        <v>35</v>
      </c>
      <c r="E16">
        <f t="shared" si="1"/>
        <v>26</v>
      </c>
      <c r="G16" s="3" t="s">
        <v>17</v>
      </c>
      <c r="H16" s="4">
        <f>(1-NORMSDIST(ABS(H15)))*2</f>
        <v>1.695488058729322E-2</v>
      </c>
    </row>
    <row r="17" spans="1:12" x14ac:dyDescent="0.3">
      <c r="A17">
        <v>252</v>
      </c>
      <c r="B17">
        <v>273</v>
      </c>
      <c r="D17">
        <f t="shared" si="0"/>
        <v>29.5</v>
      </c>
      <c r="E17">
        <f t="shared" si="1"/>
        <v>49</v>
      </c>
    </row>
    <row r="18" spans="1:12" x14ac:dyDescent="0.3">
      <c r="A18">
        <v>286</v>
      </c>
      <c r="B18">
        <v>265</v>
      </c>
      <c r="D18">
        <f t="shared" si="0"/>
        <v>53</v>
      </c>
      <c r="E18">
        <f t="shared" si="1"/>
        <v>43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221</v>
      </c>
      <c r="D19">
        <f t="shared" si="0"/>
        <v>40.5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213</v>
      </c>
      <c r="B20">
        <v>253</v>
      </c>
      <c r="D20">
        <f t="shared" si="0"/>
        <v>12</v>
      </c>
      <c r="E20">
        <f t="shared" si="1"/>
        <v>31</v>
      </c>
    </row>
    <row r="21" spans="1:12" x14ac:dyDescent="0.3">
      <c r="A21">
        <v>248</v>
      </c>
      <c r="B21">
        <v>153</v>
      </c>
      <c r="D21">
        <f t="shared" si="0"/>
        <v>26</v>
      </c>
      <c r="E21">
        <f t="shared" si="1"/>
        <v>4</v>
      </c>
    </row>
    <row r="22" spans="1:12" x14ac:dyDescent="0.3">
      <c r="A22">
        <v>272</v>
      </c>
      <c r="B22">
        <v>242</v>
      </c>
      <c r="D22">
        <f t="shared" si="0"/>
        <v>47</v>
      </c>
      <c r="E22">
        <f t="shared" si="1"/>
        <v>21.5</v>
      </c>
    </row>
    <row r="23" spans="1:12" x14ac:dyDescent="0.3">
      <c r="A23">
        <v>256</v>
      </c>
      <c r="B23">
        <v>246</v>
      </c>
      <c r="D23">
        <f t="shared" si="0"/>
        <v>34</v>
      </c>
      <c r="E23">
        <f t="shared" si="1"/>
        <v>24</v>
      </c>
    </row>
    <row r="24" spans="1:12" x14ac:dyDescent="0.3">
      <c r="A24">
        <v>272</v>
      </c>
      <c r="B24">
        <v>238</v>
      </c>
      <c r="D24">
        <f t="shared" si="0"/>
        <v>47</v>
      </c>
      <c r="E24">
        <f t="shared" si="1"/>
        <v>18</v>
      </c>
    </row>
    <row r="25" spans="1:12" x14ac:dyDescent="0.3">
      <c r="A25">
        <v>159</v>
      </c>
      <c r="B25">
        <v>260</v>
      </c>
      <c r="D25">
        <f t="shared" si="0"/>
        <v>5</v>
      </c>
      <c r="E25">
        <f t="shared" si="1"/>
        <v>36</v>
      </c>
    </row>
    <row r="26" spans="1:12" x14ac:dyDescent="0.3">
      <c r="A26">
        <v>265</v>
      </c>
      <c r="B26">
        <v>272</v>
      </c>
      <c r="D26">
        <f t="shared" si="0"/>
        <v>43</v>
      </c>
      <c r="E26">
        <f t="shared" si="1"/>
        <v>47</v>
      </c>
    </row>
    <row r="27" spans="1:12" x14ac:dyDescent="0.3">
      <c r="A27">
        <v>264</v>
      </c>
      <c r="B27">
        <v>210</v>
      </c>
      <c r="D27">
        <f t="shared" si="0"/>
        <v>40.5</v>
      </c>
      <c r="E27">
        <f t="shared" si="1"/>
        <v>10</v>
      </c>
    </row>
    <row r="28" spans="1:12" x14ac:dyDescent="0.3">
      <c r="A28">
        <v>262</v>
      </c>
      <c r="B28">
        <v>176</v>
      </c>
      <c r="D28">
        <f t="shared" si="0"/>
        <v>38</v>
      </c>
      <c r="E28">
        <f t="shared" si="1"/>
        <v>6.5</v>
      </c>
    </row>
    <row r="29" spans="1:12" x14ac:dyDescent="0.3">
      <c r="A29">
        <v>261</v>
      </c>
      <c r="B29">
        <v>200</v>
      </c>
      <c r="D29">
        <f t="shared" si="0"/>
        <v>37</v>
      </c>
      <c r="E29">
        <f t="shared" si="1"/>
        <v>9</v>
      </c>
    </row>
    <row r="30" spans="1:12" x14ac:dyDescent="0.3">
      <c r="A30">
        <v>268</v>
      </c>
      <c r="B30">
        <v>139</v>
      </c>
      <c r="D30">
        <f t="shared" si="0"/>
        <v>45</v>
      </c>
      <c r="E30">
        <f t="shared" si="1"/>
        <v>1.5</v>
      </c>
    </row>
    <row r="31" spans="1:12" x14ac:dyDescent="0.3">
      <c r="A31">
        <v>297</v>
      </c>
      <c r="B31">
        <v>252</v>
      </c>
      <c r="D31">
        <f t="shared" si="0"/>
        <v>58</v>
      </c>
      <c r="E31">
        <f t="shared" si="1"/>
        <v>29.5</v>
      </c>
    </row>
    <row r="32" spans="1:12" x14ac:dyDescent="0.3">
      <c r="A32">
        <v>290</v>
      </c>
      <c r="B32">
        <v>265</v>
      </c>
      <c r="D32">
        <f t="shared" si="0"/>
        <v>57</v>
      </c>
      <c r="E32">
        <f t="shared" si="1"/>
        <v>43</v>
      </c>
    </row>
    <row r="33" spans="1:5" x14ac:dyDescent="0.3">
      <c r="A33">
        <v>243</v>
      </c>
      <c r="B33">
        <v>251</v>
      </c>
      <c r="D33">
        <f t="shared" si="0"/>
        <v>23</v>
      </c>
      <c r="E33">
        <f t="shared" si="1"/>
        <v>28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997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322</v>
      </c>
      <c r="I2">
        <f>MEDIAN($B$4:$B$33)</f>
        <v>314</v>
      </c>
      <c r="K2">
        <f>AVERAGE($A$4:$A$33)</f>
        <v>331.43333333333334</v>
      </c>
      <c r="L2">
        <f>AVERAGE($B$4:$B$33)</f>
        <v>303.63333333333333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223</v>
      </c>
      <c r="B4">
        <v>242</v>
      </c>
      <c r="D4">
        <f t="shared" ref="D4:D33" si="0">RANK(A4,$A$4:$B$33,1)+(COUNT($A$4:$B$33)+1-RANK(A4,$A$4:$B$33,1)-RANK(A4,$A$4:$B$33,0))/2</f>
        <v>4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295</v>
      </c>
      <c r="B5">
        <v>380</v>
      </c>
      <c r="D5">
        <f t="shared" si="0"/>
        <v>20</v>
      </c>
      <c r="E5">
        <f t="shared" si="1"/>
        <v>52</v>
      </c>
      <c r="H5">
        <f>SUM($D$4:$D$33)</f>
        <v>1036</v>
      </c>
      <c r="I5">
        <f>SUM($E$4:$E$33)</f>
        <v>794</v>
      </c>
      <c r="J5" s="2" t="s">
        <v>23</v>
      </c>
      <c r="K5">
        <f>STDEVP($A$4:$A$33)</f>
        <v>54.260288322942856</v>
      </c>
      <c r="L5">
        <f>STDEVP($B$4:$B$33)</f>
        <v>49.39195840980144</v>
      </c>
    </row>
    <row r="6" spans="1:12" x14ac:dyDescent="0.3">
      <c r="A6">
        <v>291</v>
      </c>
      <c r="B6">
        <v>283</v>
      </c>
      <c r="D6">
        <f t="shared" si="0"/>
        <v>19</v>
      </c>
      <c r="E6">
        <f t="shared" si="1"/>
        <v>12.5</v>
      </c>
    </row>
    <row r="7" spans="1:12" x14ac:dyDescent="0.3">
      <c r="A7">
        <v>309</v>
      </c>
      <c r="B7">
        <v>345</v>
      </c>
      <c r="D7">
        <f t="shared" si="0"/>
        <v>23</v>
      </c>
      <c r="E7">
        <f t="shared" si="1"/>
        <v>45.5</v>
      </c>
      <c r="H7" s="1" t="s">
        <v>11</v>
      </c>
      <c r="I7" s="1" t="s">
        <v>12</v>
      </c>
    </row>
    <row r="8" spans="1:12" x14ac:dyDescent="0.3">
      <c r="A8">
        <v>336</v>
      </c>
      <c r="B8">
        <v>317</v>
      </c>
      <c r="D8">
        <f t="shared" si="0"/>
        <v>40</v>
      </c>
      <c r="E8">
        <f t="shared" si="1"/>
        <v>29.5</v>
      </c>
      <c r="H8">
        <f>COUNT($A$4:$A$33)</f>
        <v>30</v>
      </c>
      <c r="I8">
        <f>COUNT($B$4:$B$33)</f>
        <v>30</v>
      </c>
    </row>
    <row r="9" spans="1:12" x14ac:dyDescent="0.3">
      <c r="A9">
        <v>217</v>
      </c>
      <c r="B9">
        <v>311</v>
      </c>
      <c r="D9">
        <f t="shared" si="0"/>
        <v>3</v>
      </c>
      <c r="E9">
        <f t="shared" si="1"/>
        <v>24</v>
      </c>
    </row>
    <row r="10" spans="1:12" x14ac:dyDescent="0.3">
      <c r="A10">
        <v>233</v>
      </c>
      <c r="B10">
        <v>241</v>
      </c>
      <c r="D10">
        <f t="shared" si="0"/>
        <v>5</v>
      </c>
      <c r="E10">
        <f t="shared" si="1"/>
        <v>7</v>
      </c>
      <c r="G10" t="s">
        <v>13</v>
      </c>
      <c r="H10">
        <f>H8*I8+H8*(H8+1)/2-H5</f>
        <v>329</v>
      </c>
    </row>
    <row r="11" spans="1:12" x14ac:dyDescent="0.3">
      <c r="A11">
        <v>336</v>
      </c>
      <c r="B11">
        <v>344</v>
      </c>
      <c r="D11">
        <f t="shared" si="0"/>
        <v>40</v>
      </c>
      <c r="E11">
        <f t="shared" si="1"/>
        <v>43.5</v>
      </c>
      <c r="G11" t="s">
        <v>14</v>
      </c>
      <c r="H11">
        <f>H8*I8+I8*(I8+1)/2-I5</f>
        <v>571</v>
      </c>
    </row>
    <row r="12" spans="1:12" x14ac:dyDescent="0.3">
      <c r="A12">
        <v>289</v>
      </c>
      <c r="B12">
        <v>202</v>
      </c>
      <c r="D12">
        <f t="shared" si="0"/>
        <v>16</v>
      </c>
      <c r="E12">
        <f t="shared" si="1"/>
        <v>1.5</v>
      </c>
    </row>
    <row r="13" spans="1:12" x14ac:dyDescent="0.3">
      <c r="A13">
        <v>395</v>
      </c>
      <c r="B13">
        <v>317</v>
      </c>
      <c r="D13">
        <f t="shared" si="0"/>
        <v>57</v>
      </c>
      <c r="E13">
        <f t="shared" si="1"/>
        <v>29.5</v>
      </c>
      <c r="G13" t="s">
        <v>15</v>
      </c>
      <c r="H13">
        <f>MIN(H10,H11)</f>
        <v>329</v>
      </c>
    </row>
    <row r="14" spans="1:12" x14ac:dyDescent="0.3">
      <c r="A14">
        <v>301</v>
      </c>
      <c r="B14">
        <v>336</v>
      </c>
      <c r="D14">
        <f t="shared" si="0"/>
        <v>21</v>
      </c>
      <c r="E14">
        <f t="shared" si="1"/>
        <v>40</v>
      </c>
    </row>
    <row r="15" spans="1:12" x14ac:dyDescent="0.3">
      <c r="A15">
        <v>326</v>
      </c>
      <c r="B15">
        <v>249</v>
      </c>
      <c r="D15">
        <f t="shared" si="0"/>
        <v>34</v>
      </c>
      <c r="E15">
        <f t="shared" si="1"/>
        <v>9</v>
      </c>
      <c r="G15" t="s">
        <v>16</v>
      </c>
      <c r="H15">
        <f>(H13-H8*I8/2)/SQRT(H8*I8*(H8+I8+1)/12)</f>
        <v>-1.7889154757100663</v>
      </c>
    </row>
    <row r="16" spans="1:12" x14ac:dyDescent="0.3">
      <c r="A16">
        <v>420</v>
      </c>
      <c r="B16">
        <v>328</v>
      </c>
      <c r="D16">
        <f t="shared" si="0"/>
        <v>59</v>
      </c>
      <c r="E16">
        <f t="shared" si="1"/>
        <v>36</v>
      </c>
      <c r="G16" s="3" t="s">
        <v>17</v>
      </c>
      <c r="H16" s="4">
        <f>(1-NORMSDIST(ABS(H15)))*2</f>
        <v>7.3628429065289769E-2</v>
      </c>
    </row>
    <row r="17" spans="1:12" x14ac:dyDescent="0.3">
      <c r="A17">
        <v>312</v>
      </c>
      <c r="B17">
        <v>344</v>
      </c>
      <c r="D17">
        <f t="shared" si="0"/>
        <v>25.5</v>
      </c>
      <c r="E17">
        <f t="shared" si="1"/>
        <v>43.5</v>
      </c>
    </row>
    <row r="18" spans="1:12" x14ac:dyDescent="0.3">
      <c r="A18">
        <v>394</v>
      </c>
      <c r="B18">
        <v>290</v>
      </c>
      <c r="D18">
        <f t="shared" si="0"/>
        <v>56</v>
      </c>
      <c r="E18">
        <f t="shared" si="1"/>
        <v>17.5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315</v>
      </c>
      <c r="B19">
        <v>290</v>
      </c>
      <c r="D19">
        <f t="shared" si="0"/>
        <v>28</v>
      </c>
      <c r="E19">
        <f t="shared" si="1"/>
        <v>17.5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314</v>
      </c>
      <c r="B20">
        <v>335</v>
      </c>
      <c r="D20">
        <f t="shared" si="0"/>
        <v>27</v>
      </c>
      <c r="E20">
        <f t="shared" si="1"/>
        <v>38</v>
      </c>
    </row>
    <row r="21" spans="1:12" x14ac:dyDescent="0.3">
      <c r="A21">
        <v>303</v>
      </c>
      <c r="B21">
        <v>202</v>
      </c>
      <c r="D21">
        <f t="shared" si="0"/>
        <v>22</v>
      </c>
      <c r="E21">
        <f t="shared" si="1"/>
        <v>1.5</v>
      </c>
    </row>
    <row r="22" spans="1:12" x14ac:dyDescent="0.3">
      <c r="A22">
        <v>416</v>
      </c>
      <c r="B22">
        <v>328</v>
      </c>
      <c r="D22">
        <f t="shared" si="0"/>
        <v>58</v>
      </c>
      <c r="E22">
        <f t="shared" si="1"/>
        <v>36</v>
      </c>
    </row>
    <row r="23" spans="1:12" x14ac:dyDescent="0.3">
      <c r="A23">
        <v>348</v>
      </c>
      <c r="B23">
        <v>238</v>
      </c>
      <c r="D23">
        <f t="shared" si="0"/>
        <v>47</v>
      </c>
      <c r="E23">
        <f t="shared" si="1"/>
        <v>6</v>
      </c>
    </row>
    <row r="24" spans="1:12" x14ac:dyDescent="0.3">
      <c r="A24">
        <v>448</v>
      </c>
      <c r="B24">
        <v>255</v>
      </c>
      <c r="D24">
        <f t="shared" si="0"/>
        <v>60</v>
      </c>
      <c r="E24">
        <f t="shared" si="1"/>
        <v>10</v>
      </c>
    </row>
    <row r="25" spans="1:12" x14ac:dyDescent="0.3">
      <c r="A25">
        <v>345</v>
      </c>
      <c r="B25">
        <v>328</v>
      </c>
      <c r="D25">
        <f t="shared" si="0"/>
        <v>45.5</v>
      </c>
      <c r="E25">
        <f t="shared" si="1"/>
        <v>36</v>
      </c>
    </row>
    <row r="26" spans="1:12" x14ac:dyDescent="0.3">
      <c r="A26">
        <v>366</v>
      </c>
      <c r="B26">
        <v>338</v>
      </c>
      <c r="D26">
        <f t="shared" si="0"/>
        <v>48.5</v>
      </c>
      <c r="E26">
        <f t="shared" si="1"/>
        <v>42</v>
      </c>
    </row>
    <row r="27" spans="1:12" x14ac:dyDescent="0.3">
      <c r="A27">
        <v>312</v>
      </c>
      <c r="B27">
        <v>283</v>
      </c>
      <c r="D27">
        <f t="shared" si="0"/>
        <v>25.5</v>
      </c>
      <c r="E27">
        <f t="shared" si="1"/>
        <v>12.5</v>
      </c>
    </row>
    <row r="28" spans="1:12" x14ac:dyDescent="0.3">
      <c r="A28">
        <v>378</v>
      </c>
      <c r="B28">
        <v>286</v>
      </c>
      <c r="D28">
        <f t="shared" si="0"/>
        <v>51</v>
      </c>
      <c r="E28">
        <f t="shared" si="1"/>
        <v>14.5</v>
      </c>
    </row>
    <row r="29" spans="1:12" x14ac:dyDescent="0.3">
      <c r="A29">
        <v>321</v>
      </c>
      <c r="B29">
        <v>286</v>
      </c>
      <c r="D29">
        <f t="shared" si="0"/>
        <v>32</v>
      </c>
      <c r="E29">
        <f t="shared" si="1"/>
        <v>14.5</v>
      </c>
    </row>
    <row r="30" spans="1:12" x14ac:dyDescent="0.3">
      <c r="A30">
        <v>323</v>
      </c>
      <c r="B30">
        <v>384</v>
      </c>
      <c r="D30">
        <f t="shared" si="0"/>
        <v>33</v>
      </c>
      <c r="E30">
        <f t="shared" si="1"/>
        <v>54</v>
      </c>
    </row>
    <row r="31" spans="1:12" x14ac:dyDescent="0.3">
      <c r="A31">
        <v>319</v>
      </c>
      <c r="B31">
        <v>279</v>
      </c>
      <c r="D31">
        <f t="shared" si="0"/>
        <v>31</v>
      </c>
      <c r="E31">
        <f t="shared" si="1"/>
        <v>11</v>
      </c>
    </row>
    <row r="32" spans="1:12" x14ac:dyDescent="0.3">
      <c r="A32">
        <v>388</v>
      </c>
      <c r="B32">
        <v>382</v>
      </c>
      <c r="D32">
        <f t="shared" si="0"/>
        <v>55</v>
      </c>
      <c r="E32">
        <f t="shared" si="1"/>
        <v>53</v>
      </c>
    </row>
    <row r="33" spans="1:5" x14ac:dyDescent="0.3">
      <c r="A33">
        <v>370</v>
      </c>
      <c r="B33">
        <v>366</v>
      </c>
      <c r="D33">
        <f t="shared" si="0"/>
        <v>50</v>
      </c>
      <c r="E33">
        <f t="shared" si="1"/>
        <v>48.5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217</v>
      </c>
      <c r="I2">
        <f>MEDIAN($B$4:$B$33)</f>
        <v>200</v>
      </c>
      <c r="K2">
        <f>AVERAGE($A$4:$A$33)</f>
        <v>213.86666666666667</v>
      </c>
      <c r="L2">
        <f>AVERAGE($B$4:$B$33)</f>
        <v>200.26666666666668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253</v>
      </c>
      <c r="B4">
        <v>231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48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257</v>
      </c>
      <c r="B5">
        <v>194</v>
      </c>
      <c r="D5">
        <f t="shared" si="0"/>
        <v>60</v>
      </c>
      <c r="E5">
        <f t="shared" si="1"/>
        <v>20</v>
      </c>
      <c r="H5">
        <f>SUM($D$4:$D$33)</f>
        <v>1042</v>
      </c>
      <c r="I5">
        <f>SUM($E$4:$E$33)</f>
        <v>788</v>
      </c>
      <c r="J5" s="2" t="s">
        <v>23</v>
      </c>
      <c r="K5">
        <f>STDEVP($A$4:$A$33)</f>
        <v>25.056912995995514</v>
      </c>
      <c r="L5">
        <f>STDEVP($B$4:$B$33)</f>
        <v>24.496167500697375</v>
      </c>
    </row>
    <row r="6" spans="1:12" x14ac:dyDescent="0.3">
      <c r="A6">
        <v>228</v>
      </c>
      <c r="B6">
        <v>207</v>
      </c>
      <c r="D6">
        <f t="shared" si="0"/>
        <v>46</v>
      </c>
      <c r="E6">
        <f t="shared" si="1"/>
        <v>29</v>
      </c>
    </row>
    <row r="7" spans="1:12" x14ac:dyDescent="0.3">
      <c r="A7">
        <v>205</v>
      </c>
      <c r="B7">
        <v>172</v>
      </c>
      <c r="D7">
        <f t="shared" si="0"/>
        <v>28</v>
      </c>
      <c r="E7">
        <f t="shared" si="1"/>
        <v>7.5</v>
      </c>
      <c r="H7" s="1" t="s">
        <v>11</v>
      </c>
      <c r="I7" s="1" t="s">
        <v>12</v>
      </c>
    </row>
    <row r="8" spans="1:12" x14ac:dyDescent="0.3">
      <c r="A8">
        <v>227</v>
      </c>
      <c r="B8">
        <v>172</v>
      </c>
      <c r="D8">
        <f t="shared" si="0"/>
        <v>44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188</v>
      </c>
      <c r="B9">
        <v>214</v>
      </c>
      <c r="D9">
        <f t="shared" si="0"/>
        <v>13.5</v>
      </c>
      <c r="E9">
        <f t="shared" si="1"/>
        <v>33.5</v>
      </c>
    </row>
    <row r="10" spans="1:12" x14ac:dyDescent="0.3">
      <c r="A10">
        <v>254</v>
      </c>
      <c r="B10">
        <v>157</v>
      </c>
      <c r="D10">
        <f t="shared" si="0"/>
        <v>59</v>
      </c>
      <c r="E10">
        <f t="shared" si="1"/>
        <v>2.5</v>
      </c>
      <c r="G10" t="s">
        <v>13</v>
      </c>
      <c r="H10">
        <f>H8*I8+H8*(H8+1)/2-H5</f>
        <v>323</v>
      </c>
    </row>
    <row r="11" spans="1:12" x14ac:dyDescent="0.3">
      <c r="A11">
        <v>227</v>
      </c>
      <c r="B11">
        <v>201</v>
      </c>
      <c r="D11">
        <f t="shared" si="0"/>
        <v>44</v>
      </c>
      <c r="E11">
        <f t="shared" si="1"/>
        <v>25</v>
      </c>
      <c r="G11" t="s">
        <v>14</v>
      </c>
      <c r="H11">
        <f>H8*I8+I8*(I8+1)/2-I5</f>
        <v>577</v>
      </c>
    </row>
    <row r="12" spans="1:12" x14ac:dyDescent="0.3">
      <c r="A12">
        <v>216</v>
      </c>
      <c r="B12">
        <v>178</v>
      </c>
      <c r="D12">
        <f t="shared" si="0"/>
        <v>37</v>
      </c>
      <c r="E12">
        <f t="shared" si="1"/>
        <v>9.5</v>
      </c>
    </row>
    <row r="13" spans="1:12" x14ac:dyDescent="0.3">
      <c r="A13">
        <v>215</v>
      </c>
      <c r="B13">
        <v>202</v>
      </c>
      <c r="D13">
        <f t="shared" si="0"/>
        <v>35</v>
      </c>
      <c r="E13">
        <f t="shared" si="1"/>
        <v>26.5</v>
      </c>
      <c r="G13" t="s">
        <v>15</v>
      </c>
      <c r="H13">
        <f>MIN(H10,H11)</f>
        <v>323</v>
      </c>
    </row>
    <row r="14" spans="1:12" x14ac:dyDescent="0.3">
      <c r="A14">
        <v>238</v>
      </c>
      <c r="B14">
        <v>216</v>
      </c>
      <c r="D14">
        <f t="shared" si="0"/>
        <v>54.5</v>
      </c>
      <c r="E14">
        <f t="shared" si="1"/>
        <v>37</v>
      </c>
    </row>
    <row r="15" spans="1:12" x14ac:dyDescent="0.3">
      <c r="A15">
        <v>231</v>
      </c>
      <c r="B15">
        <v>188</v>
      </c>
      <c r="D15">
        <f t="shared" si="0"/>
        <v>48</v>
      </c>
      <c r="E15">
        <f t="shared" si="1"/>
        <v>13.5</v>
      </c>
      <c r="G15" t="s">
        <v>16</v>
      </c>
      <c r="H15">
        <f>(H13-H8*I8/2)/SQRT(H8*I8*(H8+I8+1)/12)</f>
        <v>-1.877622028224615</v>
      </c>
    </row>
    <row r="16" spans="1:12" x14ac:dyDescent="0.3">
      <c r="A16">
        <v>222</v>
      </c>
      <c r="B16">
        <v>164</v>
      </c>
      <c r="D16">
        <f t="shared" si="0"/>
        <v>41</v>
      </c>
      <c r="E16">
        <f t="shared" si="1"/>
        <v>4.5</v>
      </c>
      <c r="G16" s="3" t="s">
        <v>17</v>
      </c>
      <c r="H16" s="4">
        <f>(1-NORMSDIST(ABS(H15)))*2</f>
        <v>6.0432890079860524E-2</v>
      </c>
    </row>
    <row r="17" spans="1:12" x14ac:dyDescent="0.3">
      <c r="A17">
        <v>233</v>
      </c>
      <c r="B17">
        <v>218</v>
      </c>
      <c r="D17">
        <f t="shared" si="0"/>
        <v>51</v>
      </c>
      <c r="E17">
        <f t="shared" si="1"/>
        <v>39.5</v>
      </c>
    </row>
    <row r="18" spans="1:12" x14ac:dyDescent="0.3">
      <c r="A18">
        <v>238</v>
      </c>
      <c r="B18">
        <v>199</v>
      </c>
      <c r="D18">
        <f t="shared" si="0"/>
        <v>54.5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227</v>
      </c>
      <c r="B19">
        <v>164</v>
      </c>
      <c r="D19">
        <f t="shared" si="0"/>
        <v>44</v>
      </c>
      <c r="E19">
        <f t="shared" si="1"/>
        <v>4.5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214</v>
      </c>
      <c r="B20">
        <v>199</v>
      </c>
      <c r="D20">
        <f t="shared" si="0"/>
        <v>33.5</v>
      </c>
      <c r="E20">
        <f t="shared" si="1"/>
        <v>23.5</v>
      </c>
    </row>
    <row r="21" spans="1:12" x14ac:dyDescent="0.3">
      <c r="A21">
        <v>170</v>
      </c>
      <c r="B21">
        <v>190</v>
      </c>
      <c r="D21">
        <f t="shared" si="0"/>
        <v>6</v>
      </c>
      <c r="E21">
        <f t="shared" si="1"/>
        <v>16</v>
      </c>
    </row>
    <row r="22" spans="1:12" x14ac:dyDescent="0.3">
      <c r="A22">
        <v>225</v>
      </c>
      <c r="B22">
        <v>231</v>
      </c>
      <c r="D22">
        <f t="shared" si="0"/>
        <v>42</v>
      </c>
      <c r="E22">
        <f t="shared" si="1"/>
        <v>48</v>
      </c>
    </row>
    <row r="23" spans="1:12" x14ac:dyDescent="0.3">
      <c r="A23">
        <v>212</v>
      </c>
      <c r="B23">
        <v>211</v>
      </c>
      <c r="D23">
        <f t="shared" si="0"/>
        <v>32</v>
      </c>
      <c r="E23">
        <f t="shared" si="1"/>
        <v>31</v>
      </c>
    </row>
    <row r="24" spans="1:12" x14ac:dyDescent="0.3">
      <c r="A24">
        <v>233</v>
      </c>
      <c r="B24">
        <v>194</v>
      </c>
      <c r="D24">
        <f t="shared" si="0"/>
        <v>51</v>
      </c>
      <c r="E24">
        <f t="shared" si="1"/>
        <v>20</v>
      </c>
    </row>
    <row r="25" spans="1:12" x14ac:dyDescent="0.3">
      <c r="A25">
        <v>193</v>
      </c>
      <c r="B25">
        <v>233</v>
      </c>
      <c r="D25">
        <f t="shared" si="0"/>
        <v>18</v>
      </c>
      <c r="E25">
        <f t="shared" si="1"/>
        <v>51</v>
      </c>
    </row>
    <row r="26" spans="1:12" x14ac:dyDescent="0.3">
      <c r="A26">
        <v>184</v>
      </c>
      <c r="B26">
        <v>157</v>
      </c>
      <c r="D26">
        <f t="shared" si="0"/>
        <v>12</v>
      </c>
      <c r="E26">
        <f t="shared" si="1"/>
        <v>2.5</v>
      </c>
    </row>
    <row r="27" spans="1:12" x14ac:dyDescent="0.3">
      <c r="A27">
        <v>189</v>
      </c>
      <c r="B27">
        <v>216</v>
      </c>
      <c r="D27">
        <f t="shared" si="0"/>
        <v>15</v>
      </c>
      <c r="E27">
        <f t="shared" si="1"/>
        <v>37</v>
      </c>
    </row>
    <row r="28" spans="1:12" x14ac:dyDescent="0.3">
      <c r="A28">
        <v>151</v>
      </c>
      <c r="B28">
        <v>178</v>
      </c>
      <c r="D28">
        <f t="shared" si="0"/>
        <v>1</v>
      </c>
      <c r="E28">
        <f t="shared" si="1"/>
        <v>9.5</v>
      </c>
    </row>
    <row r="29" spans="1:12" x14ac:dyDescent="0.3">
      <c r="A29">
        <v>181</v>
      </c>
      <c r="B29">
        <v>239</v>
      </c>
      <c r="D29">
        <f t="shared" si="0"/>
        <v>11</v>
      </c>
      <c r="E29">
        <f t="shared" si="1"/>
        <v>56</v>
      </c>
    </row>
    <row r="30" spans="1:12" x14ac:dyDescent="0.3">
      <c r="A30">
        <v>218</v>
      </c>
      <c r="B30">
        <v>210</v>
      </c>
      <c r="D30">
        <f t="shared" si="0"/>
        <v>39.5</v>
      </c>
      <c r="E30">
        <f t="shared" si="1"/>
        <v>30</v>
      </c>
    </row>
    <row r="31" spans="1:12" x14ac:dyDescent="0.3">
      <c r="A31">
        <v>191</v>
      </c>
      <c r="B31">
        <v>243</v>
      </c>
      <c r="D31">
        <f t="shared" si="0"/>
        <v>17</v>
      </c>
      <c r="E31">
        <f t="shared" si="1"/>
        <v>57</v>
      </c>
    </row>
    <row r="32" spans="1:12" x14ac:dyDescent="0.3">
      <c r="A32">
        <v>202</v>
      </c>
      <c r="B32">
        <v>196</v>
      </c>
      <c r="D32">
        <f t="shared" si="0"/>
        <v>26.5</v>
      </c>
      <c r="E32">
        <f t="shared" si="1"/>
        <v>22</v>
      </c>
    </row>
    <row r="33" spans="1:5" x14ac:dyDescent="0.3">
      <c r="A33">
        <v>194</v>
      </c>
      <c r="B33">
        <v>234</v>
      </c>
      <c r="D33">
        <f t="shared" si="0"/>
        <v>20</v>
      </c>
      <c r="E33">
        <f t="shared" si="1"/>
        <v>53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869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212</v>
      </c>
      <c r="I2">
        <f>MEDIAN($B$4:$B$33)</f>
        <v>200</v>
      </c>
      <c r="K2">
        <f>AVERAGE($A$4:$A$33)</f>
        <v>211.03333333333333</v>
      </c>
      <c r="L2">
        <f>AVERAGE($B$4:$B$33)</f>
        <v>217.86666666666667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165</v>
      </c>
      <c r="B4">
        <v>276</v>
      </c>
      <c r="D4">
        <f t="shared" ref="D4:D33" si="0">RANK(A4,$A$4:$B$33,1)+(COUNT($A$4:$B$33)+1-RANK(A4,$A$4:$B$33,1)-RANK(A4,$A$4:$B$33,0))/2</f>
        <v>14</v>
      </c>
      <c r="E4">
        <f t="shared" ref="E4:E33" si="1">RANK(B4,$A$4:$B$33,1)+(COUNT($A$4:$B$33)+1-RANK(B4,$A$4:$B$33,1)-RANK(B4,$A$4:$B$33,0))/2</f>
        <v>52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134</v>
      </c>
      <c r="B5">
        <v>219</v>
      </c>
      <c r="D5">
        <f t="shared" si="0"/>
        <v>4.5</v>
      </c>
      <c r="E5">
        <f t="shared" si="1"/>
        <v>33</v>
      </c>
      <c r="H5">
        <f>SUM($D$4:$D$33)</f>
        <v>900.5</v>
      </c>
      <c r="I5">
        <f>SUM($E$4:$E$33)</f>
        <v>929.5</v>
      </c>
      <c r="J5" s="2" t="s">
        <v>23</v>
      </c>
      <c r="K5">
        <f>STDEVP($A$4:$A$33)</f>
        <v>50.565128519783499</v>
      </c>
      <c r="L5">
        <f>STDEVP($B$4:$B$33)</f>
        <v>58.971593915112123</v>
      </c>
    </row>
    <row r="6" spans="1:12" x14ac:dyDescent="0.3">
      <c r="A6">
        <v>156</v>
      </c>
      <c r="B6">
        <v>172</v>
      </c>
      <c r="D6">
        <f t="shared" si="0"/>
        <v>10</v>
      </c>
      <c r="E6">
        <f t="shared" si="1"/>
        <v>15</v>
      </c>
    </row>
    <row r="7" spans="1:12" x14ac:dyDescent="0.3">
      <c r="A7">
        <v>248</v>
      </c>
      <c r="B7">
        <v>333</v>
      </c>
      <c r="D7">
        <f t="shared" si="0"/>
        <v>46.5</v>
      </c>
      <c r="E7">
        <f t="shared" si="1"/>
        <v>58.5</v>
      </c>
      <c r="H7" s="1" t="s">
        <v>11</v>
      </c>
      <c r="I7" s="1" t="s">
        <v>12</v>
      </c>
    </row>
    <row r="8" spans="1:12" x14ac:dyDescent="0.3">
      <c r="A8">
        <v>283</v>
      </c>
      <c r="B8">
        <v>243</v>
      </c>
      <c r="D8">
        <f t="shared" si="0"/>
        <v>53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251</v>
      </c>
      <c r="B9">
        <v>131</v>
      </c>
      <c r="D9">
        <f t="shared" si="0"/>
        <v>48</v>
      </c>
      <c r="E9">
        <f t="shared" si="1"/>
        <v>3</v>
      </c>
    </row>
    <row r="10" spans="1:12" x14ac:dyDescent="0.3">
      <c r="A10">
        <v>240</v>
      </c>
      <c r="B10">
        <v>161</v>
      </c>
      <c r="D10">
        <f t="shared" si="0"/>
        <v>42</v>
      </c>
      <c r="E10">
        <f t="shared" si="1"/>
        <v>12.5</v>
      </c>
      <c r="G10" t="s">
        <v>13</v>
      </c>
      <c r="H10">
        <f>H8*I8+H8*(H8+1)/2-H5</f>
        <v>464.5</v>
      </c>
    </row>
    <row r="11" spans="1:12" x14ac:dyDescent="0.3">
      <c r="A11">
        <v>333</v>
      </c>
      <c r="B11">
        <v>348</v>
      </c>
      <c r="D11">
        <f t="shared" si="0"/>
        <v>58.5</v>
      </c>
      <c r="E11">
        <f t="shared" si="1"/>
        <v>60</v>
      </c>
      <c r="G11" t="s">
        <v>14</v>
      </c>
      <c r="H11">
        <f>H8*I8+I8*(I8+1)/2-I5</f>
        <v>435.5</v>
      </c>
    </row>
    <row r="12" spans="1:12" x14ac:dyDescent="0.3">
      <c r="A12">
        <v>257</v>
      </c>
      <c r="B12">
        <v>272</v>
      </c>
      <c r="D12">
        <f t="shared" si="0"/>
        <v>49</v>
      </c>
      <c r="E12">
        <f t="shared" si="1"/>
        <v>51</v>
      </c>
    </row>
    <row r="13" spans="1:12" x14ac:dyDescent="0.3">
      <c r="A13">
        <v>180</v>
      </c>
      <c r="B13">
        <v>152</v>
      </c>
      <c r="D13">
        <f t="shared" si="0"/>
        <v>18</v>
      </c>
      <c r="E13">
        <f t="shared" si="1"/>
        <v>9</v>
      </c>
      <c r="G13" t="s">
        <v>15</v>
      </c>
      <c r="H13">
        <f>MIN(H10,H11)</f>
        <v>435.5</v>
      </c>
    </row>
    <row r="14" spans="1:12" x14ac:dyDescent="0.3">
      <c r="A14">
        <v>141</v>
      </c>
      <c r="B14">
        <v>235</v>
      </c>
      <c r="D14">
        <f t="shared" si="0"/>
        <v>7</v>
      </c>
      <c r="E14">
        <f t="shared" si="1"/>
        <v>38</v>
      </c>
    </row>
    <row r="15" spans="1:12" x14ac:dyDescent="0.3">
      <c r="A15">
        <v>226</v>
      </c>
      <c r="B15">
        <v>184</v>
      </c>
      <c r="D15">
        <f t="shared" si="0"/>
        <v>34</v>
      </c>
      <c r="E15">
        <f t="shared" si="1"/>
        <v>19</v>
      </c>
      <c r="G15" t="s">
        <v>16</v>
      </c>
      <c r="H15">
        <f>(H13-H8*I8/2)/SQRT(H8*I8*(H8+I8+1)/12)</f>
        <v>-0.21437416857682612</v>
      </c>
    </row>
    <row r="16" spans="1:12" x14ac:dyDescent="0.3">
      <c r="A16">
        <v>210</v>
      </c>
      <c r="B16">
        <v>200</v>
      </c>
      <c r="D16">
        <f t="shared" si="0"/>
        <v>31</v>
      </c>
      <c r="E16">
        <f t="shared" si="1"/>
        <v>28.5</v>
      </c>
      <c r="G16" s="3" t="s">
        <v>17</v>
      </c>
      <c r="H16" s="4">
        <f>(1-NORMSDIST(ABS(H15)))*2</f>
        <v>0.8302552839111963</v>
      </c>
    </row>
    <row r="17" spans="1:12" x14ac:dyDescent="0.3">
      <c r="A17">
        <v>237</v>
      </c>
      <c r="B17">
        <v>190</v>
      </c>
      <c r="D17">
        <f t="shared" si="0"/>
        <v>40</v>
      </c>
      <c r="E17">
        <f t="shared" si="1"/>
        <v>21</v>
      </c>
    </row>
    <row r="18" spans="1:12" x14ac:dyDescent="0.3">
      <c r="A18">
        <v>207</v>
      </c>
      <c r="B18">
        <v>161</v>
      </c>
      <c r="D18">
        <f t="shared" si="0"/>
        <v>30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228</v>
      </c>
      <c r="B19">
        <v>287</v>
      </c>
      <c r="D19">
        <f t="shared" si="0"/>
        <v>35</v>
      </c>
      <c r="E19">
        <f t="shared" si="1"/>
        <v>54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185</v>
      </c>
      <c r="B20">
        <v>193</v>
      </c>
      <c r="D20">
        <f t="shared" si="0"/>
        <v>20</v>
      </c>
      <c r="E20">
        <f t="shared" si="1"/>
        <v>23.5</v>
      </c>
    </row>
    <row r="21" spans="1:12" x14ac:dyDescent="0.3">
      <c r="A21">
        <v>238</v>
      </c>
      <c r="B21">
        <v>199</v>
      </c>
      <c r="D21">
        <f t="shared" si="0"/>
        <v>41</v>
      </c>
      <c r="E21">
        <f t="shared" si="1"/>
        <v>27</v>
      </c>
    </row>
    <row r="22" spans="1:12" x14ac:dyDescent="0.3">
      <c r="A22">
        <v>214</v>
      </c>
      <c r="B22">
        <v>200</v>
      </c>
      <c r="D22">
        <f t="shared" si="0"/>
        <v>32</v>
      </c>
      <c r="E22">
        <f t="shared" si="1"/>
        <v>28.5</v>
      </c>
    </row>
    <row r="23" spans="1:12" x14ac:dyDescent="0.3">
      <c r="A23">
        <v>248</v>
      </c>
      <c r="B23">
        <v>159</v>
      </c>
      <c r="D23">
        <f t="shared" si="0"/>
        <v>46.5</v>
      </c>
      <c r="E23">
        <f t="shared" si="1"/>
        <v>11</v>
      </c>
    </row>
    <row r="24" spans="1:12" x14ac:dyDescent="0.3">
      <c r="A24">
        <v>192</v>
      </c>
      <c r="B24">
        <v>309</v>
      </c>
      <c r="D24">
        <f t="shared" si="0"/>
        <v>22</v>
      </c>
      <c r="E24">
        <f t="shared" si="1"/>
        <v>57</v>
      </c>
    </row>
    <row r="25" spans="1:12" x14ac:dyDescent="0.3">
      <c r="A25">
        <v>242</v>
      </c>
      <c r="B25">
        <v>268</v>
      </c>
      <c r="D25">
        <f t="shared" si="0"/>
        <v>43.5</v>
      </c>
      <c r="E25">
        <f t="shared" si="1"/>
        <v>50</v>
      </c>
    </row>
    <row r="26" spans="1:12" x14ac:dyDescent="0.3">
      <c r="A26">
        <v>130</v>
      </c>
      <c r="B26">
        <v>235</v>
      </c>
      <c r="D26">
        <f t="shared" si="0"/>
        <v>2</v>
      </c>
      <c r="E26">
        <f t="shared" si="1"/>
        <v>38</v>
      </c>
    </row>
    <row r="27" spans="1:12" x14ac:dyDescent="0.3">
      <c r="A27">
        <v>173</v>
      </c>
      <c r="B27">
        <v>134</v>
      </c>
      <c r="D27">
        <f t="shared" si="0"/>
        <v>16</v>
      </c>
      <c r="E27">
        <f t="shared" si="1"/>
        <v>4.5</v>
      </c>
    </row>
    <row r="28" spans="1:12" x14ac:dyDescent="0.3">
      <c r="A28">
        <v>193</v>
      </c>
      <c r="B28">
        <v>235</v>
      </c>
      <c r="D28">
        <f t="shared" si="0"/>
        <v>23.5</v>
      </c>
      <c r="E28">
        <f t="shared" si="1"/>
        <v>38</v>
      </c>
    </row>
    <row r="29" spans="1:12" x14ac:dyDescent="0.3">
      <c r="A29">
        <v>303</v>
      </c>
      <c r="B29">
        <v>196</v>
      </c>
      <c r="D29">
        <f t="shared" si="0"/>
        <v>55.5</v>
      </c>
      <c r="E29">
        <f t="shared" si="1"/>
        <v>25.5</v>
      </c>
    </row>
    <row r="30" spans="1:12" x14ac:dyDescent="0.3">
      <c r="A30">
        <v>196</v>
      </c>
      <c r="B30">
        <v>175</v>
      </c>
      <c r="D30">
        <f t="shared" si="0"/>
        <v>25.5</v>
      </c>
      <c r="E30">
        <f t="shared" si="1"/>
        <v>17</v>
      </c>
    </row>
    <row r="31" spans="1:12" x14ac:dyDescent="0.3">
      <c r="A31">
        <v>151</v>
      </c>
      <c r="B31">
        <v>303</v>
      </c>
      <c r="D31">
        <f t="shared" si="0"/>
        <v>8</v>
      </c>
      <c r="E31">
        <f t="shared" si="1"/>
        <v>55.5</v>
      </c>
    </row>
    <row r="32" spans="1:12" x14ac:dyDescent="0.3">
      <c r="A32">
        <v>128</v>
      </c>
      <c r="B32">
        <v>137</v>
      </c>
      <c r="D32">
        <f t="shared" si="0"/>
        <v>1</v>
      </c>
      <c r="E32">
        <f t="shared" si="1"/>
        <v>6</v>
      </c>
    </row>
    <row r="33" spans="1:5" x14ac:dyDescent="0.3">
      <c r="A33">
        <v>242</v>
      </c>
      <c r="B33">
        <v>229</v>
      </c>
      <c r="D33">
        <f t="shared" si="0"/>
        <v>43.5</v>
      </c>
      <c r="E33">
        <f t="shared" si="1"/>
        <v>36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1028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298.5</v>
      </c>
      <c r="I2">
        <f>MEDIAN($B$4:$B$33)</f>
        <v>267</v>
      </c>
      <c r="K2">
        <f>AVERAGE($A$4:$A$33)</f>
        <v>294.23333333333335</v>
      </c>
      <c r="L2">
        <f>AVERAGE($B$4:$B$33)</f>
        <v>271.39999999999998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271</v>
      </c>
      <c r="B4">
        <v>281</v>
      </c>
      <c r="D4">
        <f t="shared" ref="D4:D33" si="0">RANK(A4,$A$4:$B$33,1)+(COUNT($A$4:$B$33)+1-RANK(A4,$A$4:$B$33,1)-RANK(A4,$A$4:$B$33,0))/2</f>
        <v>27.5</v>
      </c>
      <c r="E4">
        <f t="shared" ref="E4:E33" si="1">RANK(B4,$A$4:$B$33,1)+(COUNT($A$4:$B$33)+1-RANK(B4,$A$4:$B$33,1)-RANK(B4,$A$4:$B$33,0))/2</f>
        <v>32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305</v>
      </c>
      <c r="B5">
        <v>235</v>
      </c>
      <c r="D5">
        <f t="shared" si="0"/>
        <v>42</v>
      </c>
      <c r="E5">
        <f t="shared" si="1"/>
        <v>9</v>
      </c>
      <c r="H5">
        <f>SUM($D$4:$D$33)</f>
        <v>1051</v>
      </c>
      <c r="I5">
        <f>SUM($E$4:$E$33)</f>
        <v>779</v>
      </c>
      <c r="J5" s="2" t="s">
        <v>23</v>
      </c>
      <c r="K5">
        <f>STDEVP($A$4:$A$33)</f>
        <v>39.020236914822661</v>
      </c>
      <c r="L5">
        <f>STDEVP($B$4:$B$33)</f>
        <v>46.877571040601779</v>
      </c>
    </row>
    <row r="6" spans="1:12" x14ac:dyDescent="0.3">
      <c r="A6">
        <v>333</v>
      </c>
      <c r="B6">
        <v>371</v>
      </c>
      <c r="D6">
        <f t="shared" si="0"/>
        <v>51</v>
      </c>
      <c r="E6">
        <f t="shared" si="1"/>
        <v>58.5</v>
      </c>
    </row>
    <row r="7" spans="1:12" x14ac:dyDescent="0.3">
      <c r="A7">
        <v>338</v>
      </c>
      <c r="B7">
        <v>200</v>
      </c>
      <c r="D7">
        <f t="shared" si="0"/>
        <v>53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342</v>
      </c>
      <c r="B8">
        <v>257</v>
      </c>
      <c r="D8">
        <f t="shared" si="0"/>
        <v>54.5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329</v>
      </c>
      <c r="B9">
        <v>299</v>
      </c>
      <c r="D9">
        <f t="shared" si="0"/>
        <v>50</v>
      </c>
      <c r="E9">
        <f t="shared" si="1"/>
        <v>37.5</v>
      </c>
    </row>
    <row r="10" spans="1:12" x14ac:dyDescent="0.3">
      <c r="A10">
        <v>258</v>
      </c>
      <c r="B10">
        <v>336</v>
      </c>
      <c r="D10">
        <f t="shared" si="0"/>
        <v>19</v>
      </c>
      <c r="E10">
        <f t="shared" si="1"/>
        <v>52</v>
      </c>
      <c r="G10" t="s">
        <v>13</v>
      </c>
      <c r="H10">
        <f>H8*I8+H8*(H8+1)/2-H5</f>
        <v>314</v>
      </c>
    </row>
    <row r="11" spans="1:12" x14ac:dyDescent="0.3">
      <c r="A11">
        <v>245</v>
      </c>
      <c r="B11">
        <v>288</v>
      </c>
      <c r="D11">
        <f t="shared" si="0"/>
        <v>11</v>
      </c>
      <c r="E11">
        <f t="shared" si="1"/>
        <v>33.5</v>
      </c>
      <c r="G11" t="s">
        <v>14</v>
      </c>
      <c r="H11">
        <f>H8*I8+I8*(I8+1)/2-I5</f>
        <v>586</v>
      </c>
    </row>
    <row r="12" spans="1:12" x14ac:dyDescent="0.3">
      <c r="A12">
        <v>265</v>
      </c>
      <c r="B12">
        <v>276</v>
      </c>
      <c r="D12">
        <f t="shared" si="0"/>
        <v>24</v>
      </c>
      <c r="E12">
        <f t="shared" si="1"/>
        <v>30.5</v>
      </c>
    </row>
    <row r="13" spans="1:12" x14ac:dyDescent="0.3">
      <c r="A13">
        <v>351</v>
      </c>
      <c r="B13">
        <v>234</v>
      </c>
      <c r="D13">
        <f t="shared" si="0"/>
        <v>56</v>
      </c>
      <c r="E13">
        <f t="shared" si="1"/>
        <v>8</v>
      </c>
      <c r="G13" t="s">
        <v>15</v>
      </c>
      <c r="H13">
        <f>MIN(H10,H11)</f>
        <v>314</v>
      </c>
    </row>
    <row r="14" spans="1:12" x14ac:dyDescent="0.3">
      <c r="A14">
        <v>272</v>
      </c>
      <c r="B14">
        <v>269</v>
      </c>
      <c r="D14">
        <f t="shared" si="0"/>
        <v>29</v>
      </c>
      <c r="E14">
        <f t="shared" si="1"/>
        <v>26</v>
      </c>
    </row>
    <row r="15" spans="1:12" x14ac:dyDescent="0.3">
      <c r="A15">
        <v>315</v>
      </c>
      <c r="B15">
        <v>265</v>
      </c>
      <c r="D15">
        <f t="shared" si="0"/>
        <v>44</v>
      </c>
      <c r="E15">
        <f t="shared" si="1"/>
        <v>24</v>
      </c>
      <c r="G15" t="s">
        <v>16</v>
      </c>
      <c r="H15">
        <f>(H13-H8*I8/2)/SQRT(H8*I8*(H8+I8+1)/12)</f>
        <v>-2.0106818569964382</v>
      </c>
    </row>
    <row r="16" spans="1:12" x14ac:dyDescent="0.3">
      <c r="A16">
        <v>299</v>
      </c>
      <c r="B16">
        <v>257</v>
      </c>
      <c r="D16">
        <f t="shared" si="0"/>
        <v>37.5</v>
      </c>
      <c r="E16">
        <f t="shared" si="1"/>
        <v>17</v>
      </c>
      <c r="G16" s="3" t="s">
        <v>17</v>
      </c>
      <c r="H16" s="4">
        <f>(1-NORMSDIST(ABS(H15)))*2</f>
        <v>4.435907160393171E-2</v>
      </c>
    </row>
    <row r="17" spans="1:12" x14ac:dyDescent="0.3">
      <c r="A17">
        <v>300</v>
      </c>
      <c r="B17">
        <v>250</v>
      </c>
      <c r="D17">
        <f t="shared" si="0"/>
        <v>39.5</v>
      </c>
      <c r="E17">
        <f t="shared" si="1"/>
        <v>13.5</v>
      </c>
    </row>
    <row r="18" spans="1:12" x14ac:dyDescent="0.3">
      <c r="A18">
        <v>222</v>
      </c>
      <c r="B18">
        <v>326</v>
      </c>
      <c r="D18">
        <f t="shared" si="0"/>
        <v>5</v>
      </c>
      <c r="E18">
        <f t="shared" si="1"/>
        <v>49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306</v>
      </c>
      <c r="B19">
        <v>300</v>
      </c>
      <c r="D19">
        <f t="shared" si="0"/>
        <v>43</v>
      </c>
      <c r="E19">
        <f t="shared" si="1"/>
        <v>39.5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298</v>
      </c>
      <c r="B20">
        <v>200</v>
      </c>
      <c r="D20">
        <f t="shared" si="0"/>
        <v>36</v>
      </c>
      <c r="E20">
        <f t="shared" si="1"/>
        <v>3</v>
      </c>
    </row>
    <row r="21" spans="1:12" x14ac:dyDescent="0.3">
      <c r="A21">
        <v>259</v>
      </c>
      <c r="B21">
        <v>371</v>
      </c>
      <c r="D21">
        <f t="shared" si="0"/>
        <v>20</v>
      </c>
      <c r="E21">
        <f t="shared" si="1"/>
        <v>58.5</v>
      </c>
    </row>
    <row r="22" spans="1:12" x14ac:dyDescent="0.3">
      <c r="A22">
        <v>265</v>
      </c>
      <c r="B22">
        <v>321</v>
      </c>
      <c r="D22">
        <f t="shared" si="0"/>
        <v>24</v>
      </c>
      <c r="E22">
        <f t="shared" si="1"/>
        <v>48</v>
      </c>
    </row>
    <row r="23" spans="1:12" x14ac:dyDescent="0.3">
      <c r="A23">
        <v>294</v>
      </c>
      <c r="B23">
        <v>316</v>
      </c>
      <c r="D23">
        <f t="shared" si="0"/>
        <v>35</v>
      </c>
      <c r="E23">
        <f t="shared" si="1"/>
        <v>46</v>
      </c>
    </row>
    <row r="24" spans="1:12" x14ac:dyDescent="0.3">
      <c r="A24">
        <v>316</v>
      </c>
      <c r="B24">
        <v>250</v>
      </c>
      <c r="D24">
        <f t="shared" si="0"/>
        <v>46</v>
      </c>
      <c r="E24">
        <f t="shared" si="1"/>
        <v>13.5</v>
      </c>
    </row>
    <row r="25" spans="1:12" x14ac:dyDescent="0.3">
      <c r="A25">
        <v>260</v>
      </c>
      <c r="B25">
        <v>238</v>
      </c>
      <c r="D25">
        <f t="shared" si="0"/>
        <v>21.5</v>
      </c>
      <c r="E25">
        <f t="shared" si="1"/>
        <v>10</v>
      </c>
    </row>
    <row r="26" spans="1:12" x14ac:dyDescent="0.3">
      <c r="A26">
        <v>355</v>
      </c>
      <c r="B26">
        <v>230</v>
      </c>
      <c r="D26">
        <f t="shared" si="0"/>
        <v>57</v>
      </c>
      <c r="E26">
        <f t="shared" si="1"/>
        <v>7</v>
      </c>
    </row>
    <row r="27" spans="1:12" x14ac:dyDescent="0.3">
      <c r="A27">
        <v>260</v>
      </c>
      <c r="B27">
        <v>249</v>
      </c>
      <c r="D27">
        <f t="shared" si="0"/>
        <v>21.5</v>
      </c>
      <c r="E27">
        <f t="shared" si="1"/>
        <v>12</v>
      </c>
    </row>
    <row r="28" spans="1:12" x14ac:dyDescent="0.3">
      <c r="A28">
        <v>373</v>
      </c>
      <c r="B28">
        <v>257</v>
      </c>
      <c r="D28">
        <f t="shared" si="0"/>
        <v>60</v>
      </c>
      <c r="E28">
        <f t="shared" si="1"/>
        <v>17</v>
      </c>
    </row>
    <row r="29" spans="1:12" x14ac:dyDescent="0.3">
      <c r="A29">
        <v>271</v>
      </c>
      <c r="B29">
        <v>200</v>
      </c>
      <c r="D29">
        <f t="shared" si="0"/>
        <v>27.5</v>
      </c>
      <c r="E29">
        <f t="shared" si="1"/>
        <v>3</v>
      </c>
    </row>
    <row r="30" spans="1:12" x14ac:dyDescent="0.3">
      <c r="A30">
        <v>342</v>
      </c>
      <c r="B30">
        <v>186</v>
      </c>
      <c r="D30">
        <f t="shared" si="0"/>
        <v>54.5</v>
      </c>
      <c r="E30">
        <f t="shared" si="1"/>
        <v>1</v>
      </c>
    </row>
    <row r="31" spans="1:12" x14ac:dyDescent="0.3">
      <c r="A31">
        <v>256</v>
      </c>
      <c r="B31">
        <v>276</v>
      </c>
      <c r="D31">
        <f t="shared" si="0"/>
        <v>15</v>
      </c>
      <c r="E31">
        <f t="shared" si="1"/>
        <v>30.5</v>
      </c>
    </row>
    <row r="32" spans="1:12" x14ac:dyDescent="0.3">
      <c r="A32">
        <v>225</v>
      </c>
      <c r="B32">
        <v>288</v>
      </c>
      <c r="D32">
        <f t="shared" si="0"/>
        <v>6</v>
      </c>
      <c r="E32">
        <f t="shared" si="1"/>
        <v>33.5</v>
      </c>
    </row>
    <row r="33" spans="1:5" x14ac:dyDescent="0.3">
      <c r="A33">
        <v>302</v>
      </c>
      <c r="B33">
        <v>316</v>
      </c>
      <c r="D33">
        <f t="shared" si="0"/>
        <v>41</v>
      </c>
      <c r="E33">
        <f t="shared" si="1"/>
        <v>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251.5</v>
      </c>
      <c r="I2">
        <f>MEDIAN($B$4:$B$33)</f>
        <v>221</v>
      </c>
      <c r="K2">
        <f>AVERAGE($A$4:$A$33)</f>
        <v>243.5</v>
      </c>
      <c r="L2">
        <f>AVERAGE($B$4:$B$33)</f>
        <v>223.66666666666666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192</v>
      </c>
      <c r="B4">
        <v>231</v>
      </c>
      <c r="D4">
        <f t="shared" ref="D4:D33" si="0">RANK(A4,$A$4:$B$33,1)+(COUNT($A$4:$B$33)+1-RANK(A4,$A$4:$B$33,1)-RANK(A4,$A$4:$B$33,0))/2</f>
        <v>12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229</v>
      </c>
      <c r="B5">
        <v>222</v>
      </c>
      <c r="D5">
        <f t="shared" si="0"/>
        <v>28</v>
      </c>
      <c r="E5">
        <f t="shared" si="1"/>
        <v>25.5</v>
      </c>
      <c r="H5">
        <f>SUM($D$4:$D$33)</f>
        <v>1054</v>
      </c>
      <c r="I5">
        <f>SUM($E$4:$E$33)</f>
        <v>776</v>
      </c>
      <c r="J5" s="2" t="s">
        <v>23</v>
      </c>
      <c r="K5">
        <f>STDEVP($A$4:$A$33)</f>
        <v>41.721097780379651</v>
      </c>
      <c r="L5">
        <f>STDEVP($B$4:$B$33)</f>
        <v>29.74484082249484</v>
      </c>
    </row>
    <row r="6" spans="1:12" x14ac:dyDescent="0.3">
      <c r="A6">
        <v>274</v>
      </c>
      <c r="B6">
        <v>234</v>
      </c>
      <c r="D6">
        <f t="shared" si="0"/>
        <v>52.5</v>
      </c>
      <c r="E6">
        <f t="shared" si="1"/>
        <v>31.5</v>
      </c>
    </row>
    <row r="7" spans="1:12" x14ac:dyDescent="0.3">
      <c r="A7">
        <v>278</v>
      </c>
      <c r="B7">
        <v>213</v>
      </c>
      <c r="D7">
        <f t="shared" si="0"/>
        <v>55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169</v>
      </c>
      <c r="B8">
        <v>183</v>
      </c>
      <c r="D8">
        <f t="shared" si="0"/>
        <v>3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250</v>
      </c>
      <c r="B9">
        <v>187</v>
      </c>
      <c r="D9">
        <f t="shared" si="0"/>
        <v>37</v>
      </c>
      <c r="E9">
        <f t="shared" si="1"/>
        <v>9</v>
      </c>
    </row>
    <row r="10" spans="1:12" x14ac:dyDescent="0.3">
      <c r="A10">
        <v>260</v>
      </c>
      <c r="B10">
        <v>235</v>
      </c>
      <c r="D10">
        <f t="shared" si="0"/>
        <v>41</v>
      </c>
      <c r="E10">
        <f t="shared" si="1"/>
        <v>33</v>
      </c>
      <c r="G10" t="s">
        <v>13</v>
      </c>
      <c r="H10">
        <f>H8*I8+H8*(H8+1)/2-H5</f>
        <v>311</v>
      </c>
    </row>
    <row r="11" spans="1:12" x14ac:dyDescent="0.3">
      <c r="A11">
        <v>262</v>
      </c>
      <c r="B11">
        <v>210</v>
      </c>
      <c r="D11">
        <f t="shared" si="0"/>
        <v>45</v>
      </c>
      <c r="E11">
        <f t="shared" si="1"/>
        <v>17</v>
      </c>
      <c r="G11" t="s">
        <v>14</v>
      </c>
      <c r="H11">
        <f>H8*I8+I8*(I8+1)/2-I5</f>
        <v>589</v>
      </c>
    </row>
    <row r="12" spans="1:12" x14ac:dyDescent="0.3">
      <c r="A12">
        <v>220</v>
      </c>
      <c r="B12">
        <v>195</v>
      </c>
      <c r="D12">
        <f t="shared" si="0"/>
        <v>21.5</v>
      </c>
      <c r="E12">
        <f t="shared" si="1"/>
        <v>13.5</v>
      </c>
    </row>
    <row r="13" spans="1:12" x14ac:dyDescent="0.3">
      <c r="A13">
        <v>183</v>
      </c>
      <c r="B13">
        <v>270</v>
      </c>
      <c r="D13">
        <f t="shared" si="0"/>
        <v>7.5</v>
      </c>
      <c r="E13">
        <f t="shared" si="1"/>
        <v>51</v>
      </c>
      <c r="G13" t="s">
        <v>15</v>
      </c>
      <c r="H13">
        <f>MIN(H10,H11)</f>
        <v>311</v>
      </c>
    </row>
    <row r="14" spans="1:12" x14ac:dyDescent="0.3">
      <c r="A14">
        <v>263</v>
      </c>
      <c r="B14">
        <v>205</v>
      </c>
      <c r="D14">
        <f t="shared" si="0"/>
        <v>46.5</v>
      </c>
      <c r="E14">
        <f t="shared" si="1"/>
        <v>15.5</v>
      </c>
    </row>
    <row r="15" spans="1:12" x14ac:dyDescent="0.3">
      <c r="A15">
        <v>166</v>
      </c>
      <c r="B15">
        <v>251</v>
      </c>
      <c r="D15">
        <f t="shared" si="0"/>
        <v>1</v>
      </c>
      <c r="E15">
        <f t="shared" si="1"/>
        <v>38.5</v>
      </c>
      <c r="G15" t="s">
        <v>16</v>
      </c>
      <c r="H15">
        <f>(H13-H8*I8/2)/SQRT(H8*I8*(H8+I8+1)/12)</f>
        <v>-2.0550351332537127</v>
      </c>
    </row>
    <row r="16" spans="1:12" x14ac:dyDescent="0.3">
      <c r="A16">
        <v>195</v>
      </c>
      <c r="B16">
        <v>237</v>
      </c>
      <c r="D16">
        <f t="shared" si="0"/>
        <v>13.5</v>
      </c>
      <c r="E16">
        <f t="shared" si="1"/>
        <v>34</v>
      </c>
      <c r="G16" s="3" t="s">
        <v>17</v>
      </c>
      <c r="H16" s="4">
        <f>(1-NORMSDIST(ABS(H15)))*2</f>
        <v>3.9875611394413424E-2</v>
      </c>
    </row>
    <row r="17" spans="1:12" x14ac:dyDescent="0.3">
      <c r="A17">
        <v>261</v>
      </c>
      <c r="B17">
        <v>247</v>
      </c>
      <c r="D17">
        <f t="shared" si="0"/>
        <v>43</v>
      </c>
      <c r="E17">
        <f t="shared" si="1"/>
        <v>36</v>
      </c>
    </row>
    <row r="18" spans="1:12" x14ac:dyDescent="0.3">
      <c r="A18">
        <v>300</v>
      </c>
      <c r="B18">
        <v>263</v>
      </c>
      <c r="D18">
        <f t="shared" si="0"/>
        <v>57.5</v>
      </c>
      <c r="E18">
        <f t="shared" si="1"/>
        <v>46.5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264</v>
      </c>
      <c r="B19">
        <v>268</v>
      </c>
      <c r="D19">
        <f t="shared" si="0"/>
        <v>48.5</v>
      </c>
      <c r="E19">
        <f t="shared" si="1"/>
        <v>50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299</v>
      </c>
      <c r="B20">
        <v>261</v>
      </c>
      <c r="D20">
        <f t="shared" si="0"/>
        <v>56</v>
      </c>
      <c r="E20">
        <f t="shared" si="1"/>
        <v>43</v>
      </c>
    </row>
    <row r="21" spans="1:12" x14ac:dyDescent="0.3">
      <c r="A21">
        <v>243</v>
      </c>
      <c r="B21">
        <v>216</v>
      </c>
      <c r="D21">
        <f t="shared" si="0"/>
        <v>35</v>
      </c>
      <c r="E21">
        <f t="shared" si="1"/>
        <v>19</v>
      </c>
    </row>
    <row r="22" spans="1:12" x14ac:dyDescent="0.3">
      <c r="A22">
        <v>304</v>
      </c>
      <c r="B22">
        <v>167</v>
      </c>
      <c r="D22">
        <f t="shared" si="0"/>
        <v>59</v>
      </c>
      <c r="E22">
        <f t="shared" si="1"/>
        <v>2</v>
      </c>
    </row>
    <row r="23" spans="1:12" x14ac:dyDescent="0.3">
      <c r="A23">
        <v>189</v>
      </c>
      <c r="B23">
        <v>220</v>
      </c>
      <c r="D23">
        <f t="shared" si="0"/>
        <v>10.5</v>
      </c>
      <c r="E23">
        <f t="shared" si="1"/>
        <v>21.5</v>
      </c>
    </row>
    <row r="24" spans="1:12" x14ac:dyDescent="0.3">
      <c r="A24">
        <v>232</v>
      </c>
      <c r="B24">
        <v>220</v>
      </c>
      <c r="D24">
        <f t="shared" si="0"/>
        <v>30</v>
      </c>
      <c r="E24">
        <f t="shared" si="1"/>
        <v>21.5</v>
      </c>
    </row>
    <row r="25" spans="1:12" x14ac:dyDescent="0.3">
      <c r="A25">
        <v>275</v>
      </c>
      <c r="B25">
        <v>264</v>
      </c>
      <c r="D25">
        <f t="shared" si="0"/>
        <v>54</v>
      </c>
      <c r="E25">
        <f t="shared" si="1"/>
        <v>48.5</v>
      </c>
    </row>
    <row r="26" spans="1:12" x14ac:dyDescent="0.3">
      <c r="A26">
        <v>222</v>
      </c>
      <c r="B26">
        <v>181</v>
      </c>
      <c r="D26">
        <f t="shared" si="0"/>
        <v>25.5</v>
      </c>
      <c r="E26">
        <f t="shared" si="1"/>
        <v>5.5</v>
      </c>
    </row>
    <row r="27" spans="1:12" x14ac:dyDescent="0.3">
      <c r="A27">
        <v>274</v>
      </c>
      <c r="B27">
        <v>205</v>
      </c>
      <c r="D27">
        <f t="shared" si="0"/>
        <v>52.5</v>
      </c>
      <c r="E27">
        <f t="shared" si="1"/>
        <v>15.5</v>
      </c>
    </row>
    <row r="28" spans="1:12" x14ac:dyDescent="0.3">
      <c r="A28">
        <v>300</v>
      </c>
      <c r="B28">
        <v>178</v>
      </c>
      <c r="D28">
        <f t="shared" si="0"/>
        <v>57.5</v>
      </c>
      <c r="E28">
        <f t="shared" si="1"/>
        <v>4</v>
      </c>
    </row>
    <row r="29" spans="1:12" x14ac:dyDescent="0.3">
      <c r="A29">
        <v>221</v>
      </c>
      <c r="B29">
        <v>251</v>
      </c>
      <c r="D29">
        <f t="shared" si="0"/>
        <v>24</v>
      </c>
      <c r="E29">
        <f t="shared" si="1"/>
        <v>38.5</v>
      </c>
    </row>
    <row r="30" spans="1:12" x14ac:dyDescent="0.3">
      <c r="A30">
        <v>189</v>
      </c>
      <c r="B30">
        <v>234</v>
      </c>
      <c r="D30">
        <f t="shared" si="0"/>
        <v>10.5</v>
      </c>
      <c r="E30">
        <f t="shared" si="1"/>
        <v>31.5</v>
      </c>
    </row>
    <row r="31" spans="1:12" x14ac:dyDescent="0.3">
      <c r="A31">
        <v>253</v>
      </c>
      <c r="B31">
        <v>181</v>
      </c>
      <c r="D31">
        <f t="shared" si="0"/>
        <v>40</v>
      </c>
      <c r="E31">
        <f t="shared" si="1"/>
        <v>5.5</v>
      </c>
    </row>
    <row r="32" spans="1:12" x14ac:dyDescent="0.3">
      <c r="A32">
        <v>313</v>
      </c>
      <c r="B32">
        <v>220</v>
      </c>
      <c r="D32">
        <f t="shared" si="0"/>
        <v>60</v>
      </c>
      <c r="E32">
        <f t="shared" si="1"/>
        <v>21.5</v>
      </c>
    </row>
    <row r="33" spans="1:5" x14ac:dyDescent="0.3">
      <c r="A33">
        <v>225</v>
      </c>
      <c r="B33">
        <v>261</v>
      </c>
      <c r="D33">
        <f t="shared" si="0"/>
        <v>27</v>
      </c>
      <c r="E33">
        <f t="shared" si="1"/>
        <v>43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238.5</v>
      </c>
      <c r="I2">
        <f>MEDIAN($B$4:$B$33)</f>
        <v>215.5</v>
      </c>
      <c r="K2">
        <f>AVERAGE($A$4:$A$33)</f>
        <v>233.23333333333332</v>
      </c>
      <c r="L2">
        <f>AVERAGE($B$4:$B$33)</f>
        <v>211.7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162</v>
      </c>
      <c r="B4">
        <v>257</v>
      </c>
      <c r="D4">
        <f t="shared" ref="D4:D33" si="0">RANK(A4,$A$4:$B$33,1)+(COUNT($A$4:$B$33)+1-RANK(A4,$A$4:$B$33,1)-RANK(A4,$A$4:$B$33,0))/2</f>
        <v>3</v>
      </c>
      <c r="E4">
        <f t="shared" ref="E4:E33" si="1">RANK(B4,$A$4:$B$33,1)+(COUNT($A$4:$B$33)+1-RANK(B4,$A$4:$B$33,1)-RANK(B4,$A$4:$B$33,0))/2</f>
        <v>48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282</v>
      </c>
      <c r="B5">
        <v>209</v>
      </c>
      <c r="D5">
        <f t="shared" si="0"/>
        <v>60</v>
      </c>
      <c r="E5">
        <f t="shared" si="1"/>
        <v>20.5</v>
      </c>
      <c r="H5">
        <f>SUM($D$4:$D$33)</f>
        <v>1101.5</v>
      </c>
      <c r="I5">
        <f>SUM($E$4:$E$33)</f>
        <v>728.5</v>
      </c>
      <c r="J5" s="2" t="s">
        <v>23</v>
      </c>
      <c r="K5">
        <f>STDEVP($A$4:$A$33)</f>
        <v>36.876083788216391</v>
      </c>
      <c r="L5">
        <f>STDEVP($B$4:$B$33)</f>
        <v>23.442340611238745</v>
      </c>
    </row>
    <row r="6" spans="1:12" x14ac:dyDescent="0.3">
      <c r="A6">
        <v>247</v>
      </c>
      <c r="B6">
        <v>176</v>
      </c>
      <c r="D6">
        <f t="shared" si="0"/>
        <v>46.5</v>
      </c>
      <c r="E6">
        <f t="shared" si="1"/>
        <v>6.5</v>
      </c>
    </row>
    <row r="7" spans="1:12" x14ac:dyDescent="0.3">
      <c r="A7">
        <v>268</v>
      </c>
      <c r="B7">
        <v>173</v>
      </c>
      <c r="D7">
        <f t="shared" si="0"/>
        <v>54.5</v>
      </c>
      <c r="E7">
        <f t="shared" si="1"/>
        <v>4.5</v>
      </c>
      <c r="H7" s="1" t="s">
        <v>11</v>
      </c>
      <c r="I7" s="1" t="s">
        <v>12</v>
      </c>
    </row>
    <row r="8" spans="1:12" x14ac:dyDescent="0.3">
      <c r="A8">
        <v>238</v>
      </c>
      <c r="B8">
        <v>225</v>
      </c>
      <c r="D8">
        <f t="shared" si="0"/>
        <v>42</v>
      </c>
      <c r="E8">
        <f t="shared" si="1"/>
        <v>33</v>
      </c>
      <c r="H8">
        <f>COUNT($A$4:$A$33)</f>
        <v>30</v>
      </c>
      <c r="I8">
        <f>COUNT($B$4:$B$33)</f>
        <v>30</v>
      </c>
    </row>
    <row r="9" spans="1:12" x14ac:dyDescent="0.3">
      <c r="A9">
        <v>220</v>
      </c>
      <c r="B9">
        <v>235</v>
      </c>
      <c r="D9">
        <f t="shared" si="0"/>
        <v>28.5</v>
      </c>
      <c r="E9">
        <f t="shared" si="1"/>
        <v>39.5</v>
      </c>
    </row>
    <row r="10" spans="1:12" x14ac:dyDescent="0.3">
      <c r="A10">
        <v>266</v>
      </c>
      <c r="B10">
        <v>247</v>
      </c>
      <c r="D10">
        <f t="shared" si="0"/>
        <v>53</v>
      </c>
      <c r="E10">
        <f t="shared" si="1"/>
        <v>46.5</v>
      </c>
      <c r="G10" t="s">
        <v>13</v>
      </c>
      <c r="H10">
        <f>H8*I8+H8*(H8+1)/2-H5</f>
        <v>263.5</v>
      </c>
    </row>
    <row r="11" spans="1:12" x14ac:dyDescent="0.3">
      <c r="A11">
        <v>239</v>
      </c>
      <c r="B11">
        <v>216</v>
      </c>
      <c r="D11">
        <f t="shared" si="0"/>
        <v>43</v>
      </c>
      <c r="E11">
        <f t="shared" si="1"/>
        <v>25</v>
      </c>
      <c r="G11" t="s">
        <v>14</v>
      </c>
      <c r="H11">
        <f>H8*I8+I8*(I8+1)/2-I5</f>
        <v>636.5</v>
      </c>
    </row>
    <row r="12" spans="1:12" x14ac:dyDescent="0.3">
      <c r="A12">
        <v>191</v>
      </c>
      <c r="B12">
        <v>204</v>
      </c>
      <c r="D12">
        <f t="shared" si="0"/>
        <v>11</v>
      </c>
      <c r="E12">
        <f t="shared" si="1"/>
        <v>15</v>
      </c>
    </row>
    <row r="13" spans="1:12" x14ac:dyDescent="0.3">
      <c r="A13">
        <v>209</v>
      </c>
      <c r="B13">
        <v>205</v>
      </c>
      <c r="D13">
        <f t="shared" si="0"/>
        <v>20.5</v>
      </c>
      <c r="E13">
        <f t="shared" si="1"/>
        <v>17.5</v>
      </c>
      <c r="G13" t="s">
        <v>15</v>
      </c>
      <c r="H13">
        <f>MIN(H10,H11)</f>
        <v>263.5</v>
      </c>
    </row>
    <row r="14" spans="1:12" x14ac:dyDescent="0.3">
      <c r="A14">
        <v>264</v>
      </c>
      <c r="B14">
        <v>228</v>
      </c>
      <c r="D14">
        <f t="shared" si="0"/>
        <v>52</v>
      </c>
      <c r="E14">
        <f t="shared" si="1"/>
        <v>36</v>
      </c>
    </row>
    <row r="15" spans="1:12" x14ac:dyDescent="0.3">
      <c r="A15">
        <v>228</v>
      </c>
      <c r="B15">
        <v>216</v>
      </c>
      <c r="D15">
        <f t="shared" si="0"/>
        <v>36</v>
      </c>
      <c r="E15">
        <f t="shared" si="1"/>
        <v>25</v>
      </c>
      <c r="G15" t="s">
        <v>16</v>
      </c>
      <c r="H15">
        <f>(H13-H8*I8/2)/SQRT(H8*I8*(H8+I8+1)/12)</f>
        <v>-2.7572953406605567</v>
      </c>
    </row>
    <row r="16" spans="1:12" x14ac:dyDescent="0.3">
      <c r="A16">
        <v>274</v>
      </c>
      <c r="B16">
        <v>219</v>
      </c>
      <c r="D16">
        <f t="shared" si="0"/>
        <v>59</v>
      </c>
      <c r="E16">
        <f t="shared" si="1"/>
        <v>27</v>
      </c>
      <c r="G16" s="3" t="s">
        <v>17</v>
      </c>
      <c r="H16" s="4">
        <f>(1-NORMSDIST(ABS(H15)))*2</f>
        <v>5.8281684391152666E-3</v>
      </c>
    </row>
    <row r="17" spans="1:12" x14ac:dyDescent="0.3">
      <c r="A17">
        <v>273</v>
      </c>
      <c r="B17">
        <v>215</v>
      </c>
      <c r="D17">
        <f t="shared" si="0"/>
        <v>57</v>
      </c>
      <c r="E17">
        <f t="shared" si="1"/>
        <v>23</v>
      </c>
    </row>
    <row r="18" spans="1:12" x14ac:dyDescent="0.3">
      <c r="A18">
        <v>216</v>
      </c>
      <c r="B18">
        <v>173</v>
      </c>
      <c r="D18">
        <f t="shared" si="0"/>
        <v>25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273</v>
      </c>
      <c r="B19">
        <v>221</v>
      </c>
      <c r="D19">
        <f t="shared" si="0"/>
        <v>57</v>
      </c>
      <c r="E19">
        <f t="shared" si="1"/>
        <v>30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273</v>
      </c>
      <c r="B20">
        <v>204</v>
      </c>
      <c r="D20">
        <f t="shared" si="0"/>
        <v>57</v>
      </c>
      <c r="E20">
        <f t="shared" si="1"/>
        <v>15</v>
      </c>
    </row>
    <row r="21" spans="1:12" x14ac:dyDescent="0.3">
      <c r="A21">
        <v>188</v>
      </c>
      <c r="B21">
        <v>204</v>
      </c>
      <c r="D21">
        <f t="shared" si="0"/>
        <v>10</v>
      </c>
      <c r="E21">
        <f t="shared" si="1"/>
        <v>15</v>
      </c>
    </row>
    <row r="22" spans="1:12" x14ac:dyDescent="0.3">
      <c r="A22">
        <v>258</v>
      </c>
      <c r="B22">
        <v>235</v>
      </c>
      <c r="D22">
        <f t="shared" si="0"/>
        <v>49</v>
      </c>
      <c r="E22">
        <f t="shared" si="1"/>
        <v>39.5</v>
      </c>
    </row>
    <row r="23" spans="1:12" x14ac:dyDescent="0.3">
      <c r="A23">
        <v>262</v>
      </c>
      <c r="B23">
        <v>241</v>
      </c>
      <c r="D23">
        <f t="shared" si="0"/>
        <v>50.5</v>
      </c>
      <c r="E23">
        <f t="shared" si="1"/>
        <v>44.5</v>
      </c>
    </row>
    <row r="24" spans="1:12" x14ac:dyDescent="0.3">
      <c r="A24">
        <v>183</v>
      </c>
      <c r="B24">
        <v>176</v>
      </c>
      <c r="D24">
        <f t="shared" si="0"/>
        <v>9</v>
      </c>
      <c r="E24">
        <f t="shared" si="1"/>
        <v>6.5</v>
      </c>
    </row>
    <row r="25" spans="1:12" x14ac:dyDescent="0.3">
      <c r="A25">
        <v>235</v>
      </c>
      <c r="B25">
        <v>228</v>
      </c>
      <c r="D25">
        <f t="shared" si="0"/>
        <v>39.5</v>
      </c>
      <c r="E25">
        <f t="shared" si="1"/>
        <v>36</v>
      </c>
    </row>
    <row r="26" spans="1:12" x14ac:dyDescent="0.3">
      <c r="A26">
        <v>262</v>
      </c>
      <c r="B26">
        <v>223</v>
      </c>
      <c r="D26">
        <f t="shared" si="0"/>
        <v>50.5</v>
      </c>
      <c r="E26">
        <f t="shared" si="1"/>
        <v>32</v>
      </c>
    </row>
    <row r="27" spans="1:12" x14ac:dyDescent="0.3">
      <c r="A27">
        <v>199</v>
      </c>
      <c r="B27">
        <v>222</v>
      </c>
      <c r="D27">
        <f t="shared" si="0"/>
        <v>12</v>
      </c>
      <c r="E27">
        <f t="shared" si="1"/>
        <v>31</v>
      </c>
    </row>
    <row r="28" spans="1:12" x14ac:dyDescent="0.3">
      <c r="A28">
        <v>220</v>
      </c>
      <c r="B28">
        <v>210</v>
      </c>
      <c r="D28">
        <f t="shared" si="0"/>
        <v>28.5</v>
      </c>
      <c r="E28">
        <f t="shared" si="1"/>
        <v>22</v>
      </c>
    </row>
    <row r="29" spans="1:12" x14ac:dyDescent="0.3">
      <c r="A29">
        <v>268</v>
      </c>
      <c r="B29">
        <v>202</v>
      </c>
      <c r="D29">
        <f t="shared" si="0"/>
        <v>54.5</v>
      </c>
      <c r="E29">
        <f t="shared" si="1"/>
        <v>13</v>
      </c>
    </row>
    <row r="30" spans="1:12" x14ac:dyDescent="0.3">
      <c r="A30">
        <v>182</v>
      </c>
      <c r="B30">
        <v>227</v>
      </c>
      <c r="D30">
        <f t="shared" si="0"/>
        <v>8</v>
      </c>
      <c r="E30">
        <f t="shared" si="1"/>
        <v>34</v>
      </c>
    </row>
    <row r="31" spans="1:12" x14ac:dyDescent="0.3">
      <c r="A31">
        <v>241</v>
      </c>
      <c r="B31">
        <v>205</v>
      </c>
      <c r="D31">
        <f t="shared" si="0"/>
        <v>44.5</v>
      </c>
      <c r="E31">
        <f t="shared" si="1"/>
        <v>17.5</v>
      </c>
    </row>
    <row r="32" spans="1:12" x14ac:dyDescent="0.3">
      <c r="A32">
        <v>141</v>
      </c>
      <c r="B32">
        <v>149</v>
      </c>
      <c r="D32">
        <f t="shared" si="0"/>
        <v>1</v>
      </c>
      <c r="E32">
        <f t="shared" si="1"/>
        <v>2</v>
      </c>
    </row>
    <row r="33" spans="1:5" x14ac:dyDescent="0.3">
      <c r="A33">
        <v>235</v>
      </c>
      <c r="B33">
        <v>206</v>
      </c>
      <c r="D33">
        <f t="shared" si="0"/>
        <v>39.5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782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281.5</v>
      </c>
      <c r="I2">
        <f>MEDIAN($B$4:$B$33)</f>
        <v>277</v>
      </c>
      <c r="K2">
        <f>AVERAGE($A$4:$A$33)</f>
        <v>274.06666666666666</v>
      </c>
      <c r="L2">
        <f>AVERAGE($B$4:$B$33)</f>
        <v>269.53333333333336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298</v>
      </c>
      <c r="B4">
        <v>301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45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278</v>
      </c>
      <c r="B5">
        <v>285</v>
      </c>
      <c r="D5">
        <f t="shared" si="0"/>
        <v>29.5</v>
      </c>
      <c r="E5">
        <f t="shared" si="1"/>
        <v>37</v>
      </c>
      <c r="H5">
        <f>SUM($D$4:$D$33)</f>
        <v>968.5</v>
      </c>
      <c r="I5">
        <f>SUM($E$4:$E$33)</f>
        <v>861.5</v>
      </c>
      <c r="J5" s="2" t="s">
        <v>23</v>
      </c>
      <c r="K5">
        <f>STDEVP($A$4:$A$33)</f>
        <v>53.69042952167753</v>
      </c>
      <c r="L5">
        <f>STDEVP($B$4:$B$33)</f>
        <v>40.106303189842308</v>
      </c>
    </row>
    <row r="6" spans="1:12" x14ac:dyDescent="0.3">
      <c r="A6">
        <v>294</v>
      </c>
      <c r="B6">
        <v>295</v>
      </c>
      <c r="D6">
        <f t="shared" si="0"/>
        <v>42</v>
      </c>
      <c r="E6">
        <f t="shared" si="1"/>
        <v>43</v>
      </c>
    </row>
    <row r="7" spans="1:12" x14ac:dyDescent="0.3">
      <c r="A7">
        <v>284</v>
      </c>
      <c r="B7">
        <v>267</v>
      </c>
      <c r="D7">
        <f t="shared" si="0"/>
        <v>35.5</v>
      </c>
      <c r="E7">
        <f t="shared" si="1"/>
        <v>21</v>
      </c>
      <c r="H7" s="1" t="s">
        <v>11</v>
      </c>
      <c r="I7" s="1" t="s">
        <v>12</v>
      </c>
    </row>
    <row r="8" spans="1:12" x14ac:dyDescent="0.3">
      <c r="A8">
        <v>269</v>
      </c>
      <c r="B8">
        <v>316</v>
      </c>
      <c r="D8">
        <f t="shared" si="0"/>
        <v>23</v>
      </c>
      <c r="E8">
        <f t="shared" si="1"/>
        <v>51.5</v>
      </c>
      <c r="H8">
        <f>COUNT($A$4:$A$33)</f>
        <v>30</v>
      </c>
      <c r="I8">
        <f>COUNT($B$4:$B$33)</f>
        <v>30</v>
      </c>
    </row>
    <row r="9" spans="1:12" x14ac:dyDescent="0.3">
      <c r="A9">
        <v>288</v>
      </c>
      <c r="B9">
        <v>223</v>
      </c>
      <c r="D9">
        <f t="shared" si="0"/>
        <v>40</v>
      </c>
      <c r="E9">
        <f t="shared" si="1"/>
        <v>9</v>
      </c>
    </row>
    <row r="10" spans="1:12" x14ac:dyDescent="0.3">
      <c r="A10">
        <v>354</v>
      </c>
      <c r="B10">
        <v>279</v>
      </c>
      <c r="D10">
        <f t="shared" si="0"/>
        <v>60</v>
      </c>
      <c r="E10">
        <f t="shared" si="1"/>
        <v>31.5</v>
      </c>
      <c r="G10" t="s">
        <v>13</v>
      </c>
      <c r="H10">
        <f>H8*I8+H8*(H8+1)/2-H5</f>
        <v>396.5</v>
      </c>
    </row>
    <row r="11" spans="1:12" x14ac:dyDescent="0.3">
      <c r="A11">
        <v>274</v>
      </c>
      <c r="B11">
        <v>281</v>
      </c>
      <c r="D11">
        <f t="shared" si="0"/>
        <v>26</v>
      </c>
      <c r="E11">
        <f t="shared" si="1"/>
        <v>33</v>
      </c>
      <c r="G11" t="s">
        <v>14</v>
      </c>
      <c r="H11">
        <f>H8*I8+I8*(I8+1)/2-I5</f>
        <v>503.5</v>
      </c>
    </row>
    <row r="12" spans="1:12" x14ac:dyDescent="0.3">
      <c r="A12">
        <v>339</v>
      </c>
      <c r="B12">
        <v>254</v>
      </c>
      <c r="D12">
        <f t="shared" si="0"/>
        <v>58.5</v>
      </c>
      <c r="E12">
        <f t="shared" si="1"/>
        <v>13.5</v>
      </c>
    </row>
    <row r="13" spans="1:12" x14ac:dyDescent="0.3">
      <c r="A13">
        <v>264</v>
      </c>
      <c r="B13">
        <v>276</v>
      </c>
      <c r="D13">
        <f t="shared" si="0"/>
        <v>19</v>
      </c>
      <c r="E13">
        <f t="shared" si="1"/>
        <v>27</v>
      </c>
      <c r="G13" t="s">
        <v>15</v>
      </c>
      <c r="H13">
        <f>MIN(H10,H11)</f>
        <v>396.5</v>
      </c>
    </row>
    <row r="14" spans="1:12" x14ac:dyDescent="0.3">
      <c r="A14">
        <v>262</v>
      </c>
      <c r="B14">
        <v>288</v>
      </c>
      <c r="D14">
        <f t="shared" si="0"/>
        <v>17</v>
      </c>
      <c r="E14">
        <f t="shared" si="1"/>
        <v>40</v>
      </c>
    </row>
    <row r="15" spans="1:12" x14ac:dyDescent="0.3">
      <c r="A15">
        <v>284</v>
      </c>
      <c r="B15">
        <v>163</v>
      </c>
      <c r="D15">
        <f t="shared" si="0"/>
        <v>35.5</v>
      </c>
      <c r="E15">
        <f t="shared" si="1"/>
        <v>3</v>
      </c>
      <c r="G15" t="s">
        <v>16</v>
      </c>
      <c r="H15">
        <f>(H13-H8*I8/2)/SQRT(H8*I8*(H8+I8+1)/12)</f>
        <v>-0.79096675992139298</v>
      </c>
    </row>
    <row r="16" spans="1:12" x14ac:dyDescent="0.3">
      <c r="A16">
        <v>159</v>
      </c>
      <c r="B16">
        <v>326</v>
      </c>
      <c r="D16">
        <f t="shared" si="0"/>
        <v>2</v>
      </c>
      <c r="E16">
        <f t="shared" si="1"/>
        <v>56.5</v>
      </c>
      <c r="G16" s="3" t="s">
        <v>17</v>
      </c>
      <c r="H16" s="4">
        <f>(1-NORMSDIST(ABS(H15)))*2</f>
        <v>0.42896338886043273</v>
      </c>
    </row>
    <row r="17" spans="1:12" x14ac:dyDescent="0.3">
      <c r="A17">
        <v>279</v>
      </c>
      <c r="B17">
        <v>221</v>
      </c>
      <c r="D17">
        <f t="shared" si="0"/>
        <v>31.5</v>
      </c>
      <c r="E17">
        <f t="shared" si="1"/>
        <v>8</v>
      </c>
    </row>
    <row r="18" spans="1:12" x14ac:dyDescent="0.3">
      <c r="A18">
        <v>191</v>
      </c>
      <c r="B18">
        <v>278</v>
      </c>
      <c r="D18">
        <f t="shared" si="0"/>
        <v>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256</v>
      </c>
      <c r="B19">
        <v>288</v>
      </c>
      <c r="D19">
        <f t="shared" si="0"/>
        <v>15</v>
      </c>
      <c r="E19">
        <f t="shared" si="1"/>
        <v>40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324</v>
      </c>
      <c r="B20">
        <v>193</v>
      </c>
      <c r="D20">
        <f t="shared" si="0"/>
        <v>55</v>
      </c>
      <c r="E20">
        <f t="shared" si="1"/>
        <v>6</v>
      </c>
    </row>
    <row r="21" spans="1:12" x14ac:dyDescent="0.3">
      <c r="A21">
        <v>326</v>
      </c>
      <c r="B21">
        <v>313</v>
      </c>
      <c r="D21">
        <f t="shared" si="0"/>
        <v>56.5</v>
      </c>
      <c r="E21">
        <f t="shared" si="1"/>
        <v>49</v>
      </c>
    </row>
    <row r="22" spans="1:12" x14ac:dyDescent="0.3">
      <c r="A22">
        <v>287</v>
      </c>
      <c r="B22">
        <v>273</v>
      </c>
      <c r="D22">
        <f t="shared" si="0"/>
        <v>38</v>
      </c>
      <c r="E22">
        <f t="shared" si="1"/>
        <v>24.5</v>
      </c>
    </row>
    <row r="23" spans="1:12" x14ac:dyDescent="0.3">
      <c r="A23">
        <v>204</v>
      </c>
      <c r="B23">
        <v>267</v>
      </c>
      <c r="D23">
        <f t="shared" si="0"/>
        <v>7</v>
      </c>
      <c r="E23">
        <f t="shared" si="1"/>
        <v>21</v>
      </c>
    </row>
    <row r="24" spans="1:12" x14ac:dyDescent="0.3">
      <c r="A24">
        <v>339</v>
      </c>
      <c r="B24">
        <v>252</v>
      </c>
      <c r="D24">
        <f t="shared" si="0"/>
        <v>58.5</v>
      </c>
      <c r="E24">
        <f t="shared" si="1"/>
        <v>11.5</v>
      </c>
    </row>
    <row r="25" spans="1:12" x14ac:dyDescent="0.3">
      <c r="A25">
        <v>318</v>
      </c>
      <c r="B25">
        <v>316</v>
      </c>
      <c r="D25">
        <f t="shared" si="0"/>
        <v>53</v>
      </c>
      <c r="E25">
        <f t="shared" si="1"/>
        <v>51.5</v>
      </c>
    </row>
    <row r="26" spans="1:12" x14ac:dyDescent="0.3">
      <c r="A26">
        <v>307</v>
      </c>
      <c r="B26">
        <v>321</v>
      </c>
      <c r="D26">
        <f t="shared" si="0"/>
        <v>48</v>
      </c>
      <c r="E26">
        <f t="shared" si="1"/>
        <v>54</v>
      </c>
    </row>
    <row r="27" spans="1:12" x14ac:dyDescent="0.3">
      <c r="A27">
        <v>277</v>
      </c>
      <c r="B27">
        <v>254</v>
      </c>
      <c r="D27">
        <f t="shared" si="0"/>
        <v>28</v>
      </c>
      <c r="E27">
        <f t="shared" si="1"/>
        <v>13.5</v>
      </c>
    </row>
    <row r="28" spans="1:12" x14ac:dyDescent="0.3">
      <c r="A28">
        <v>97</v>
      </c>
      <c r="B28">
        <v>306</v>
      </c>
      <c r="D28">
        <f t="shared" si="0"/>
        <v>1</v>
      </c>
      <c r="E28">
        <f t="shared" si="1"/>
        <v>47</v>
      </c>
    </row>
    <row r="29" spans="1:12" x14ac:dyDescent="0.3">
      <c r="A29">
        <v>305</v>
      </c>
      <c r="B29">
        <v>273</v>
      </c>
      <c r="D29">
        <f t="shared" si="0"/>
        <v>46</v>
      </c>
      <c r="E29">
        <f t="shared" si="1"/>
        <v>24.5</v>
      </c>
    </row>
    <row r="30" spans="1:12" x14ac:dyDescent="0.3">
      <c r="A30">
        <v>263</v>
      </c>
      <c r="B30">
        <v>175</v>
      </c>
      <c r="D30">
        <f t="shared" si="0"/>
        <v>18</v>
      </c>
      <c r="E30">
        <f t="shared" si="1"/>
        <v>4</v>
      </c>
    </row>
    <row r="31" spans="1:12" x14ac:dyDescent="0.3">
      <c r="A31">
        <v>314</v>
      </c>
      <c r="B31">
        <v>252</v>
      </c>
      <c r="D31">
        <f t="shared" si="0"/>
        <v>50</v>
      </c>
      <c r="E31">
        <f t="shared" si="1"/>
        <v>11.5</v>
      </c>
    </row>
    <row r="32" spans="1:12" x14ac:dyDescent="0.3">
      <c r="A32">
        <v>258</v>
      </c>
      <c r="B32">
        <v>283</v>
      </c>
      <c r="D32">
        <f t="shared" si="0"/>
        <v>16</v>
      </c>
      <c r="E32">
        <f t="shared" si="1"/>
        <v>34</v>
      </c>
    </row>
    <row r="33" spans="1:5" x14ac:dyDescent="0.3">
      <c r="A33">
        <v>230</v>
      </c>
      <c r="B33">
        <v>267</v>
      </c>
      <c r="D33">
        <f t="shared" si="0"/>
        <v>10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244.5</v>
      </c>
      <c r="I2">
        <f>MEDIAN($B$4:$B$33)</f>
        <v>216</v>
      </c>
      <c r="K2">
        <f>AVERAGE($A$4:$A$33)</f>
        <v>238.8</v>
      </c>
      <c r="L2">
        <f>AVERAGE($B$4:$B$33)</f>
        <v>211.76666666666668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289</v>
      </c>
      <c r="B4">
        <v>216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256</v>
      </c>
      <c r="B5">
        <v>216</v>
      </c>
      <c r="D5">
        <f t="shared" si="0"/>
        <v>50</v>
      </c>
      <c r="E5">
        <f t="shared" si="1"/>
        <v>24</v>
      </c>
      <c r="H5">
        <f>SUM($D$4:$D$33)</f>
        <v>1141.5</v>
      </c>
      <c r="I5">
        <f>SUM($E$4:$E$33)</f>
        <v>688.5</v>
      </c>
      <c r="J5" s="2" t="s">
        <v>23</v>
      </c>
      <c r="K5">
        <f>STDEVP($A$4:$A$33)</f>
        <v>32.11998339559554</v>
      </c>
      <c r="L5">
        <f>STDEVP($B$4:$B$33)</f>
        <v>25.28726073649646</v>
      </c>
    </row>
    <row r="6" spans="1:12" x14ac:dyDescent="0.3">
      <c r="A6">
        <v>244</v>
      </c>
      <c r="B6">
        <v>223</v>
      </c>
      <c r="D6">
        <f t="shared" si="0"/>
        <v>42</v>
      </c>
      <c r="E6">
        <f t="shared" si="1"/>
        <v>31</v>
      </c>
    </row>
    <row r="7" spans="1:12" x14ac:dyDescent="0.3">
      <c r="A7">
        <v>257</v>
      </c>
      <c r="B7">
        <v>237</v>
      </c>
      <c r="D7">
        <f t="shared" si="0"/>
        <v>51</v>
      </c>
      <c r="E7">
        <f t="shared" si="1"/>
        <v>39.5</v>
      </c>
      <c r="H7" s="1" t="s">
        <v>11</v>
      </c>
      <c r="I7" s="1" t="s">
        <v>12</v>
      </c>
    </row>
    <row r="8" spans="1:12" x14ac:dyDescent="0.3">
      <c r="A8">
        <v>267</v>
      </c>
      <c r="B8">
        <v>182</v>
      </c>
      <c r="D8">
        <f t="shared" si="0"/>
        <v>55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273</v>
      </c>
      <c r="B9">
        <v>249</v>
      </c>
      <c r="D9">
        <f t="shared" si="0"/>
        <v>56</v>
      </c>
      <c r="E9">
        <f t="shared" si="1"/>
        <v>45</v>
      </c>
    </row>
    <row r="10" spans="1:12" x14ac:dyDescent="0.3">
      <c r="A10">
        <v>245</v>
      </c>
      <c r="B10">
        <v>216</v>
      </c>
      <c r="D10">
        <f t="shared" si="0"/>
        <v>43</v>
      </c>
      <c r="E10">
        <f t="shared" si="1"/>
        <v>24</v>
      </c>
      <c r="G10" t="s">
        <v>13</v>
      </c>
      <c r="H10">
        <f>H8*I8+H8*(H8+1)/2-H5</f>
        <v>223.5</v>
      </c>
    </row>
    <row r="11" spans="1:12" x14ac:dyDescent="0.3">
      <c r="A11">
        <v>231</v>
      </c>
      <c r="B11">
        <v>182</v>
      </c>
      <c r="D11">
        <f t="shared" si="0"/>
        <v>35</v>
      </c>
      <c r="E11">
        <f t="shared" si="1"/>
        <v>7</v>
      </c>
      <c r="G11" t="s">
        <v>14</v>
      </c>
      <c r="H11">
        <f>H8*I8+I8*(I8+1)/2-I5</f>
        <v>676.5</v>
      </c>
    </row>
    <row r="12" spans="1:12" x14ac:dyDescent="0.3">
      <c r="A12">
        <v>235</v>
      </c>
      <c r="B12">
        <v>163</v>
      </c>
      <c r="D12">
        <f t="shared" si="0"/>
        <v>38</v>
      </c>
      <c r="E12">
        <f t="shared" si="1"/>
        <v>3</v>
      </c>
    </row>
    <row r="13" spans="1:12" x14ac:dyDescent="0.3">
      <c r="A13">
        <v>263</v>
      </c>
      <c r="B13">
        <v>222</v>
      </c>
      <c r="D13">
        <f t="shared" si="0"/>
        <v>54</v>
      </c>
      <c r="E13">
        <f t="shared" si="1"/>
        <v>30</v>
      </c>
      <c r="G13" t="s">
        <v>15</v>
      </c>
      <c r="H13">
        <f>MIN(H10,H11)</f>
        <v>223.5</v>
      </c>
    </row>
    <row r="14" spans="1:12" x14ac:dyDescent="0.3">
      <c r="A14">
        <v>252</v>
      </c>
      <c r="B14">
        <v>203</v>
      </c>
      <c r="D14">
        <f t="shared" si="0"/>
        <v>47</v>
      </c>
      <c r="E14">
        <f t="shared" si="1"/>
        <v>12</v>
      </c>
    </row>
    <row r="15" spans="1:12" x14ac:dyDescent="0.3">
      <c r="A15">
        <v>283</v>
      </c>
      <c r="B15">
        <v>221</v>
      </c>
      <c r="D15">
        <f t="shared" si="0"/>
        <v>58.5</v>
      </c>
      <c r="E15">
        <f t="shared" si="1"/>
        <v>29</v>
      </c>
      <c r="G15" t="s">
        <v>16</v>
      </c>
      <c r="H15">
        <f>(H13-H8*I8/2)/SQRT(H8*I8*(H8+I8+1)/12)</f>
        <v>-3.3486723574242152</v>
      </c>
    </row>
    <row r="16" spans="1:12" x14ac:dyDescent="0.3">
      <c r="A16">
        <v>216</v>
      </c>
      <c r="B16">
        <v>182</v>
      </c>
      <c r="D16">
        <f t="shared" si="0"/>
        <v>24</v>
      </c>
      <c r="E16">
        <f t="shared" si="1"/>
        <v>7</v>
      </c>
      <c r="G16" s="3" t="s">
        <v>17</v>
      </c>
      <c r="H16" s="4">
        <f>(1-NORMSDIST(ABS(H15)))*2</f>
        <v>8.1199757516858817E-4</v>
      </c>
    </row>
    <row r="17" spans="1:12" x14ac:dyDescent="0.3">
      <c r="A17">
        <v>151</v>
      </c>
      <c r="B17">
        <v>210</v>
      </c>
      <c r="D17">
        <f t="shared" si="0"/>
        <v>2</v>
      </c>
      <c r="E17">
        <f t="shared" si="1"/>
        <v>15</v>
      </c>
    </row>
    <row r="18" spans="1:12" x14ac:dyDescent="0.3">
      <c r="A18">
        <v>251</v>
      </c>
      <c r="B18">
        <v>211</v>
      </c>
      <c r="D18">
        <f t="shared" si="0"/>
        <v>46</v>
      </c>
      <c r="E18">
        <f t="shared" si="1"/>
        <v>17.5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227</v>
      </c>
      <c r="B19">
        <v>232</v>
      </c>
      <c r="D19">
        <f t="shared" si="0"/>
        <v>34</v>
      </c>
      <c r="E19">
        <f t="shared" si="1"/>
        <v>36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no</v>
      </c>
    </row>
    <row r="20" spans="1:12" x14ac:dyDescent="0.3">
      <c r="A20">
        <v>213</v>
      </c>
      <c r="B20">
        <v>216</v>
      </c>
      <c r="D20">
        <f t="shared" si="0"/>
        <v>20.5</v>
      </c>
      <c r="E20">
        <f t="shared" si="1"/>
        <v>24</v>
      </c>
    </row>
    <row r="21" spans="1:12" x14ac:dyDescent="0.3">
      <c r="A21">
        <v>211</v>
      </c>
      <c r="B21">
        <v>224</v>
      </c>
      <c r="D21">
        <f t="shared" si="0"/>
        <v>17.5</v>
      </c>
      <c r="E21">
        <f t="shared" si="1"/>
        <v>32.5</v>
      </c>
    </row>
    <row r="22" spans="1:12" x14ac:dyDescent="0.3">
      <c r="A22">
        <v>224</v>
      </c>
      <c r="B22">
        <v>204</v>
      </c>
      <c r="D22">
        <f t="shared" si="0"/>
        <v>32.5</v>
      </c>
      <c r="E22">
        <f t="shared" si="1"/>
        <v>13</v>
      </c>
    </row>
    <row r="23" spans="1:12" x14ac:dyDescent="0.3">
      <c r="A23">
        <v>280</v>
      </c>
      <c r="B23">
        <v>201</v>
      </c>
      <c r="D23">
        <f t="shared" si="0"/>
        <v>57</v>
      </c>
      <c r="E23">
        <f t="shared" si="1"/>
        <v>10.5</v>
      </c>
    </row>
    <row r="24" spans="1:12" x14ac:dyDescent="0.3">
      <c r="A24">
        <v>211</v>
      </c>
      <c r="B24">
        <v>217</v>
      </c>
      <c r="D24">
        <f t="shared" si="0"/>
        <v>17.5</v>
      </c>
      <c r="E24">
        <f t="shared" si="1"/>
        <v>27.5</v>
      </c>
    </row>
    <row r="25" spans="1:12" x14ac:dyDescent="0.3">
      <c r="A25">
        <v>253</v>
      </c>
      <c r="B25">
        <v>209</v>
      </c>
      <c r="D25">
        <f t="shared" si="0"/>
        <v>48.5</v>
      </c>
      <c r="E25">
        <f t="shared" si="1"/>
        <v>14</v>
      </c>
    </row>
    <row r="26" spans="1:12" x14ac:dyDescent="0.3">
      <c r="A26">
        <v>201</v>
      </c>
      <c r="B26">
        <v>247</v>
      </c>
      <c r="D26">
        <f t="shared" si="0"/>
        <v>10.5</v>
      </c>
      <c r="E26">
        <f t="shared" si="1"/>
        <v>44</v>
      </c>
    </row>
    <row r="27" spans="1:12" x14ac:dyDescent="0.3">
      <c r="A27">
        <v>283</v>
      </c>
      <c r="B27">
        <v>213</v>
      </c>
      <c r="D27">
        <f t="shared" si="0"/>
        <v>58.5</v>
      </c>
      <c r="E27">
        <f t="shared" si="1"/>
        <v>20.5</v>
      </c>
    </row>
    <row r="28" spans="1:12" x14ac:dyDescent="0.3">
      <c r="A28">
        <v>260</v>
      </c>
      <c r="B28">
        <v>242</v>
      </c>
      <c r="D28">
        <f t="shared" si="0"/>
        <v>52</v>
      </c>
      <c r="E28">
        <f t="shared" si="1"/>
        <v>41</v>
      </c>
    </row>
    <row r="29" spans="1:12" x14ac:dyDescent="0.3">
      <c r="A29">
        <v>195</v>
      </c>
      <c r="B29">
        <v>253</v>
      </c>
      <c r="D29">
        <f t="shared" si="0"/>
        <v>9</v>
      </c>
      <c r="E29">
        <f t="shared" si="1"/>
        <v>48.5</v>
      </c>
    </row>
    <row r="30" spans="1:12" x14ac:dyDescent="0.3">
      <c r="A30">
        <v>262</v>
      </c>
      <c r="B30">
        <v>211</v>
      </c>
      <c r="D30">
        <f t="shared" si="0"/>
        <v>53</v>
      </c>
      <c r="E30">
        <f t="shared" si="1"/>
        <v>17.5</v>
      </c>
    </row>
    <row r="31" spans="1:12" x14ac:dyDescent="0.3">
      <c r="A31">
        <v>233</v>
      </c>
      <c r="B31">
        <v>171</v>
      </c>
      <c r="D31">
        <f t="shared" si="0"/>
        <v>37</v>
      </c>
      <c r="E31">
        <f t="shared" si="1"/>
        <v>4</v>
      </c>
    </row>
    <row r="32" spans="1:12" x14ac:dyDescent="0.3">
      <c r="A32">
        <v>181</v>
      </c>
      <c r="B32">
        <v>143</v>
      </c>
      <c r="D32">
        <f t="shared" si="0"/>
        <v>5</v>
      </c>
      <c r="E32">
        <f t="shared" si="1"/>
        <v>1</v>
      </c>
    </row>
    <row r="33" spans="1:5" x14ac:dyDescent="0.3">
      <c r="A33">
        <v>217</v>
      </c>
      <c r="B33">
        <v>237</v>
      </c>
      <c r="D33">
        <f t="shared" si="0"/>
        <v>27.5</v>
      </c>
      <c r="E33">
        <f t="shared" si="1"/>
        <v>39.5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422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150</v>
      </c>
      <c r="K2">
        <f>AVERAGE($A$4:$A$33)</f>
        <v>163.73333333333332</v>
      </c>
      <c r="L2">
        <f>AVERAGE($B$4:$B$33)</f>
        <v>150.03333333333333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167</v>
      </c>
      <c r="B4">
        <v>141</v>
      </c>
      <c r="D4">
        <f t="shared" ref="D4:D33" si="0">RANK(A4,$A$4:$B$33,1)+(COUNT($A$4:$B$33)+1-RANK(A4,$A$4:$B$33,1)-RANK(A4,$A$4:$B$33,0))/2</f>
        <v>43.5</v>
      </c>
      <c r="E4">
        <f t="shared" ref="E4:E33" si="1">RANK(B4,$A$4:$B$33,1)+(COUNT($A$4:$B$33)+1-RANK(B4,$A$4:$B$33,1)-RANK(B4,$A$4:$B$33,0))/2</f>
        <v>12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155</v>
      </c>
      <c r="B5">
        <v>132</v>
      </c>
      <c r="D5">
        <f t="shared" si="0"/>
        <v>25.5</v>
      </c>
      <c r="E5">
        <f t="shared" si="1"/>
        <v>7</v>
      </c>
      <c r="H5">
        <f>SUM($D$4:$D$33)</f>
        <v>1105</v>
      </c>
      <c r="I5">
        <f>SUM($E$4:$E$33)</f>
        <v>725</v>
      </c>
      <c r="J5" s="2" t="s">
        <v>23</v>
      </c>
      <c r="K5">
        <f>STDEVP($A$4:$A$33)</f>
        <v>16.235626121451414</v>
      </c>
      <c r="L5">
        <f>STDEVP($B$4:$B$33)</f>
        <v>19.185903389960266</v>
      </c>
    </row>
    <row r="6" spans="1:12" x14ac:dyDescent="0.3">
      <c r="A6">
        <v>118</v>
      </c>
      <c r="B6">
        <v>182</v>
      </c>
      <c r="D6">
        <f t="shared" si="0"/>
        <v>2</v>
      </c>
      <c r="E6">
        <f t="shared" si="1"/>
        <v>55</v>
      </c>
    </row>
    <row r="7" spans="1:12" x14ac:dyDescent="0.3">
      <c r="A7">
        <v>169</v>
      </c>
      <c r="B7">
        <v>164</v>
      </c>
      <c r="D7">
        <f t="shared" si="0"/>
        <v>45</v>
      </c>
      <c r="E7">
        <f t="shared" si="1"/>
        <v>39</v>
      </c>
      <c r="H7" s="1" t="s">
        <v>11</v>
      </c>
      <c r="I7" s="1" t="s">
        <v>12</v>
      </c>
    </row>
    <row r="8" spans="1:12" x14ac:dyDescent="0.3">
      <c r="A8">
        <v>164</v>
      </c>
      <c r="B8">
        <v>148</v>
      </c>
      <c r="D8">
        <f t="shared" si="0"/>
        <v>39</v>
      </c>
      <c r="E8">
        <f t="shared" si="1"/>
        <v>17</v>
      </c>
      <c r="H8">
        <f>COUNT($A$4:$A$33)</f>
        <v>30</v>
      </c>
      <c r="I8">
        <f>COUNT($B$4:$B$33)</f>
        <v>30</v>
      </c>
    </row>
    <row r="9" spans="1:12" x14ac:dyDescent="0.3">
      <c r="A9">
        <v>152</v>
      </c>
      <c r="B9">
        <v>91</v>
      </c>
      <c r="D9">
        <f t="shared" si="0"/>
        <v>23</v>
      </c>
      <c r="E9">
        <f t="shared" si="1"/>
        <v>1</v>
      </c>
    </row>
    <row r="10" spans="1:12" x14ac:dyDescent="0.3">
      <c r="A10">
        <v>151</v>
      </c>
      <c r="B10">
        <v>160</v>
      </c>
      <c r="D10">
        <f t="shared" si="0"/>
        <v>21</v>
      </c>
      <c r="E10">
        <f t="shared" si="1"/>
        <v>34</v>
      </c>
      <c r="G10" t="s">
        <v>13</v>
      </c>
      <c r="H10">
        <f>H8*I8+H8*(H8+1)/2-H5</f>
        <v>260</v>
      </c>
    </row>
    <row r="11" spans="1:12" x14ac:dyDescent="0.3">
      <c r="A11">
        <v>177</v>
      </c>
      <c r="B11">
        <v>156</v>
      </c>
      <c r="D11">
        <f t="shared" si="0"/>
        <v>50</v>
      </c>
      <c r="E11">
        <f t="shared" si="1"/>
        <v>27</v>
      </c>
      <c r="G11" t="s">
        <v>14</v>
      </c>
      <c r="H11">
        <f>H8*I8+I8*(I8+1)/2-I5</f>
        <v>640</v>
      </c>
    </row>
    <row r="12" spans="1:12" x14ac:dyDescent="0.3">
      <c r="A12">
        <v>178</v>
      </c>
      <c r="B12">
        <v>179</v>
      </c>
      <c r="D12">
        <f t="shared" si="0"/>
        <v>51</v>
      </c>
      <c r="E12">
        <f t="shared" si="1"/>
        <v>52.5</v>
      </c>
    </row>
    <row r="13" spans="1:12" x14ac:dyDescent="0.3">
      <c r="A13">
        <v>160</v>
      </c>
      <c r="B13">
        <v>147</v>
      </c>
      <c r="D13">
        <f t="shared" si="0"/>
        <v>34</v>
      </c>
      <c r="E13">
        <f t="shared" si="1"/>
        <v>15</v>
      </c>
      <c r="G13" t="s">
        <v>15</v>
      </c>
      <c r="H13">
        <f>MIN(H10,H11)</f>
        <v>260</v>
      </c>
    </row>
    <row r="14" spans="1:12" x14ac:dyDescent="0.3">
      <c r="A14">
        <v>170</v>
      </c>
      <c r="B14">
        <v>147</v>
      </c>
      <c r="D14">
        <f t="shared" si="0"/>
        <v>46.5</v>
      </c>
      <c r="E14">
        <f t="shared" si="1"/>
        <v>15</v>
      </c>
    </row>
    <row r="15" spans="1:12" x14ac:dyDescent="0.3">
      <c r="A15">
        <v>167</v>
      </c>
      <c r="B15">
        <v>149</v>
      </c>
      <c r="D15">
        <f t="shared" si="0"/>
        <v>43.5</v>
      </c>
      <c r="E15">
        <f t="shared" si="1"/>
        <v>18</v>
      </c>
      <c r="G15" t="s">
        <v>16</v>
      </c>
      <c r="H15">
        <f>(H13-H8*I8/2)/SQRT(H8*I8*(H8+I8+1)/12)</f>
        <v>-2.809040829627377</v>
      </c>
    </row>
    <row r="16" spans="1:12" x14ac:dyDescent="0.3">
      <c r="A16">
        <v>188</v>
      </c>
      <c r="B16">
        <v>131</v>
      </c>
      <c r="D16">
        <f t="shared" si="0"/>
        <v>58.5</v>
      </c>
      <c r="E16">
        <f t="shared" si="1"/>
        <v>5.5</v>
      </c>
      <c r="G16" s="3" t="s">
        <v>17</v>
      </c>
      <c r="H16" s="4">
        <f>(1-NORMSDIST(ABS(H15)))*2</f>
        <v>4.9689344356536047E-3</v>
      </c>
    </row>
    <row r="17" spans="1:12" x14ac:dyDescent="0.3">
      <c r="A17">
        <v>138</v>
      </c>
      <c r="B17">
        <v>170</v>
      </c>
      <c r="D17">
        <f t="shared" si="0"/>
        <v>10</v>
      </c>
      <c r="E17">
        <f t="shared" si="1"/>
        <v>46.5</v>
      </c>
    </row>
    <row r="18" spans="1:12" x14ac:dyDescent="0.3">
      <c r="A18">
        <v>150</v>
      </c>
      <c r="B18">
        <v>131</v>
      </c>
      <c r="D18">
        <f t="shared" si="0"/>
        <v>19</v>
      </c>
      <c r="E18">
        <f t="shared" si="1"/>
        <v>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179</v>
      </c>
      <c r="D19">
        <f t="shared" si="0"/>
        <v>56.5</v>
      </c>
      <c r="E19">
        <f t="shared" si="1"/>
        <v>52.5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159</v>
      </c>
      <c r="B20">
        <v>151</v>
      </c>
      <c r="D20">
        <f t="shared" si="0"/>
        <v>32</v>
      </c>
      <c r="E20">
        <f t="shared" si="1"/>
        <v>21</v>
      </c>
    </row>
    <row r="21" spans="1:12" x14ac:dyDescent="0.3">
      <c r="A21">
        <v>162</v>
      </c>
      <c r="B21">
        <v>133</v>
      </c>
      <c r="D21">
        <f t="shared" si="0"/>
        <v>36</v>
      </c>
      <c r="E21">
        <f t="shared" si="1"/>
        <v>8</v>
      </c>
    </row>
    <row r="22" spans="1:12" x14ac:dyDescent="0.3">
      <c r="A22">
        <v>181</v>
      </c>
      <c r="B22">
        <v>145</v>
      </c>
      <c r="D22">
        <f t="shared" si="0"/>
        <v>54</v>
      </c>
      <c r="E22">
        <f t="shared" si="1"/>
        <v>13</v>
      </c>
    </row>
    <row r="23" spans="1:12" x14ac:dyDescent="0.3">
      <c r="A23">
        <v>157</v>
      </c>
      <c r="B23">
        <v>160</v>
      </c>
      <c r="D23">
        <f t="shared" si="0"/>
        <v>28.5</v>
      </c>
      <c r="E23">
        <f t="shared" si="1"/>
        <v>34</v>
      </c>
    </row>
    <row r="24" spans="1:12" x14ac:dyDescent="0.3">
      <c r="A24">
        <v>158</v>
      </c>
      <c r="B24">
        <v>121</v>
      </c>
      <c r="D24">
        <f t="shared" si="0"/>
        <v>30.5</v>
      </c>
      <c r="E24">
        <f t="shared" si="1"/>
        <v>3</v>
      </c>
    </row>
    <row r="25" spans="1:12" x14ac:dyDescent="0.3">
      <c r="A25">
        <v>188</v>
      </c>
      <c r="B25">
        <v>151</v>
      </c>
      <c r="D25">
        <f t="shared" si="0"/>
        <v>58.5</v>
      </c>
      <c r="E25">
        <f t="shared" si="1"/>
        <v>21</v>
      </c>
    </row>
    <row r="26" spans="1:12" x14ac:dyDescent="0.3">
      <c r="A26">
        <v>176</v>
      </c>
      <c r="B26">
        <v>138</v>
      </c>
      <c r="D26">
        <f t="shared" si="0"/>
        <v>49</v>
      </c>
      <c r="E26">
        <f t="shared" si="1"/>
        <v>10</v>
      </c>
    </row>
    <row r="27" spans="1:12" x14ac:dyDescent="0.3">
      <c r="A27">
        <v>166</v>
      </c>
      <c r="B27">
        <v>128</v>
      </c>
      <c r="D27">
        <f t="shared" si="0"/>
        <v>42</v>
      </c>
      <c r="E27">
        <f t="shared" si="1"/>
        <v>4</v>
      </c>
    </row>
    <row r="28" spans="1:12" x14ac:dyDescent="0.3">
      <c r="A28">
        <v>158</v>
      </c>
      <c r="B28">
        <v>165</v>
      </c>
      <c r="D28">
        <f t="shared" si="0"/>
        <v>30.5</v>
      </c>
      <c r="E28">
        <f t="shared" si="1"/>
        <v>41</v>
      </c>
    </row>
    <row r="29" spans="1:12" x14ac:dyDescent="0.3">
      <c r="A29">
        <v>183</v>
      </c>
      <c r="B29">
        <v>147</v>
      </c>
      <c r="D29">
        <f t="shared" si="0"/>
        <v>56.5</v>
      </c>
      <c r="E29">
        <f t="shared" si="1"/>
        <v>15</v>
      </c>
    </row>
    <row r="30" spans="1:12" x14ac:dyDescent="0.3">
      <c r="A30">
        <v>153</v>
      </c>
      <c r="B30">
        <v>157</v>
      </c>
      <c r="D30">
        <f t="shared" si="0"/>
        <v>24</v>
      </c>
      <c r="E30">
        <f t="shared" si="1"/>
        <v>28.5</v>
      </c>
    </row>
    <row r="31" spans="1:12" x14ac:dyDescent="0.3">
      <c r="A31">
        <v>138</v>
      </c>
      <c r="B31">
        <v>171</v>
      </c>
      <c r="D31">
        <f t="shared" si="0"/>
        <v>10</v>
      </c>
      <c r="E31">
        <f t="shared" si="1"/>
        <v>48</v>
      </c>
    </row>
    <row r="32" spans="1:12" x14ac:dyDescent="0.3">
      <c r="A32">
        <v>155</v>
      </c>
      <c r="B32">
        <v>164</v>
      </c>
      <c r="D32">
        <f t="shared" si="0"/>
        <v>25.5</v>
      </c>
      <c r="E32">
        <f t="shared" si="1"/>
        <v>39</v>
      </c>
    </row>
    <row r="33" spans="1:5" x14ac:dyDescent="0.3">
      <c r="A33">
        <v>191</v>
      </c>
      <c r="B33">
        <v>163</v>
      </c>
      <c r="D33">
        <f t="shared" si="0"/>
        <v>60</v>
      </c>
      <c r="E33">
        <f t="shared" si="1"/>
        <v>37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606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167</v>
      </c>
      <c r="I2">
        <f>MEDIAN($B$4:$B$33)</f>
        <v>133</v>
      </c>
      <c r="K2">
        <f>AVERAGE($A$4:$A$33)</f>
        <v>167.56666666666666</v>
      </c>
      <c r="L2">
        <f>AVERAGE($B$4:$B$33)</f>
        <v>134.80000000000001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188</v>
      </c>
      <c r="B4">
        <v>146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24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138</v>
      </c>
      <c r="B5">
        <v>116</v>
      </c>
      <c r="D5">
        <f t="shared" si="0"/>
        <v>19</v>
      </c>
      <c r="E5">
        <f t="shared" si="1"/>
        <v>7.5</v>
      </c>
      <c r="H5">
        <f>SUM($D$4:$D$33)</f>
        <v>1183</v>
      </c>
      <c r="I5">
        <f>SUM($E$4:$E$33)</f>
        <v>647</v>
      </c>
      <c r="J5" s="2" t="s">
        <v>23</v>
      </c>
      <c r="K5">
        <f>STDEVP($A$4:$A$33)</f>
        <v>21.516944227489386</v>
      </c>
      <c r="L5">
        <f>STDEVP($B$4:$B$33)</f>
        <v>29.584230033358427</v>
      </c>
    </row>
    <row r="6" spans="1:12" x14ac:dyDescent="0.3">
      <c r="A6">
        <v>149</v>
      </c>
      <c r="B6">
        <v>119</v>
      </c>
      <c r="D6">
        <f t="shared" si="0"/>
        <v>27</v>
      </c>
      <c r="E6">
        <f t="shared" si="1"/>
        <v>9</v>
      </c>
    </row>
    <row r="7" spans="1:12" x14ac:dyDescent="0.3">
      <c r="A7">
        <v>167</v>
      </c>
      <c r="B7">
        <v>158</v>
      </c>
      <c r="D7">
        <f t="shared" si="0"/>
        <v>40.5</v>
      </c>
      <c r="E7">
        <f t="shared" si="1"/>
        <v>35</v>
      </c>
      <c r="H7" s="1" t="s">
        <v>11</v>
      </c>
      <c r="I7" s="1" t="s">
        <v>12</v>
      </c>
    </row>
    <row r="8" spans="1:12" x14ac:dyDescent="0.3">
      <c r="A8">
        <v>189</v>
      </c>
      <c r="B8">
        <v>157</v>
      </c>
      <c r="D8">
        <f t="shared" si="0"/>
        <v>55</v>
      </c>
      <c r="E8">
        <f t="shared" si="1"/>
        <v>34</v>
      </c>
      <c r="H8">
        <f>COUNT($A$4:$A$33)</f>
        <v>30</v>
      </c>
      <c r="I8">
        <f>COUNT($B$4:$B$33)</f>
        <v>30</v>
      </c>
    </row>
    <row r="9" spans="1:12" x14ac:dyDescent="0.3">
      <c r="A9">
        <v>141</v>
      </c>
      <c r="B9">
        <v>170</v>
      </c>
      <c r="D9">
        <f t="shared" si="0"/>
        <v>21</v>
      </c>
      <c r="E9">
        <f t="shared" si="1"/>
        <v>44.5</v>
      </c>
    </row>
    <row r="10" spans="1:12" x14ac:dyDescent="0.3">
      <c r="A10">
        <v>139</v>
      </c>
      <c r="B10">
        <v>181</v>
      </c>
      <c r="D10">
        <f t="shared" si="0"/>
        <v>20</v>
      </c>
      <c r="E10">
        <f t="shared" si="1"/>
        <v>52</v>
      </c>
      <c r="G10" t="s">
        <v>13</v>
      </c>
      <c r="H10">
        <f>H8*I8+H8*(H8+1)/2-H5</f>
        <v>182</v>
      </c>
    </row>
    <row r="11" spans="1:12" x14ac:dyDescent="0.3">
      <c r="A11">
        <v>161</v>
      </c>
      <c r="B11">
        <v>109</v>
      </c>
      <c r="D11">
        <f t="shared" si="0"/>
        <v>36</v>
      </c>
      <c r="E11">
        <f t="shared" si="1"/>
        <v>5</v>
      </c>
      <c r="G11" t="s">
        <v>14</v>
      </c>
      <c r="H11">
        <f>H8*I8+I8*(I8+1)/2-I5</f>
        <v>718</v>
      </c>
    </row>
    <row r="12" spans="1:12" x14ac:dyDescent="0.3">
      <c r="A12">
        <v>180</v>
      </c>
      <c r="B12">
        <v>169</v>
      </c>
      <c r="D12">
        <f t="shared" si="0"/>
        <v>51</v>
      </c>
      <c r="E12">
        <f t="shared" si="1"/>
        <v>42.5</v>
      </c>
    </row>
    <row r="13" spans="1:12" x14ac:dyDescent="0.3">
      <c r="A13">
        <v>147</v>
      </c>
      <c r="B13">
        <v>133</v>
      </c>
      <c r="D13">
        <f t="shared" si="0"/>
        <v>26</v>
      </c>
      <c r="E13">
        <f t="shared" si="1"/>
        <v>16.5</v>
      </c>
      <c r="G13" t="s">
        <v>15</v>
      </c>
      <c r="H13">
        <f>MIN(H10,H11)</f>
        <v>182</v>
      </c>
    </row>
    <row r="14" spans="1:12" x14ac:dyDescent="0.3">
      <c r="A14">
        <v>144</v>
      </c>
      <c r="B14">
        <v>154</v>
      </c>
      <c r="D14">
        <f t="shared" si="0"/>
        <v>22</v>
      </c>
      <c r="E14">
        <f t="shared" si="1"/>
        <v>31</v>
      </c>
    </row>
    <row r="15" spans="1:12" x14ac:dyDescent="0.3">
      <c r="A15">
        <v>170</v>
      </c>
      <c r="B15">
        <v>178</v>
      </c>
      <c r="D15">
        <f t="shared" si="0"/>
        <v>44.5</v>
      </c>
      <c r="E15">
        <f t="shared" si="1"/>
        <v>48.5</v>
      </c>
      <c r="G15" t="s">
        <v>16</v>
      </c>
      <c r="H15">
        <f>(H13-H8*I8/2)/SQRT(H8*I8*(H8+I8+1)/12)</f>
        <v>-3.9622260123165103</v>
      </c>
    </row>
    <row r="16" spans="1:12" x14ac:dyDescent="0.3">
      <c r="A16">
        <v>150</v>
      </c>
      <c r="B16">
        <v>133</v>
      </c>
      <c r="D16">
        <f t="shared" si="0"/>
        <v>28</v>
      </c>
      <c r="E16">
        <f t="shared" si="1"/>
        <v>16.5</v>
      </c>
      <c r="G16" s="3" t="s">
        <v>17</v>
      </c>
      <c r="H16" s="4">
        <f>(1-NORMSDIST(ABS(H15)))*2</f>
        <v>7.4254197383716303E-5</v>
      </c>
    </row>
    <row r="17" spans="1:12" x14ac:dyDescent="0.3">
      <c r="A17">
        <v>146</v>
      </c>
      <c r="B17">
        <v>73</v>
      </c>
      <c r="D17">
        <f t="shared" si="0"/>
        <v>24</v>
      </c>
      <c r="E17">
        <f t="shared" si="1"/>
        <v>1.5</v>
      </c>
    </row>
    <row r="18" spans="1:12" x14ac:dyDescent="0.3">
      <c r="A18">
        <v>167</v>
      </c>
      <c r="B18">
        <v>122</v>
      </c>
      <c r="D18">
        <f t="shared" si="0"/>
        <v>40.5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155</v>
      </c>
      <c r="B19">
        <v>73</v>
      </c>
      <c r="D19">
        <f t="shared" si="0"/>
        <v>32</v>
      </c>
      <c r="E19">
        <f t="shared" si="1"/>
        <v>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190</v>
      </c>
      <c r="B20">
        <v>132</v>
      </c>
      <c r="D20">
        <f t="shared" si="0"/>
        <v>56</v>
      </c>
      <c r="E20">
        <f t="shared" si="1"/>
        <v>14.5</v>
      </c>
    </row>
    <row r="21" spans="1:12" x14ac:dyDescent="0.3">
      <c r="A21">
        <v>178</v>
      </c>
      <c r="B21">
        <v>163</v>
      </c>
      <c r="D21">
        <f t="shared" si="0"/>
        <v>48.5</v>
      </c>
      <c r="E21">
        <f t="shared" si="1"/>
        <v>37.5</v>
      </c>
    </row>
    <row r="22" spans="1:12" x14ac:dyDescent="0.3">
      <c r="A22">
        <v>188</v>
      </c>
      <c r="B22">
        <v>179</v>
      </c>
      <c r="D22">
        <f t="shared" si="0"/>
        <v>53.5</v>
      </c>
      <c r="E22">
        <f t="shared" si="1"/>
        <v>50</v>
      </c>
    </row>
    <row r="23" spans="1:12" x14ac:dyDescent="0.3">
      <c r="A23">
        <v>156</v>
      </c>
      <c r="B23">
        <v>146</v>
      </c>
      <c r="D23">
        <f t="shared" si="0"/>
        <v>33</v>
      </c>
      <c r="E23">
        <f t="shared" si="1"/>
        <v>24</v>
      </c>
    </row>
    <row r="24" spans="1:12" x14ac:dyDescent="0.3">
      <c r="A24">
        <v>132</v>
      </c>
      <c r="B24">
        <v>110</v>
      </c>
      <c r="D24">
        <f t="shared" si="0"/>
        <v>14.5</v>
      </c>
      <c r="E24">
        <f t="shared" si="1"/>
        <v>6</v>
      </c>
    </row>
    <row r="25" spans="1:12" x14ac:dyDescent="0.3">
      <c r="A25">
        <v>165</v>
      </c>
      <c r="B25">
        <v>135</v>
      </c>
      <c r="D25">
        <f t="shared" si="0"/>
        <v>39</v>
      </c>
      <c r="E25">
        <f t="shared" si="1"/>
        <v>18</v>
      </c>
    </row>
    <row r="26" spans="1:12" x14ac:dyDescent="0.3">
      <c r="A26">
        <v>177</v>
      </c>
      <c r="B26">
        <v>153</v>
      </c>
      <c r="D26">
        <f t="shared" si="0"/>
        <v>47</v>
      </c>
      <c r="E26">
        <f t="shared" si="1"/>
        <v>30</v>
      </c>
    </row>
    <row r="27" spans="1:12" x14ac:dyDescent="0.3">
      <c r="A27">
        <v>203</v>
      </c>
      <c r="B27">
        <v>125</v>
      </c>
      <c r="D27">
        <f t="shared" si="0"/>
        <v>58</v>
      </c>
      <c r="E27">
        <f t="shared" si="1"/>
        <v>12</v>
      </c>
    </row>
    <row r="28" spans="1:12" x14ac:dyDescent="0.3">
      <c r="A28">
        <v>169</v>
      </c>
      <c r="B28">
        <v>82</v>
      </c>
      <c r="D28">
        <f t="shared" si="0"/>
        <v>42.5</v>
      </c>
      <c r="E28">
        <f t="shared" si="1"/>
        <v>3</v>
      </c>
    </row>
    <row r="29" spans="1:12" x14ac:dyDescent="0.3">
      <c r="A29">
        <v>195</v>
      </c>
      <c r="B29">
        <v>163</v>
      </c>
      <c r="D29">
        <f t="shared" si="0"/>
        <v>57</v>
      </c>
      <c r="E29">
        <f t="shared" si="1"/>
        <v>37.5</v>
      </c>
    </row>
    <row r="30" spans="1:12" x14ac:dyDescent="0.3">
      <c r="A30">
        <v>176</v>
      </c>
      <c r="B30">
        <v>116</v>
      </c>
      <c r="D30">
        <f t="shared" si="0"/>
        <v>46</v>
      </c>
      <c r="E30">
        <f t="shared" si="1"/>
        <v>7.5</v>
      </c>
    </row>
    <row r="31" spans="1:12" x14ac:dyDescent="0.3">
      <c r="A31">
        <v>151</v>
      </c>
      <c r="B31">
        <v>122</v>
      </c>
      <c r="D31">
        <f t="shared" si="0"/>
        <v>29</v>
      </c>
      <c r="E31">
        <f t="shared" si="1"/>
        <v>10.5</v>
      </c>
    </row>
    <row r="32" spans="1:12" x14ac:dyDescent="0.3">
      <c r="A32">
        <v>206</v>
      </c>
      <c r="B32">
        <v>126</v>
      </c>
      <c r="D32">
        <f t="shared" si="0"/>
        <v>59</v>
      </c>
      <c r="E32">
        <f t="shared" si="1"/>
        <v>13</v>
      </c>
    </row>
    <row r="33" spans="1:5" x14ac:dyDescent="0.3">
      <c r="A33">
        <v>210</v>
      </c>
      <c r="B33">
        <v>101</v>
      </c>
      <c r="D33">
        <f t="shared" si="0"/>
        <v>60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580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195</v>
      </c>
      <c r="I2">
        <f>MEDIAN($B$4:$B$33)</f>
        <v>159</v>
      </c>
      <c r="K2">
        <f>AVERAGE($A$4:$A$33)</f>
        <v>191.16666666666666</v>
      </c>
      <c r="L2">
        <f>AVERAGE($B$4:$B$33)</f>
        <v>161.73333333333332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195</v>
      </c>
      <c r="B4">
        <v>160</v>
      </c>
      <c r="D4">
        <f t="shared" ref="D4:D33" si="0">RANK(A4,$A$4:$B$33,1)+(COUNT($A$4:$B$33)+1-RANK(A4,$A$4:$B$33,1)-RANK(A4,$A$4:$B$33,0))/2</f>
        <v>40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215</v>
      </c>
      <c r="B5">
        <v>146</v>
      </c>
      <c r="D5">
        <f t="shared" si="0"/>
        <v>54</v>
      </c>
      <c r="E5">
        <f t="shared" si="1"/>
        <v>11</v>
      </c>
      <c r="H5">
        <f>SUM($D$4:$D$33)</f>
        <v>1164</v>
      </c>
      <c r="I5">
        <f>SUM($E$4:$E$33)</f>
        <v>666</v>
      </c>
      <c r="J5" s="2" t="s">
        <v>23</v>
      </c>
      <c r="K5">
        <f>STDEVP($A$4:$A$33)</f>
        <v>21.514465417997776</v>
      </c>
      <c r="L5">
        <f>STDEVP($B$4:$B$33)</f>
        <v>30.011035007513858</v>
      </c>
    </row>
    <row r="6" spans="1:12" x14ac:dyDescent="0.3">
      <c r="A6">
        <v>190</v>
      </c>
      <c r="B6">
        <v>166</v>
      </c>
      <c r="D6">
        <f t="shared" si="0"/>
        <v>37</v>
      </c>
      <c r="E6">
        <f t="shared" si="1"/>
        <v>24.5</v>
      </c>
    </row>
    <row r="7" spans="1:12" x14ac:dyDescent="0.3">
      <c r="A7">
        <v>171</v>
      </c>
      <c r="B7">
        <v>142</v>
      </c>
      <c r="D7">
        <f t="shared" si="0"/>
        <v>26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196</v>
      </c>
      <c r="B8">
        <v>166</v>
      </c>
      <c r="D8">
        <f t="shared" si="0"/>
        <v>42.5</v>
      </c>
      <c r="E8">
        <f t="shared" si="1"/>
        <v>24.5</v>
      </c>
      <c r="H8">
        <f>COUNT($A$4:$A$33)</f>
        <v>30</v>
      </c>
      <c r="I8">
        <f>COUNT($B$4:$B$33)</f>
        <v>30</v>
      </c>
    </row>
    <row r="9" spans="1:12" x14ac:dyDescent="0.3">
      <c r="A9">
        <v>197</v>
      </c>
      <c r="B9">
        <v>165</v>
      </c>
      <c r="D9">
        <f t="shared" si="0"/>
        <v>44</v>
      </c>
      <c r="E9">
        <f t="shared" si="1"/>
        <v>22.5</v>
      </c>
    </row>
    <row r="10" spans="1:12" x14ac:dyDescent="0.3">
      <c r="A10">
        <v>189</v>
      </c>
      <c r="B10">
        <v>153</v>
      </c>
      <c r="D10">
        <f t="shared" si="0"/>
        <v>35.5</v>
      </c>
      <c r="E10">
        <f t="shared" si="1"/>
        <v>14.5</v>
      </c>
      <c r="G10" t="s">
        <v>13</v>
      </c>
      <c r="H10">
        <f>H8*I8+H8*(H8+1)/2-H5</f>
        <v>201</v>
      </c>
    </row>
    <row r="11" spans="1:12" x14ac:dyDescent="0.3">
      <c r="A11">
        <v>202</v>
      </c>
      <c r="B11">
        <v>221</v>
      </c>
      <c r="D11">
        <f t="shared" si="0"/>
        <v>47.5</v>
      </c>
      <c r="E11">
        <f t="shared" si="1"/>
        <v>59</v>
      </c>
      <c r="G11" t="s">
        <v>14</v>
      </c>
      <c r="H11">
        <f>H8*I8+I8*(I8+1)/2-I5</f>
        <v>699</v>
      </c>
    </row>
    <row r="12" spans="1:12" x14ac:dyDescent="0.3">
      <c r="A12">
        <v>178</v>
      </c>
      <c r="B12">
        <v>158</v>
      </c>
      <c r="D12">
        <f t="shared" si="0"/>
        <v>28</v>
      </c>
      <c r="E12">
        <f t="shared" si="1"/>
        <v>17.5</v>
      </c>
    </row>
    <row r="13" spans="1:12" x14ac:dyDescent="0.3">
      <c r="A13">
        <v>203</v>
      </c>
      <c r="B13">
        <v>137</v>
      </c>
      <c r="D13">
        <f t="shared" si="0"/>
        <v>49.5</v>
      </c>
      <c r="E13">
        <f t="shared" si="1"/>
        <v>5</v>
      </c>
      <c r="G13" t="s">
        <v>15</v>
      </c>
      <c r="H13">
        <f>MIN(H10,H11)</f>
        <v>201</v>
      </c>
    </row>
    <row r="14" spans="1:12" x14ac:dyDescent="0.3">
      <c r="A14">
        <v>148</v>
      </c>
      <c r="B14">
        <v>102</v>
      </c>
      <c r="D14">
        <f t="shared" si="0"/>
        <v>12</v>
      </c>
      <c r="E14">
        <f t="shared" si="1"/>
        <v>1.5</v>
      </c>
    </row>
    <row r="15" spans="1:12" x14ac:dyDescent="0.3">
      <c r="A15">
        <v>189</v>
      </c>
      <c r="B15">
        <v>150</v>
      </c>
      <c r="D15">
        <f t="shared" si="0"/>
        <v>35.5</v>
      </c>
      <c r="E15">
        <f t="shared" si="1"/>
        <v>13</v>
      </c>
      <c r="G15" t="s">
        <v>16</v>
      </c>
      <c r="H15">
        <f>(H13-H8*I8/2)/SQRT(H8*I8*(H8+I8+1)/12)</f>
        <v>-3.6813219293537727</v>
      </c>
    </row>
    <row r="16" spans="1:12" x14ac:dyDescent="0.3">
      <c r="A16">
        <v>182</v>
      </c>
      <c r="B16">
        <v>142</v>
      </c>
      <c r="D16">
        <f t="shared" si="0"/>
        <v>30.5</v>
      </c>
      <c r="E16">
        <f t="shared" si="1"/>
        <v>9</v>
      </c>
      <c r="G16" s="3" t="s">
        <v>17</v>
      </c>
      <c r="H16" s="4">
        <f>(1-NORMSDIST(ABS(H15)))*2</f>
        <v>2.3202781436060249E-4</v>
      </c>
    </row>
    <row r="17" spans="1:12" x14ac:dyDescent="0.3">
      <c r="A17">
        <v>153</v>
      </c>
      <c r="B17">
        <v>206</v>
      </c>
      <c r="D17">
        <f t="shared" si="0"/>
        <v>14.5</v>
      </c>
      <c r="E17">
        <f t="shared" si="1"/>
        <v>51</v>
      </c>
    </row>
    <row r="18" spans="1:12" x14ac:dyDescent="0.3">
      <c r="A18">
        <v>194</v>
      </c>
      <c r="B18">
        <v>201</v>
      </c>
      <c r="D18">
        <f t="shared" si="0"/>
        <v>38</v>
      </c>
      <c r="E18">
        <f t="shared" si="1"/>
        <v>46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218</v>
      </c>
      <c r="B19">
        <v>187</v>
      </c>
      <c r="D19">
        <f t="shared" si="0"/>
        <v>57</v>
      </c>
      <c r="E19">
        <f t="shared" si="1"/>
        <v>33.5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213</v>
      </c>
      <c r="B20">
        <v>142</v>
      </c>
      <c r="D20">
        <f t="shared" si="0"/>
        <v>53</v>
      </c>
      <c r="E20">
        <f t="shared" si="1"/>
        <v>9</v>
      </c>
    </row>
    <row r="21" spans="1:12" x14ac:dyDescent="0.3">
      <c r="A21">
        <v>209</v>
      </c>
      <c r="B21">
        <v>102</v>
      </c>
      <c r="D21">
        <f t="shared" si="0"/>
        <v>52</v>
      </c>
      <c r="E21">
        <f t="shared" si="1"/>
        <v>1.5</v>
      </c>
    </row>
    <row r="22" spans="1:12" x14ac:dyDescent="0.3">
      <c r="A22">
        <v>182</v>
      </c>
      <c r="B22">
        <v>184</v>
      </c>
      <c r="D22">
        <f t="shared" si="0"/>
        <v>30.5</v>
      </c>
      <c r="E22">
        <f t="shared" si="1"/>
        <v>32</v>
      </c>
    </row>
    <row r="23" spans="1:12" x14ac:dyDescent="0.3">
      <c r="A23">
        <v>139</v>
      </c>
      <c r="B23">
        <v>156</v>
      </c>
      <c r="D23">
        <f t="shared" si="0"/>
        <v>6</v>
      </c>
      <c r="E23">
        <f t="shared" si="1"/>
        <v>16</v>
      </c>
    </row>
    <row r="24" spans="1:12" x14ac:dyDescent="0.3">
      <c r="A24">
        <v>159</v>
      </c>
      <c r="B24">
        <v>216</v>
      </c>
      <c r="D24">
        <f t="shared" si="0"/>
        <v>19</v>
      </c>
      <c r="E24">
        <f t="shared" si="1"/>
        <v>55</v>
      </c>
    </row>
    <row r="25" spans="1:12" x14ac:dyDescent="0.3">
      <c r="A25">
        <v>195</v>
      </c>
      <c r="B25">
        <v>162</v>
      </c>
      <c r="D25">
        <f t="shared" si="0"/>
        <v>40</v>
      </c>
      <c r="E25">
        <f t="shared" si="1"/>
        <v>21</v>
      </c>
    </row>
    <row r="26" spans="1:12" x14ac:dyDescent="0.3">
      <c r="A26">
        <v>218</v>
      </c>
      <c r="B26">
        <v>195</v>
      </c>
      <c r="D26">
        <f t="shared" si="0"/>
        <v>57</v>
      </c>
      <c r="E26">
        <f t="shared" si="1"/>
        <v>40</v>
      </c>
    </row>
    <row r="27" spans="1:12" x14ac:dyDescent="0.3">
      <c r="A27">
        <v>172</v>
      </c>
      <c r="B27">
        <v>165</v>
      </c>
      <c r="D27">
        <f t="shared" si="0"/>
        <v>27</v>
      </c>
      <c r="E27">
        <f t="shared" si="1"/>
        <v>22.5</v>
      </c>
    </row>
    <row r="28" spans="1:12" x14ac:dyDescent="0.3">
      <c r="A28">
        <v>228</v>
      </c>
      <c r="B28">
        <v>196</v>
      </c>
      <c r="D28">
        <f t="shared" si="0"/>
        <v>60</v>
      </c>
      <c r="E28">
        <f t="shared" si="1"/>
        <v>42.5</v>
      </c>
    </row>
    <row r="29" spans="1:12" x14ac:dyDescent="0.3">
      <c r="A29">
        <v>203</v>
      </c>
      <c r="B29">
        <v>116</v>
      </c>
      <c r="D29">
        <f t="shared" si="0"/>
        <v>49.5</v>
      </c>
      <c r="E29">
        <f t="shared" si="1"/>
        <v>3</v>
      </c>
    </row>
    <row r="30" spans="1:12" x14ac:dyDescent="0.3">
      <c r="A30">
        <v>198</v>
      </c>
      <c r="B30">
        <v>187</v>
      </c>
      <c r="D30">
        <f t="shared" si="0"/>
        <v>45</v>
      </c>
      <c r="E30">
        <f t="shared" si="1"/>
        <v>33.5</v>
      </c>
    </row>
    <row r="31" spans="1:12" x14ac:dyDescent="0.3">
      <c r="A31">
        <v>179</v>
      </c>
      <c r="B31">
        <v>158</v>
      </c>
      <c r="D31">
        <f t="shared" si="0"/>
        <v>29</v>
      </c>
      <c r="E31">
        <f t="shared" si="1"/>
        <v>17.5</v>
      </c>
    </row>
    <row r="32" spans="1:12" x14ac:dyDescent="0.3">
      <c r="A32">
        <v>202</v>
      </c>
      <c r="B32">
        <v>140</v>
      </c>
      <c r="D32">
        <f t="shared" si="0"/>
        <v>47.5</v>
      </c>
      <c r="E32">
        <f t="shared" si="1"/>
        <v>7</v>
      </c>
    </row>
    <row r="33" spans="1:5" x14ac:dyDescent="0.3">
      <c r="A33">
        <v>218</v>
      </c>
      <c r="B33">
        <v>131</v>
      </c>
      <c r="D33">
        <f t="shared" si="0"/>
        <v>57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483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149.5</v>
      </c>
      <c r="I2">
        <f>MEDIAN($B$4:$B$33)</f>
        <v>152.5</v>
      </c>
      <c r="K2">
        <f>AVERAGE($A$4:$A$33)</f>
        <v>147.5</v>
      </c>
      <c r="L2">
        <f>AVERAGE($B$4:$B$33)</f>
        <v>152.03333333333333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197</v>
      </c>
      <c r="B4">
        <v>160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41.5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151</v>
      </c>
      <c r="B5">
        <v>142</v>
      </c>
      <c r="D5">
        <f t="shared" si="0"/>
        <v>28.5</v>
      </c>
      <c r="E5">
        <f t="shared" si="1"/>
        <v>19</v>
      </c>
      <c r="H5">
        <f>SUM($D$4:$D$33)</f>
        <v>870</v>
      </c>
      <c r="I5">
        <f>SUM($E$4:$E$33)</f>
        <v>960</v>
      </c>
      <c r="J5" s="2" t="s">
        <v>23</v>
      </c>
      <c r="K5">
        <f>STDEVP($A$4:$A$33)</f>
        <v>21.269304956517345</v>
      </c>
      <c r="L5">
        <f>STDEVP($B$4:$B$33)</f>
        <v>15.967640888858805</v>
      </c>
    </row>
    <row r="6" spans="1:12" x14ac:dyDescent="0.3">
      <c r="A6">
        <v>171</v>
      </c>
      <c r="B6">
        <v>153</v>
      </c>
      <c r="D6">
        <f t="shared" si="0"/>
        <v>55.5</v>
      </c>
      <c r="E6">
        <f t="shared" si="1"/>
        <v>32.5</v>
      </c>
    </row>
    <row r="7" spans="1:12" x14ac:dyDescent="0.3">
      <c r="A7">
        <v>127</v>
      </c>
      <c r="B7">
        <v>161</v>
      </c>
      <c r="D7">
        <f t="shared" si="0"/>
        <v>9</v>
      </c>
      <c r="E7">
        <f t="shared" si="1"/>
        <v>43</v>
      </c>
      <c r="H7" s="1" t="s">
        <v>11</v>
      </c>
      <c r="I7" s="1" t="s">
        <v>12</v>
      </c>
    </row>
    <row r="8" spans="1:12" x14ac:dyDescent="0.3">
      <c r="A8">
        <v>163</v>
      </c>
      <c r="B8">
        <v>152</v>
      </c>
      <c r="D8">
        <f t="shared" si="0"/>
        <v>46</v>
      </c>
      <c r="E8">
        <f t="shared" si="1"/>
        <v>31</v>
      </c>
      <c r="H8">
        <f>COUNT($A$4:$A$33)</f>
        <v>30</v>
      </c>
      <c r="I8">
        <f>COUNT($B$4:$B$33)</f>
        <v>30</v>
      </c>
    </row>
    <row r="9" spans="1:12" x14ac:dyDescent="0.3">
      <c r="A9">
        <v>171</v>
      </c>
      <c r="B9">
        <v>151</v>
      </c>
      <c r="D9">
        <f t="shared" si="0"/>
        <v>55.5</v>
      </c>
      <c r="E9">
        <f t="shared" si="1"/>
        <v>28.5</v>
      </c>
    </row>
    <row r="10" spans="1:12" x14ac:dyDescent="0.3">
      <c r="A10">
        <v>144</v>
      </c>
      <c r="B10">
        <v>164</v>
      </c>
      <c r="D10">
        <f t="shared" si="0"/>
        <v>21</v>
      </c>
      <c r="E10">
        <f t="shared" si="1"/>
        <v>48.5</v>
      </c>
      <c r="G10" t="s">
        <v>13</v>
      </c>
      <c r="H10">
        <f>H8*I8+H8*(H8+1)/2-H5</f>
        <v>495</v>
      </c>
    </row>
    <row r="11" spans="1:12" x14ac:dyDescent="0.3">
      <c r="A11">
        <v>109</v>
      </c>
      <c r="B11">
        <v>158</v>
      </c>
      <c r="D11">
        <f t="shared" si="0"/>
        <v>1</v>
      </c>
      <c r="E11">
        <f t="shared" si="1"/>
        <v>39</v>
      </c>
      <c r="G11" t="s">
        <v>14</v>
      </c>
      <c r="H11">
        <f>H8*I8+I8*(I8+1)/2-I5</f>
        <v>405</v>
      </c>
    </row>
    <row r="12" spans="1:12" x14ac:dyDescent="0.3">
      <c r="A12">
        <v>113</v>
      </c>
      <c r="B12">
        <v>163</v>
      </c>
      <c r="D12">
        <f t="shared" si="0"/>
        <v>2.5</v>
      </c>
      <c r="E12">
        <f t="shared" si="1"/>
        <v>46</v>
      </c>
    </row>
    <row r="13" spans="1:12" x14ac:dyDescent="0.3">
      <c r="A13">
        <v>140</v>
      </c>
      <c r="B13">
        <v>134</v>
      </c>
      <c r="D13">
        <f t="shared" si="0"/>
        <v>18</v>
      </c>
      <c r="E13">
        <f t="shared" si="1"/>
        <v>13</v>
      </c>
      <c r="G13" t="s">
        <v>15</v>
      </c>
      <c r="H13">
        <f>MIN(H10,H11)</f>
        <v>405</v>
      </c>
    </row>
    <row r="14" spans="1:12" x14ac:dyDescent="0.3">
      <c r="A14">
        <v>168</v>
      </c>
      <c r="B14">
        <v>116</v>
      </c>
      <c r="D14">
        <f t="shared" si="0"/>
        <v>50</v>
      </c>
      <c r="E14">
        <f t="shared" si="1"/>
        <v>4</v>
      </c>
    </row>
    <row r="15" spans="1:12" x14ac:dyDescent="0.3">
      <c r="A15">
        <v>136</v>
      </c>
      <c r="B15">
        <v>194</v>
      </c>
      <c r="D15">
        <f t="shared" si="0"/>
        <v>15.5</v>
      </c>
      <c r="E15">
        <f t="shared" si="1"/>
        <v>59</v>
      </c>
      <c r="G15" t="s">
        <v>16</v>
      </c>
      <c r="H15">
        <f>(H13-H8*I8/2)/SQRT(H8*I8*(H8+I8+1)/12)</f>
        <v>-0.66529914385911559</v>
      </c>
    </row>
    <row r="16" spans="1:12" x14ac:dyDescent="0.3">
      <c r="A16">
        <v>127</v>
      </c>
      <c r="B16">
        <v>151</v>
      </c>
      <c r="D16">
        <f t="shared" si="0"/>
        <v>9</v>
      </c>
      <c r="E16">
        <f t="shared" si="1"/>
        <v>28.5</v>
      </c>
      <c r="G16" s="3" t="s">
        <v>17</v>
      </c>
      <c r="H16" s="4">
        <f>(1-NORMSDIST(ABS(H15)))*2</f>
        <v>0.50585917807959824</v>
      </c>
    </row>
    <row r="17" spans="1:12" x14ac:dyDescent="0.3">
      <c r="A17">
        <v>148</v>
      </c>
      <c r="B17">
        <v>156</v>
      </c>
      <c r="D17">
        <f t="shared" si="0"/>
        <v>26</v>
      </c>
      <c r="E17">
        <f t="shared" si="1"/>
        <v>37.5</v>
      </c>
    </row>
    <row r="18" spans="1:12" x14ac:dyDescent="0.3">
      <c r="A18">
        <v>127</v>
      </c>
      <c r="B18">
        <v>159</v>
      </c>
      <c r="D18">
        <f t="shared" si="0"/>
        <v>9</v>
      </c>
      <c r="E18">
        <f t="shared" si="1"/>
        <v>40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155</v>
      </c>
      <c r="B19">
        <v>163</v>
      </c>
      <c r="D19">
        <f t="shared" si="0"/>
        <v>36</v>
      </c>
      <c r="E19">
        <f t="shared" si="1"/>
        <v>46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154</v>
      </c>
      <c r="B20">
        <v>169</v>
      </c>
      <c r="D20">
        <f t="shared" si="0"/>
        <v>34.5</v>
      </c>
      <c r="E20">
        <f t="shared" si="1"/>
        <v>51</v>
      </c>
    </row>
    <row r="21" spans="1:12" x14ac:dyDescent="0.3">
      <c r="A21">
        <v>176</v>
      </c>
      <c r="B21">
        <v>143</v>
      </c>
      <c r="D21">
        <f t="shared" si="0"/>
        <v>57</v>
      </c>
      <c r="E21">
        <f t="shared" si="1"/>
        <v>20</v>
      </c>
    </row>
    <row r="22" spans="1:12" x14ac:dyDescent="0.3">
      <c r="A22">
        <v>160</v>
      </c>
      <c r="B22">
        <v>147</v>
      </c>
      <c r="D22">
        <f t="shared" si="0"/>
        <v>41.5</v>
      </c>
      <c r="E22">
        <f t="shared" si="1"/>
        <v>25</v>
      </c>
    </row>
    <row r="23" spans="1:12" x14ac:dyDescent="0.3">
      <c r="A23">
        <v>170</v>
      </c>
      <c r="B23">
        <v>138</v>
      </c>
      <c r="D23">
        <f t="shared" si="0"/>
        <v>53</v>
      </c>
      <c r="E23">
        <f t="shared" si="1"/>
        <v>17</v>
      </c>
    </row>
    <row r="24" spans="1:12" x14ac:dyDescent="0.3">
      <c r="A24">
        <v>127</v>
      </c>
      <c r="B24">
        <v>127</v>
      </c>
      <c r="D24">
        <f t="shared" si="0"/>
        <v>9</v>
      </c>
      <c r="E24">
        <f t="shared" si="1"/>
        <v>9</v>
      </c>
    </row>
    <row r="25" spans="1:12" x14ac:dyDescent="0.3">
      <c r="A25">
        <v>164</v>
      </c>
      <c r="B25">
        <v>145</v>
      </c>
      <c r="D25">
        <f t="shared" si="0"/>
        <v>48.5</v>
      </c>
      <c r="E25">
        <f t="shared" si="1"/>
        <v>23</v>
      </c>
    </row>
    <row r="26" spans="1:12" x14ac:dyDescent="0.3">
      <c r="A26">
        <v>156</v>
      </c>
      <c r="B26">
        <v>153</v>
      </c>
      <c r="D26">
        <f t="shared" si="0"/>
        <v>37.5</v>
      </c>
      <c r="E26">
        <f t="shared" si="1"/>
        <v>32.5</v>
      </c>
    </row>
    <row r="27" spans="1:12" x14ac:dyDescent="0.3">
      <c r="A27">
        <v>113</v>
      </c>
      <c r="B27">
        <v>151</v>
      </c>
      <c r="D27">
        <f t="shared" si="0"/>
        <v>2.5</v>
      </c>
      <c r="E27">
        <f t="shared" si="1"/>
        <v>28.5</v>
      </c>
    </row>
    <row r="28" spans="1:12" x14ac:dyDescent="0.3">
      <c r="A28">
        <v>154</v>
      </c>
      <c r="B28">
        <v>123</v>
      </c>
      <c r="D28">
        <f t="shared" si="0"/>
        <v>34.5</v>
      </c>
      <c r="E28">
        <f t="shared" si="1"/>
        <v>6</v>
      </c>
    </row>
    <row r="29" spans="1:12" x14ac:dyDescent="0.3">
      <c r="A29">
        <v>119</v>
      </c>
      <c r="B29">
        <v>145</v>
      </c>
      <c r="D29">
        <f t="shared" si="0"/>
        <v>5</v>
      </c>
      <c r="E29">
        <f t="shared" si="1"/>
        <v>23</v>
      </c>
    </row>
    <row r="30" spans="1:12" x14ac:dyDescent="0.3">
      <c r="A30">
        <v>170</v>
      </c>
      <c r="B30">
        <v>170</v>
      </c>
      <c r="D30">
        <f t="shared" si="0"/>
        <v>53</v>
      </c>
      <c r="E30">
        <f t="shared" si="1"/>
        <v>53</v>
      </c>
    </row>
    <row r="31" spans="1:12" x14ac:dyDescent="0.3">
      <c r="A31">
        <v>145</v>
      </c>
      <c r="B31">
        <v>162</v>
      </c>
      <c r="D31">
        <f t="shared" si="0"/>
        <v>23</v>
      </c>
      <c r="E31">
        <f t="shared" si="1"/>
        <v>44</v>
      </c>
    </row>
    <row r="32" spans="1:12" x14ac:dyDescent="0.3">
      <c r="A32">
        <v>136</v>
      </c>
      <c r="B32">
        <v>177</v>
      </c>
      <c r="D32">
        <f t="shared" si="0"/>
        <v>15.5</v>
      </c>
      <c r="E32">
        <f t="shared" si="1"/>
        <v>58</v>
      </c>
    </row>
    <row r="33" spans="1:5" x14ac:dyDescent="0.3">
      <c r="A33">
        <v>134</v>
      </c>
      <c r="B33">
        <v>134</v>
      </c>
      <c r="D33">
        <f t="shared" si="0"/>
        <v>13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1231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435</v>
      </c>
      <c r="I2">
        <f>MEDIAN($B$4:$B$33)</f>
        <v>416.5</v>
      </c>
      <c r="K2">
        <f>AVERAGE($A$4:$A$33)</f>
        <v>435.8</v>
      </c>
      <c r="L2">
        <f>AVERAGE($B$4:$B$33)</f>
        <v>416.83333333333331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320</v>
      </c>
      <c r="B4">
        <v>394</v>
      </c>
      <c r="D4">
        <f t="shared" ref="D4:D33" si="0">RANK(A4,$A$4:$B$33,1)+(COUNT($A$4:$B$33)+1-RANK(A4,$A$4:$B$33,1)-RANK(A4,$A$4:$B$33,0))/2</f>
        <v>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550</v>
      </c>
      <c r="B5">
        <v>289</v>
      </c>
      <c r="D5">
        <f t="shared" si="0"/>
        <v>60</v>
      </c>
      <c r="E5">
        <f t="shared" si="1"/>
        <v>1</v>
      </c>
      <c r="H5">
        <f>SUM($D$4:$D$33)</f>
        <v>974</v>
      </c>
      <c r="I5">
        <f>SUM($E$4:$E$33)</f>
        <v>856</v>
      </c>
      <c r="J5" s="2" t="s">
        <v>23</v>
      </c>
      <c r="K5">
        <f>STDEVP($A$4:$A$33)</f>
        <v>70.810262909647022</v>
      </c>
      <c r="L5">
        <f>STDEVP($B$4:$B$33)</f>
        <v>47.7926656390799</v>
      </c>
    </row>
    <row r="6" spans="1:12" x14ac:dyDescent="0.3">
      <c r="A6">
        <v>539</v>
      </c>
      <c r="B6">
        <v>413</v>
      </c>
      <c r="D6">
        <f t="shared" si="0"/>
        <v>58</v>
      </c>
      <c r="E6">
        <f t="shared" si="1"/>
        <v>26.5</v>
      </c>
    </row>
    <row r="7" spans="1:12" x14ac:dyDescent="0.3">
      <c r="A7">
        <v>543</v>
      </c>
      <c r="B7">
        <v>419</v>
      </c>
      <c r="D7">
        <f t="shared" si="0"/>
        <v>59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520</v>
      </c>
      <c r="B8">
        <v>473</v>
      </c>
      <c r="D8">
        <f t="shared" si="0"/>
        <v>56</v>
      </c>
      <c r="E8">
        <f t="shared" si="1"/>
        <v>47</v>
      </c>
      <c r="H8">
        <f>COUNT($A$4:$A$33)</f>
        <v>30</v>
      </c>
      <c r="I8">
        <f>COUNT($B$4:$B$33)</f>
        <v>30</v>
      </c>
    </row>
    <row r="9" spans="1:12" x14ac:dyDescent="0.3">
      <c r="A9">
        <v>472</v>
      </c>
      <c r="B9">
        <v>488</v>
      </c>
      <c r="D9">
        <f t="shared" si="0"/>
        <v>46</v>
      </c>
      <c r="E9">
        <f t="shared" si="1"/>
        <v>51.5</v>
      </c>
    </row>
    <row r="10" spans="1:12" x14ac:dyDescent="0.3">
      <c r="A10">
        <v>385</v>
      </c>
      <c r="B10">
        <v>452</v>
      </c>
      <c r="D10">
        <f t="shared" si="0"/>
        <v>12</v>
      </c>
      <c r="E10">
        <f t="shared" si="1"/>
        <v>39</v>
      </c>
      <c r="G10" t="s">
        <v>13</v>
      </c>
      <c r="H10">
        <f>H8*I8+H8*(H8+1)/2-H5</f>
        <v>391</v>
      </c>
    </row>
    <row r="11" spans="1:12" x14ac:dyDescent="0.3">
      <c r="A11">
        <v>376</v>
      </c>
      <c r="B11">
        <v>488</v>
      </c>
      <c r="D11">
        <f t="shared" si="0"/>
        <v>11</v>
      </c>
      <c r="E11">
        <f t="shared" si="1"/>
        <v>51.5</v>
      </c>
      <c r="G11" t="s">
        <v>14</v>
      </c>
      <c r="H11">
        <f>H8*I8+I8*(I8+1)/2-I5</f>
        <v>509</v>
      </c>
    </row>
    <row r="12" spans="1:12" x14ac:dyDescent="0.3">
      <c r="A12">
        <v>508</v>
      </c>
      <c r="B12">
        <v>479</v>
      </c>
      <c r="D12">
        <f t="shared" si="0"/>
        <v>54</v>
      </c>
      <c r="E12">
        <f t="shared" si="1"/>
        <v>48.5</v>
      </c>
    </row>
    <row r="13" spans="1:12" x14ac:dyDescent="0.3">
      <c r="A13">
        <v>358</v>
      </c>
      <c r="B13">
        <v>393</v>
      </c>
      <c r="D13">
        <f t="shared" si="0"/>
        <v>8</v>
      </c>
      <c r="E13">
        <f t="shared" si="1"/>
        <v>16</v>
      </c>
      <c r="G13" t="s">
        <v>15</v>
      </c>
      <c r="H13">
        <f>MIN(H10,H11)</f>
        <v>391</v>
      </c>
    </row>
    <row r="14" spans="1:12" x14ac:dyDescent="0.3">
      <c r="A14">
        <v>465</v>
      </c>
      <c r="B14">
        <v>373</v>
      </c>
      <c r="D14">
        <f t="shared" si="0"/>
        <v>44</v>
      </c>
      <c r="E14">
        <f t="shared" si="1"/>
        <v>10</v>
      </c>
    </row>
    <row r="15" spans="1:12" x14ac:dyDescent="0.3">
      <c r="A15">
        <v>403</v>
      </c>
      <c r="B15">
        <v>403</v>
      </c>
      <c r="D15">
        <f t="shared" si="0"/>
        <v>20.5</v>
      </c>
      <c r="E15">
        <f t="shared" si="1"/>
        <v>20.5</v>
      </c>
      <c r="G15" t="s">
        <v>16</v>
      </c>
      <c r="H15">
        <f>(H13-H8*I8/2)/SQRT(H8*I8*(H8+I8+1)/12)</f>
        <v>-0.872281099726396</v>
      </c>
    </row>
    <row r="16" spans="1:12" x14ac:dyDescent="0.3">
      <c r="A16">
        <v>391</v>
      </c>
      <c r="B16">
        <v>409</v>
      </c>
      <c r="D16">
        <f t="shared" si="0"/>
        <v>14</v>
      </c>
      <c r="E16">
        <f t="shared" si="1"/>
        <v>24.5</v>
      </c>
      <c r="G16" s="3" t="s">
        <v>17</v>
      </c>
      <c r="H16" s="4">
        <f>(1-NORMSDIST(ABS(H15)))*2</f>
        <v>0.38305504584585615</v>
      </c>
    </row>
    <row r="17" spans="1:12" x14ac:dyDescent="0.3">
      <c r="A17">
        <v>413</v>
      </c>
      <c r="B17">
        <v>461</v>
      </c>
      <c r="D17">
        <f t="shared" si="0"/>
        <v>26.5</v>
      </c>
      <c r="E17">
        <f t="shared" si="1"/>
        <v>42</v>
      </c>
    </row>
    <row r="18" spans="1:12" x14ac:dyDescent="0.3">
      <c r="A18">
        <v>460</v>
      </c>
      <c r="B18">
        <v>419</v>
      </c>
      <c r="D18">
        <f t="shared" si="0"/>
        <v>41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421</v>
      </c>
      <c r="B19">
        <v>406</v>
      </c>
      <c r="D19">
        <f t="shared" si="0"/>
        <v>32</v>
      </c>
      <c r="E19">
        <f t="shared" si="1"/>
        <v>22.5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534</v>
      </c>
      <c r="B20">
        <v>419</v>
      </c>
      <c r="D20">
        <f t="shared" si="0"/>
        <v>57</v>
      </c>
      <c r="E20">
        <f t="shared" si="1"/>
        <v>30</v>
      </c>
    </row>
    <row r="21" spans="1:12" x14ac:dyDescent="0.3">
      <c r="A21">
        <v>343</v>
      </c>
      <c r="B21">
        <v>409</v>
      </c>
      <c r="D21">
        <f t="shared" si="0"/>
        <v>6</v>
      </c>
      <c r="E21">
        <f t="shared" si="1"/>
        <v>24.5</v>
      </c>
    </row>
    <row r="22" spans="1:12" x14ac:dyDescent="0.3">
      <c r="A22">
        <v>298</v>
      </c>
      <c r="B22">
        <v>428</v>
      </c>
      <c r="D22">
        <f t="shared" si="0"/>
        <v>2</v>
      </c>
      <c r="E22">
        <f t="shared" si="1"/>
        <v>34.5</v>
      </c>
    </row>
    <row r="23" spans="1:12" x14ac:dyDescent="0.3">
      <c r="A23">
        <v>462</v>
      </c>
      <c r="B23">
        <v>428</v>
      </c>
      <c r="D23">
        <f t="shared" si="0"/>
        <v>43</v>
      </c>
      <c r="E23">
        <f t="shared" si="1"/>
        <v>34.5</v>
      </c>
    </row>
    <row r="24" spans="1:12" x14ac:dyDescent="0.3">
      <c r="A24">
        <v>312</v>
      </c>
      <c r="B24">
        <v>346</v>
      </c>
      <c r="D24">
        <f t="shared" si="0"/>
        <v>3.5</v>
      </c>
      <c r="E24">
        <f t="shared" si="1"/>
        <v>7</v>
      </c>
    </row>
    <row r="25" spans="1:12" x14ac:dyDescent="0.3">
      <c r="A25">
        <v>519</v>
      </c>
      <c r="B25">
        <v>434</v>
      </c>
      <c r="D25">
        <f t="shared" si="0"/>
        <v>55</v>
      </c>
      <c r="E25">
        <f t="shared" si="1"/>
        <v>36</v>
      </c>
    </row>
    <row r="26" spans="1:12" x14ac:dyDescent="0.3">
      <c r="A26">
        <v>457</v>
      </c>
      <c r="B26">
        <v>439</v>
      </c>
      <c r="D26">
        <f t="shared" si="0"/>
        <v>40</v>
      </c>
      <c r="E26">
        <f t="shared" si="1"/>
        <v>37</v>
      </c>
    </row>
    <row r="27" spans="1:12" x14ac:dyDescent="0.3">
      <c r="A27">
        <v>388</v>
      </c>
      <c r="B27">
        <v>399</v>
      </c>
      <c r="D27">
        <f t="shared" si="0"/>
        <v>13</v>
      </c>
      <c r="E27">
        <f t="shared" si="1"/>
        <v>19</v>
      </c>
    </row>
    <row r="28" spans="1:12" x14ac:dyDescent="0.3">
      <c r="A28">
        <v>427</v>
      </c>
      <c r="B28">
        <v>312</v>
      </c>
      <c r="D28">
        <f t="shared" si="0"/>
        <v>33</v>
      </c>
      <c r="E28">
        <f t="shared" si="1"/>
        <v>3.5</v>
      </c>
    </row>
    <row r="29" spans="1:12" x14ac:dyDescent="0.3">
      <c r="A29">
        <v>393</v>
      </c>
      <c r="B29">
        <v>414</v>
      </c>
      <c r="D29">
        <f t="shared" si="0"/>
        <v>16</v>
      </c>
      <c r="E29">
        <f t="shared" si="1"/>
        <v>28</v>
      </c>
    </row>
    <row r="30" spans="1:12" x14ac:dyDescent="0.3">
      <c r="A30">
        <v>406</v>
      </c>
      <c r="B30">
        <v>366</v>
      </c>
      <c r="D30">
        <f t="shared" si="0"/>
        <v>22.5</v>
      </c>
      <c r="E30">
        <f t="shared" si="1"/>
        <v>9</v>
      </c>
    </row>
    <row r="31" spans="1:12" x14ac:dyDescent="0.3">
      <c r="A31">
        <v>497</v>
      </c>
      <c r="B31">
        <v>480</v>
      </c>
      <c r="D31">
        <f t="shared" si="0"/>
        <v>53</v>
      </c>
      <c r="E31">
        <f t="shared" si="1"/>
        <v>50</v>
      </c>
    </row>
    <row r="32" spans="1:12" x14ac:dyDescent="0.3">
      <c r="A32">
        <v>471</v>
      </c>
      <c r="B32">
        <v>393</v>
      </c>
      <c r="D32">
        <f t="shared" si="0"/>
        <v>45</v>
      </c>
      <c r="E32">
        <f t="shared" si="1"/>
        <v>16</v>
      </c>
    </row>
    <row r="33" spans="1:5" x14ac:dyDescent="0.3">
      <c r="A33">
        <v>443</v>
      </c>
      <c r="B33">
        <v>479</v>
      </c>
      <c r="D33">
        <f t="shared" si="0"/>
        <v>38</v>
      </c>
      <c r="E33">
        <f t="shared" si="1"/>
        <v>48.5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642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222</v>
      </c>
      <c r="I2">
        <f>MEDIAN($B$4:$B$33)</f>
        <v>213.5</v>
      </c>
      <c r="K2">
        <f>AVERAGE($A$4:$A$33)</f>
        <v>216.83333333333334</v>
      </c>
      <c r="L2">
        <f>AVERAGE($B$4:$B$33)</f>
        <v>205.76666666666668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213</v>
      </c>
      <c r="B4">
        <v>197</v>
      </c>
      <c r="D4">
        <f t="shared" ref="D4:D33" si="0">RANK(A4,$A$4:$B$33,1)+(COUNT($A$4:$B$33)+1-RANK(A4,$A$4:$B$33,1)-RANK(A4,$A$4:$B$33,0))/2</f>
        <v>26.5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241</v>
      </c>
      <c r="B5">
        <v>215</v>
      </c>
      <c r="D5">
        <f t="shared" si="0"/>
        <v>54.5</v>
      </c>
      <c r="E5">
        <f t="shared" si="1"/>
        <v>29.5</v>
      </c>
      <c r="H5">
        <f>SUM($D$4:$D$33)</f>
        <v>1011.5</v>
      </c>
      <c r="I5">
        <f>SUM($E$4:$E$33)</f>
        <v>818.5</v>
      </c>
      <c r="J5" s="2" t="s">
        <v>23</v>
      </c>
      <c r="K5">
        <f>STDEVP($A$4:$A$33)</f>
        <v>28.952931150787172</v>
      </c>
      <c r="L5">
        <f>STDEVP($B$4:$B$33)</f>
        <v>27.163312676394156</v>
      </c>
    </row>
    <row r="6" spans="1:12" x14ac:dyDescent="0.3">
      <c r="A6">
        <v>195</v>
      </c>
      <c r="B6">
        <v>212</v>
      </c>
      <c r="D6">
        <f t="shared" si="0"/>
        <v>17</v>
      </c>
      <c r="E6">
        <f t="shared" si="1"/>
        <v>25</v>
      </c>
    </row>
    <row r="7" spans="1:12" x14ac:dyDescent="0.3">
      <c r="A7">
        <v>231</v>
      </c>
      <c r="B7">
        <v>222</v>
      </c>
      <c r="D7">
        <f t="shared" si="0"/>
        <v>42</v>
      </c>
      <c r="E7">
        <f t="shared" si="1"/>
        <v>35</v>
      </c>
      <c r="H7" s="1" t="s">
        <v>11</v>
      </c>
      <c r="I7" s="1" t="s">
        <v>12</v>
      </c>
    </row>
    <row r="8" spans="1:12" x14ac:dyDescent="0.3">
      <c r="A8">
        <v>185</v>
      </c>
      <c r="B8">
        <v>238</v>
      </c>
      <c r="D8">
        <f t="shared" si="0"/>
        <v>14</v>
      </c>
      <c r="E8">
        <f t="shared" si="1"/>
        <v>52.5</v>
      </c>
      <c r="H8">
        <f>COUNT($A$4:$A$33)</f>
        <v>30</v>
      </c>
      <c r="I8">
        <f>COUNT($B$4:$B$33)</f>
        <v>30</v>
      </c>
    </row>
    <row r="9" spans="1:12" x14ac:dyDescent="0.3">
      <c r="A9">
        <v>223</v>
      </c>
      <c r="B9">
        <v>236</v>
      </c>
      <c r="D9">
        <f t="shared" si="0"/>
        <v>36</v>
      </c>
      <c r="E9">
        <f t="shared" si="1"/>
        <v>51</v>
      </c>
    </row>
    <row r="10" spans="1:12" x14ac:dyDescent="0.3">
      <c r="A10">
        <v>182</v>
      </c>
      <c r="B10">
        <v>241</v>
      </c>
      <c r="D10">
        <f t="shared" si="0"/>
        <v>12</v>
      </c>
      <c r="E10">
        <f t="shared" si="1"/>
        <v>54.5</v>
      </c>
      <c r="G10" t="s">
        <v>13</v>
      </c>
      <c r="H10">
        <f>H8*I8+H8*(H8+1)/2-H5</f>
        <v>353.5</v>
      </c>
    </row>
    <row r="11" spans="1:12" x14ac:dyDescent="0.3">
      <c r="A11">
        <v>256</v>
      </c>
      <c r="B11">
        <v>188</v>
      </c>
      <c r="D11">
        <f t="shared" si="0"/>
        <v>58</v>
      </c>
      <c r="E11">
        <f t="shared" si="1"/>
        <v>15</v>
      </c>
      <c r="G11" t="s">
        <v>14</v>
      </c>
      <c r="H11">
        <f>H8*I8+I8*(I8+1)/2-I5</f>
        <v>546.5</v>
      </c>
    </row>
    <row r="12" spans="1:12" x14ac:dyDescent="0.3">
      <c r="A12">
        <v>232</v>
      </c>
      <c r="B12">
        <v>214</v>
      </c>
      <c r="D12">
        <f t="shared" si="0"/>
        <v>43.5</v>
      </c>
      <c r="E12">
        <f t="shared" si="1"/>
        <v>28</v>
      </c>
    </row>
    <row r="13" spans="1:12" x14ac:dyDescent="0.3">
      <c r="A13">
        <v>202</v>
      </c>
      <c r="B13">
        <v>227</v>
      </c>
      <c r="D13">
        <f t="shared" si="0"/>
        <v>21</v>
      </c>
      <c r="E13">
        <f t="shared" si="1"/>
        <v>40.5</v>
      </c>
      <c r="G13" t="s">
        <v>15</v>
      </c>
      <c r="H13">
        <f>MIN(H10,H11)</f>
        <v>353.5</v>
      </c>
    </row>
    <row r="14" spans="1:12" x14ac:dyDescent="0.3">
      <c r="A14">
        <v>221</v>
      </c>
      <c r="B14">
        <v>217</v>
      </c>
      <c r="D14">
        <f t="shared" si="0"/>
        <v>34</v>
      </c>
      <c r="E14">
        <f t="shared" si="1"/>
        <v>32</v>
      </c>
    </row>
    <row r="15" spans="1:12" x14ac:dyDescent="0.3">
      <c r="A15">
        <v>235</v>
      </c>
      <c r="B15">
        <v>227</v>
      </c>
      <c r="D15">
        <f t="shared" si="0"/>
        <v>49</v>
      </c>
      <c r="E15">
        <f t="shared" si="1"/>
        <v>40.5</v>
      </c>
      <c r="G15" t="s">
        <v>16</v>
      </c>
      <c r="H15">
        <f>(H13-H8*I8/2)/SQRT(H8*I8*(H8+I8+1)/12)</f>
        <v>-1.4266970529423255</v>
      </c>
    </row>
    <row r="16" spans="1:12" x14ac:dyDescent="0.3">
      <c r="A16">
        <v>225</v>
      </c>
      <c r="B16">
        <v>226</v>
      </c>
      <c r="D16">
        <f t="shared" si="0"/>
        <v>37.5</v>
      </c>
      <c r="E16">
        <f t="shared" si="1"/>
        <v>39</v>
      </c>
      <c r="G16" s="3" t="s">
        <v>17</v>
      </c>
      <c r="H16" s="4">
        <f>(1-NORMSDIST(ABS(H15)))*2</f>
        <v>0.15366723548508987</v>
      </c>
    </row>
    <row r="17" spans="1:12" x14ac:dyDescent="0.3">
      <c r="A17">
        <v>217</v>
      </c>
      <c r="B17">
        <v>180</v>
      </c>
      <c r="D17">
        <f t="shared" si="0"/>
        <v>32</v>
      </c>
      <c r="E17">
        <f t="shared" si="1"/>
        <v>10</v>
      </c>
    </row>
    <row r="18" spans="1:12" x14ac:dyDescent="0.3">
      <c r="A18">
        <v>209</v>
      </c>
      <c r="B18">
        <v>233</v>
      </c>
      <c r="D18">
        <f t="shared" si="0"/>
        <v>23.5</v>
      </c>
      <c r="E18">
        <f t="shared" si="1"/>
        <v>46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183</v>
      </c>
      <c r="B19">
        <v>177</v>
      </c>
      <c r="D19">
        <f t="shared" si="0"/>
        <v>13</v>
      </c>
      <c r="E19">
        <f t="shared" si="1"/>
        <v>7.5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246</v>
      </c>
      <c r="B20">
        <v>232</v>
      </c>
      <c r="D20">
        <f t="shared" si="0"/>
        <v>56</v>
      </c>
      <c r="E20">
        <f t="shared" si="1"/>
        <v>43.5</v>
      </c>
    </row>
    <row r="21" spans="1:12" x14ac:dyDescent="0.3">
      <c r="A21">
        <v>169</v>
      </c>
      <c r="B21">
        <v>177</v>
      </c>
      <c r="D21">
        <f t="shared" si="0"/>
        <v>5</v>
      </c>
      <c r="E21">
        <f t="shared" si="1"/>
        <v>7.5</v>
      </c>
    </row>
    <row r="22" spans="1:12" x14ac:dyDescent="0.3">
      <c r="A22">
        <v>203</v>
      </c>
      <c r="B22">
        <v>180</v>
      </c>
      <c r="D22">
        <f t="shared" si="0"/>
        <v>22</v>
      </c>
      <c r="E22">
        <f t="shared" si="1"/>
        <v>10</v>
      </c>
    </row>
    <row r="23" spans="1:12" x14ac:dyDescent="0.3">
      <c r="A23">
        <v>238</v>
      </c>
      <c r="B23">
        <v>133</v>
      </c>
      <c r="D23">
        <f t="shared" si="0"/>
        <v>52.5</v>
      </c>
      <c r="E23">
        <f t="shared" si="1"/>
        <v>1</v>
      </c>
    </row>
    <row r="24" spans="1:12" x14ac:dyDescent="0.3">
      <c r="A24">
        <v>235</v>
      </c>
      <c r="B24">
        <v>225</v>
      </c>
      <c r="D24">
        <f t="shared" si="0"/>
        <v>49</v>
      </c>
      <c r="E24">
        <f t="shared" si="1"/>
        <v>37.5</v>
      </c>
    </row>
    <row r="25" spans="1:12" x14ac:dyDescent="0.3">
      <c r="A25">
        <v>235</v>
      </c>
      <c r="B25">
        <v>138</v>
      </c>
      <c r="D25">
        <f t="shared" si="0"/>
        <v>49</v>
      </c>
      <c r="E25">
        <f t="shared" si="1"/>
        <v>2</v>
      </c>
    </row>
    <row r="26" spans="1:12" x14ac:dyDescent="0.3">
      <c r="A26">
        <v>215</v>
      </c>
      <c r="B26">
        <v>217</v>
      </c>
      <c r="D26">
        <f t="shared" si="0"/>
        <v>29.5</v>
      </c>
      <c r="E26">
        <f t="shared" si="1"/>
        <v>32</v>
      </c>
    </row>
    <row r="27" spans="1:12" x14ac:dyDescent="0.3">
      <c r="A27">
        <v>249</v>
      </c>
      <c r="B27">
        <v>197</v>
      </c>
      <c r="D27">
        <f t="shared" si="0"/>
        <v>57</v>
      </c>
      <c r="E27">
        <f t="shared" si="1"/>
        <v>18.5</v>
      </c>
    </row>
    <row r="28" spans="1:12" x14ac:dyDescent="0.3">
      <c r="A28">
        <v>264</v>
      </c>
      <c r="B28">
        <v>209</v>
      </c>
      <c r="D28">
        <f t="shared" si="0"/>
        <v>59</v>
      </c>
      <c r="E28">
        <f t="shared" si="1"/>
        <v>23.5</v>
      </c>
    </row>
    <row r="29" spans="1:12" x14ac:dyDescent="0.3">
      <c r="A29">
        <v>163</v>
      </c>
      <c r="B29">
        <v>233</v>
      </c>
      <c r="D29">
        <f t="shared" si="0"/>
        <v>3</v>
      </c>
      <c r="E29">
        <f t="shared" si="1"/>
        <v>46</v>
      </c>
    </row>
    <row r="30" spans="1:12" x14ac:dyDescent="0.3">
      <c r="A30">
        <v>164</v>
      </c>
      <c r="B30">
        <v>189</v>
      </c>
      <c r="D30">
        <f t="shared" si="0"/>
        <v>4</v>
      </c>
      <c r="E30">
        <f t="shared" si="1"/>
        <v>16</v>
      </c>
    </row>
    <row r="31" spans="1:12" x14ac:dyDescent="0.3">
      <c r="A31">
        <v>174</v>
      </c>
      <c r="B31">
        <v>180</v>
      </c>
      <c r="D31">
        <f t="shared" si="0"/>
        <v>6</v>
      </c>
      <c r="E31">
        <f t="shared" si="1"/>
        <v>10</v>
      </c>
    </row>
    <row r="32" spans="1:12" x14ac:dyDescent="0.3">
      <c r="A32">
        <v>233</v>
      </c>
      <c r="B32">
        <v>213</v>
      </c>
      <c r="D32">
        <f t="shared" si="0"/>
        <v>46</v>
      </c>
      <c r="E32">
        <f t="shared" si="1"/>
        <v>26.5</v>
      </c>
    </row>
    <row r="33" spans="1:5" x14ac:dyDescent="0.3">
      <c r="A33">
        <v>267</v>
      </c>
      <c r="B33">
        <v>200</v>
      </c>
      <c r="D33">
        <f t="shared" si="0"/>
        <v>60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791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247</v>
      </c>
      <c r="I2">
        <f>MEDIAN($B$4:$B$33)</f>
        <v>218</v>
      </c>
      <c r="K2">
        <f>AVERAGE($A$4:$A$33)</f>
        <v>239.13333333333333</v>
      </c>
      <c r="L2">
        <f>AVERAGE($B$4:$B$33)</f>
        <v>219.06666666666666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256</v>
      </c>
      <c r="B4">
        <v>213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162</v>
      </c>
      <c r="B5">
        <v>222</v>
      </c>
      <c r="D5">
        <f t="shared" si="0"/>
        <v>1</v>
      </c>
      <c r="E5">
        <f t="shared" si="1"/>
        <v>27</v>
      </c>
      <c r="H5">
        <f>SUM($D$4:$D$33)</f>
        <v>1109</v>
      </c>
      <c r="I5">
        <f>SUM($E$4:$E$33)</f>
        <v>721</v>
      </c>
      <c r="J5" s="2" t="s">
        <v>23</v>
      </c>
      <c r="K5">
        <f>STDEVP($A$4:$A$33)</f>
        <v>32.035119617208998</v>
      </c>
      <c r="L5">
        <f>STDEVP($B$4:$B$33)</f>
        <v>22.489898967215382</v>
      </c>
    </row>
    <row r="6" spans="1:12" x14ac:dyDescent="0.3">
      <c r="A6">
        <v>274</v>
      </c>
      <c r="B6">
        <v>208</v>
      </c>
      <c r="D6">
        <f t="shared" si="0"/>
        <v>57</v>
      </c>
      <c r="E6">
        <f t="shared" si="1"/>
        <v>15.5</v>
      </c>
    </row>
    <row r="7" spans="1:12" x14ac:dyDescent="0.3">
      <c r="A7">
        <v>245</v>
      </c>
      <c r="B7">
        <v>202</v>
      </c>
      <c r="D7">
        <f t="shared" si="0"/>
        <v>38</v>
      </c>
      <c r="E7">
        <f t="shared" si="1"/>
        <v>9.5</v>
      </c>
      <c r="H7" s="1" t="s">
        <v>11</v>
      </c>
      <c r="I7" s="1" t="s">
        <v>12</v>
      </c>
    </row>
    <row r="8" spans="1:12" x14ac:dyDescent="0.3">
      <c r="A8">
        <v>261</v>
      </c>
      <c r="B8">
        <v>208</v>
      </c>
      <c r="D8">
        <f t="shared" si="0"/>
        <v>50</v>
      </c>
      <c r="E8">
        <f t="shared" si="1"/>
        <v>15.5</v>
      </c>
      <c r="H8">
        <f>COUNT($A$4:$A$33)</f>
        <v>30</v>
      </c>
      <c r="I8">
        <f>COUNT($B$4:$B$33)</f>
        <v>30</v>
      </c>
    </row>
    <row r="9" spans="1:12" x14ac:dyDescent="0.3">
      <c r="A9">
        <v>247</v>
      </c>
      <c r="B9">
        <v>220</v>
      </c>
      <c r="D9">
        <f t="shared" si="0"/>
        <v>43</v>
      </c>
      <c r="E9">
        <f t="shared" si="1"/>
        <v>26</v>
      </c>
    </row>
    <row r="10" spans="1:12" x14ac:dyDescent="0.3">
      <c r="A10">
        <v>280</v>
      </c>
      <c r="B10">
        <v>179</v>
      </c>
      <c r="D10">
        <f t="shared" si="0"/>
        <v>59</v>
      </c>
      <c r="E10">
        <f t="shared" si="1"/>
        <v>4</v>
      </c>
      <c r="G10" t="s">
        <v>13</v>
      </c>
      <c r="H10">
        <f>H8*I8+H8*(H8+1)/2-H5</f>
        <v>256</v>
      </c>
    </row>
    <row r="11" spans="1:12" x14ac:dyDescent="0.3">
      <c r="A11">
        <v>249</v>
      </c>
      <c r="B11">
        <v>269</v>
      </c>
      <c r="D11">
        <f t="shared" si="0"/>
        <v>45</v>
      </c>
      <c r="E11">
        <f t="shared" si="1"/>
        <v>55</v>
      </c>
      <c r="G11" t="s">
        <v>14</v>
      </c>
      <c r="H11">
        <f>H8*I8+I8*(I8+1)/2-I5</f>
        <v>644</v>
      </c>
    </row>
    <row r="12" spans="1:12" x14ac:dyDescent="0.3">
      <c r="A12">
        <v>276</v>
      </c>
      <c r="B12">
        <v>195</v>
      </c>
      <c r="D12">
        <f t="shared" si="0"/>
        <v>58</v>
      </c>
      <c r="E12">
        <f t="shared" si="1"/>
        <v>8</v>
      </c>
    </row>
    <row r="13" spans="1:12" x14ac:dyDescent="0.3">
      <c r="A13">
        <v>210</v>
      </c>
      <c r="B13">
        <v>253</v>
      </c>
      <c r="D13">
        <f t="shared" si="0"/>
        <v>18.5</v>
      </c>
      <c r="E13">
        <f t="shared" si="1"/>
        <v>46</v>
      </c>
      <c r="G13" t="s">
        <v>15</v>
      </c>
      <c r="H13">
        <f>MIN(H10,H11)</f>
        <v>256</v>
      </c>
    </row>
    <row r="14" spans="1:12" x14ac:dyDescent="0.3">
      <c r="A14">
        <v>247</v>
      </c>
      <c r="B14">
        <v>246</v>
      </c>
      <c r="D14">
        <f t="shared" si="0"/>
        <v>43</v>
      </c>
      <c r="E14">
        <f t="shared" si="1"/>
        <v>40</v>
      </c>
    </row>
    <row r="15" spans="1:12" x14ac:dyDescent="0.3">
      <c r="A15">
        <v>267</v>
      </c>
      <c r="B15">
        <v>205</v>
      </c>
      <c r="D15">
        <f t="shared" si="0"/>
        <v>54</v>
      </c>
      <c r="E15">
        <f t="shared" si="1"/>
        <v>13.5</v>
      </c>
      <c r="G15" t="s">
        <v>16</v>
      </c>
      <c r="H15">
        <f>(H13-H8*I8/2)/SQRT(H8*I8*(H8+I8+1)/12)</f>
        <v>-2.8681785313037427</v>
      </c>
    </row>
    <row r="16" spans="1:12" x14ac:dyDescent="0.3">
      <c r="A16">
        <v>264</v>
      </c>
      <c r="B16">
        <v>247</v>
      </c>
      <c r="D16">
        <f t="shared" si="0"/>
        <v>52.5</v>
      </c>
      <c r="E16">
        <f t="shared" si="1"/>
        <v>43</v>
      </c>
      <c r="G16" s="3" t="s">
        <v>17</v>
      </c>
      <c r="H16" s="4">
        <f>(1-NORMSDIST(ABS(H15)))*2</f>
        <v>4.1284250161313096E-3</v>
      </c>
    </row>
    <row r="17" spans="1:12" x14ac:dyDescent="0.3">
      <c r="A17">
        <v>256</v>
      </c>
      <c r="B17">
        <v>218</v>
      </c>
      <c r="D17">
        <f t="shared" si="0"/>
        <v>47.5</v>
      </c>
      <c r="E17">
        <f t="shared" si="1"/>
        <v>23.5</v>
      </c>
    </row>
    <row r="18" spans="1:12" x14ac:dyDescent="0.3">
      <c r="A18">
        <v>263</v>
      </c>
      <c r="B18">
        <v>228</v>
      </c>
      <c r="D18">
        <f t="shared" si="0"/>
        <v>51</v>
      </c>
      <c r="E18">
        <f t="shared" si="1"/>
        <v>31.5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209</v>
      </c>
      <c r="B19">
        <v>203</v>
      </c>
      <c r="D19">
        <f t="shared" si="0"/>
        <v>17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226</v>
      </c>
      <c r="B20">
        <v>205</v>
      </c>
      <c r="D20">
        <f t="shared" si="0"/>
        <v>29</v>
      </c>
      <c r="E20">
        <f t="shared" si="1"/>
        <v>13.5</v>
      </c>
    </row>
    <row r="21" spans="1:12" x14ac:dyDescent="0.3">
      <c r="A21">
        <v>189</v>
      </c>
      <c r="B21">
        <v>229</v>
      </c>
      <c r="D21">
        <f t="shared" si="0"/>
        <v>6</v>
      </c>
      <c r="E21">
        <f t="shared" si="1"/>
        <v>33.5</v>
      </c>
    </row>
    <row r="22" spans="1:12" x14ac:dyDescent="0.3">
      <c r="A22">
        <v>228</v>
      </c>
      <c r="B22">
        <v>229</v>
      </c>
      <c r="D22">
        <f t="shared" si="0"/>
        <v>31.5</v>
      </c>
      <c r="E22">
        <f t="shared" si="1"/>
        <v>33.5</v>
      </c>
    </row>
    <row r="23" spans="1:12" x14ac:dyDescent="0.3">
      <c r="A23">
        <v>210</v>
      </c>
      <c r="B23">
        <v>202</v>
      </c>
      <c r="D23">
        <f t="shared" si="0"/>
        <v>18.5</v>
      </c>
      <c r="E23">
        <f t="shared" si="1"/>
        <v>9.5</v>
      </c>
    </row>
    <row r="24" spans="1:12" x14ac:dyDescent="0.3">
      <c r="A24">
        <v>227</v>
      </c>
      <c r="B24">
        <v>244</v>
      </c>
      <c r="D24">
        <f t="shared" si="0"/>
        <v>30</v>
      </c>
      <c r="E24">
        <f t="shared" si="1"/>
        <v>36.5</v>
      </c>
    </row>
    <row r="25" spans="1:12" x14ac:dyDescent="0.3">
      <c r="A25">
        <v>287</v>
      </c>
      <c r="B25">
        <v>246</v>
      </c>
      <c r="D25">
        <f t="shared" si="0"/>
        <v>60</v>
      </c>
      <c r="E25">
        <f t="shared" si="1"/>
        <v>40</v>
      </c>
    </row>
    <row r="26" spans="1:12" x14ac:dyDescent="0.3">
      <c r="A26">
        <v>272</v>
      </c>
      <c r="B26">
        <v>216</v>
      </c>
      <c r="D26">
        <f t="shared" si="0"/>
        <v>56</v>
      </c>
      <c r="E26">
        <f t="shared" si="1"/>
        <v>22</v>
      </c>
    </row>
    <row r="27" spans="1:12" x14ac:dyDescent="0.3">
      <c r="A27">
        <v>223</v>
      </c>
      <c r="B27">
        <v>241</v>
      </c>
      <c r="D27">
        <f t="shared" si="0"/>
        <v>28</v>
      </c>
      <c r="E27">
        <f t="shared" si="1"/>
        <v>35</v>
      </c>
    </row>
    <row r="28" spans="1:12" x14ac:dyDescent="0.3">
      <c r="A28">
        <v>264</v>
      </c>
      <c r="B28">
        <v>179</v>
      </c>
      <c r="D28">
        <f t="shared" si="0"/>
        <v>52.5</v>
      </c>
      <c r="E28">
        <f t="shared" si="1"/>
        <v>4</v>
      </c>
    </row>
    <row r="29" spans="1:12" x14ac:dyDescent="0.3">
      <c r="A29">
        <v>244</v>
      </c>
      <c r="B29">
        <v>179</v>
      </c>
      <c r="D29">
        <f t="shared" si="0"/>
        <v>36.5</v>
      </c>
      <c r="E29">
        <f t="shared" si="1"/>
        <v>4</v>
      </c>
    </row>
    <row r="30" spans="1:12" x14ac:dyDescent="0.3">
      <c r="A30">
        <v>173</v>
      </c>
      <c r="B30">
        <v>246</v>
      </c>
      <c r="D30">
        <f t="shared" si="0"/>
        <v>2</v>
      </c>
      <c r="E30">
        <f t="shared" si="1"/>
        <v>40</v>
      </c>
    </row>
    <row r="31" spans="1:12" x14ac:dyDescent="0.3">
      <c r="A31">
        <v>214</v>
      </c>
      <c r="B31">
        <v>203</v>
      </c>
      <c r="D31">
        <f t="shared" si="0"/>
        <v>21</v>
      </c>
      <c r="E31">
        <f t="shared" si="1"/>
        <v>11.5</v>
      </c>
    </row>
    <row r="32" spans="1:12" x14ac:dyDescent="0.3">
      <c r="A32">
        <v>258</v>
      </c>
      <c r="B32">
        <v>218</v>
      </c>
      <c r="D32">
        <f t="shared" si="0"/>
        <v>49</v>
      </c>
      <c r="E32">
        <f t="shared" si="1"/>
        <v>23.5</v>
      </c>
    </row>
    <row r="33" spans="1:5" x14ac:dyDescent="0.3">
      <c r="A33">
        <v>193</v>
      </c>
      <c r="B33">
        <v>219</v>
      </c>
      <c r="D33">
        <f t="shared" si="0"/>
        <v>7</v>
      </c>
      <c r="E33">
        <f t="shared" si="1"/>
        <v>25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864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240.5</v>
      </c>
      <c r="I2">
        <f>MEDIAN($B$4:$B$33)</f>
        <v>219</v>
      </c>
      <c r="K2">
        <f>AVERAGE($A$4:$A$33)</f>
        <v>238.96666666666667</v>
      </c>
      <c r="L2">
        <f>AVERAGE($B$4:$B$33)</f>
        <v>218.96666666666667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233</v>
      </c>
      <c r="B4">
        <v>216</v>
      </c>
      <c r="D4">
        <f t="shared" ref="D4:D33" si="0">RANK(A4,$A$4:$B$33,1)+(COUNT($A$4:$B$33)+1-RANK(A4,$A$4:$B$33,1)-RANK(A4,$A$4:$B$33,0))/2</f>
        <v>34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263</v>
      </c>
      <c r="B5">
        <v>233</v>
      </c>
      <c r="D5">
        <f t="shared" si="0"/>
        <v>48</v>
      </c>
      <c r="E5">
        <f t="shared" si="1"/>
        <v>34</v>
      </c>
      <c r="H5">
        <f>SUM($D$4:$D$33)</f>
        <v>1047</v>
      </c>
      <c r="I5">
        <f>SUM($E$4:$E$33)</f>
        <v>783</v>
      </c>
      <c r="J5" s="2" t="s">
        <v>23</v>
      </c>
      <c r="K5">
        <f>STDEVP($A$4:$A$33)</f>
        <v>32.855728402957205</v>
      </c>
      <c r="L5">
        <f>STDEVP($B$4:$B$33)</f>
        <v>37.14968221787219</v>
      </c>
    </row>
    <row r="6" spans="1:12" x14ac:dyDescent="0.3">
      <c r="A6">
        <v>288</v>
      </c>
      <c r="B6">
        <v>200</v>
      </c>
      <c r="D6">
        <f t="shared" si="0"/>
        <v>59</v>
      </c>
      <c r="E6">
        <f t="shared" si="1"/>
        <v>10.5</v>
      </c>
    </row>
    <row r="7" spans="1:12" x14ac:dyDescent="0.3">
      <c r="A7">
        <v>220</v>
      </c>
      <c r="B7">
        <v>243</v>
      </c>
      <c r="D7">
        <f t="shared" si="0"/>
        <v>25</v>
      </c>
      <c r="E7">
        <f t="shared" si="1"/>
        <v>37</v>
      </c>
      <c r="H7" s="1" t="s">
        <v>11</v>
      </c>
      <c r="I7" s="1" t="s">
        <v>12</v>
      </c>
    </row>
    <row r="8" spans="1:12" x14ac:dyDescent="0.3">
      <c r="A8">
        <v>274</v>
      </c>
      <c r="B8">
        <v>202</v>
      </c>
      <c r="D8">
        <f t="shared" si="0"/>
        <v>52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159</v>
      </c>
      <c r="B9">
        <v>214</v>
      </c>
      <c r="D9">
        <f t="shared" si="0"/>
        <v>2</v>
      </c>
      <c r="E9">
        <f t="shared" si="1"/>
        <v>21</v>
      </c>
    </row>
    <row r="10" spans="1:12" x14ac:dyDescent="0.3">
      <c r="A10">
        <v>224</v>
      </c>
      <c r="B10">
        <v>168</v>
      </c>
      <c r="D10">
        <f t="shared" si="0"/>
        <v>27</v>
      </c>
      <c r="E10">
        <f t="shared" si="1"/>
        <v>5</v>
      </c>
      <c r="G10" t="s">
        <v>13</v>
      </c>
      <c r="H10">
        <f>H8*I8+H8*(H8+1)/2-H5</f>
        <v>318</v>
      </c>
    </row>
    <row r="11" spans="1:12" x14ac:dyDescent="0.3">
      <c r="A11">
        <v>232</v>
      </c>
      <c r="B11">
        <v>210</v>
      </c>
      <c r="D11">
        <f t="shared" si="0"/>
        <v>32</v>
      </c>
      <c r="E11">
        <f t="shared" si="1"/>
        <v>19.5</v>
      </c>
      <c r="G11" t="s">
        <v>14</v>
      </c>
      <c r="H11">
        <f>H8*I8+I8*(I8+1)/2-I5</f>
        <v>582</v>
      </c>
    </row>
    <row r="12" spans="1:12" x14ac:dyDescent="0.3">
      <c r="A12">
        <v>201</v>
      </c>
      <c r="B12">
        <v>225</v>
      </c>
      <c r="D12">
        <f t="shared" si="0"/>
        <v>12.5</v>
      </c>
      <c r="E12">
        <f t="shared" si="1"/>
        <v>28.5</v>
      </c>
    </row>
    <row r="13" spans="1:12" x14ac:dyDescent="0.3">
      <c r="A13">
        <v>261</v>
      </c>
      <c r="B13">
        <v>255</v>
      </c>
      <c r="D13">
        <f t="shared" si="0"/>
        <v>47</v>
      </c>
      <c r="E13">
        <f t="shared" si="1"/>
        <v>44</v>
      </c>
      <c r="G13" t="s">
        <v>15</v>
      </c>
      <c r="H13">
        <f>MIN(H10,H11)</f>
        <v>318</v>
      </c>
    </row>
    <row r="14" spans="1:12" x14ac:dyDescent="0.3">
      <c r="A14">
        <v>237</v>
      </c>
      <c r="B14">
        <v>281</v>
      </c>
      <c r="D14">
        <f t="shared" si="0"/>
        <v>36</v>
      </c>
      <c r="E14">
        <f t="shared" si="1"/>
        <v>57.5</v>
      </c>
    </row>
    <row r="15" spans="1:12" x14ac:dyDescent="0.3">
      <c r="A15">
        <v>208</v>
      </c>
      <c r="B15">
        <v>173</v>
      </c>
      <c r="D15">
        <f t="shared" si="0"/>
        <v>17.5</v>
      </c>
      <c r="E15">
        <f t="shared" si="1"/>
        <v>7</v>
      </c>
      <c r="G15" t="s">
        <v>16</v>
      </c>
      <c r="H15">
        <f>(H13-H8*I8/2)/SQRT(H8*I8*(H8+I8+1)/12)</f>
        <v>-1.9515441553200723</v>
      </c>
    </row>
    <row r="16" spans="1:12" x14ac:dyDescent="0.3">
      <c r="A16">
        <v>245</v>
      </c>
      <c r="B16">
        <v>257</v>
      </c>
      <c r="D16">
        <f t="shared" si="0"/>
        <v>39</v>
      </c>
      <c r="E16">
        <f t="shared" si="1"/>
        <v>45.5</v>
      </c>
      <c r="G16" s="3" t="s">
        <v>17</v>
      </c>
      <c r="H16" s="4">
        <f>(1-NORMSDIST(ABS(H15)))*2</f>
        <v>5.0992348965668288E-2</v>
      </c>
    </row>
    <row r="17" spans="1:12" x14ac:dyDescent="0.3">
      <c r="A17">
        <v>244</v>
      </c>
      <c r="B17">
        <v>222</v>
      </c>
      <c r="D17">
        <f t="shared" si="0"/>
        <v>38</v>
      </c>
      <c r="E17">
        <f t="shared" si="1"/>
        <v>26</v>
      </c>
    </row>
    <row r="18" spans="1:12" x14ac:dyDescent="0.3">
      <c r="A18">
        <v>276</v>
      </c>
      <c r="B18">
        <v>201</v>
      </c>
      <c r="D18">
        <f t="shared" si="0"/>
        <v>53.5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247</v>
      </c>
      <c r="B19">
        <v>133</v>
      </c>
      <c r="D19">
        <f t="shared" si="0"/>
        <v>40</v>
      </c>
      <c r="E19">
        <f t="shared" si="1"/>
        <v>1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190</v>
      </c>
      <c r="B20">
        <v>231</v>
      </c>
      <c r="D20">
        <f t="shared" si="0"/>
        <v>8.5</v>
      </c>
      <c r="E20">
        <f t="shared" si="1"/>
        <v>31</v>
      </c>
    </row>
    <row r="21" spans="1:12" x14ac:dyDescent="0.3">
      <c r="A21">
        <v>280</v>
      </c>
      <c r="B21">
        <v>270</v>
      </c>
      <c r="D21">
        <f t="shared" si="0"/>
        <v>56</v>
      </c>
      <c r="E21">
        <f t="shared" si="1"/>
        <v>50</v>
      </c>
    </row>
    <row r="22" spans="1:12" x14ac:dyDescent="0.3">
      <c r="A22">
        <v>252</v>
      </c>
      <c r="B22">
        <v>168</v>
      </c>
      <c r="D22">
        <f t="shared" si="0"/>
        <v>41</v>
      </c>
      <c r="E22">
        <f t="shared" si="1"/>
        <v>5</v>
      </c>
    </row>
    <row r="23" spans="1:12" x14ac:dyDescent="0.3">
      <c r="A23">
        <v>215</v>
      </c>
      <c r="B23">
        <v>225</v>
      </c>
      <c r="D23">
        <f t="shared" si="0"/>
        <v>22</v>
      </c>
      <c r="E23">
        <f t="shared" si="1"/>
        <v>28.5</v>
      </c>
    </row>
    <row r="24" spans="1:12" x14ac:dyDescent="0.3">
      <c r="A24">
        <v>278</v>
      </c>
      <c r="B24">
        <v>281</v>
      </c>
      <c r="D24">
        <f t="shared" si="0"/>
        <v>55</v>
      </c>
      <c r="E24">
        <f t="shared" si="1"/>
        <v>57.5</v>
      </c>
    </row>
    <row r="25" spans="1:12" x14ac:dyDescent="0.3">
      <c r="A25">
        <v>254</v>
      </c>
      <c r="B25">
        <v>168</v>
      </c>
      <c r="D25">
        <f t="shared" si="0"/>
        <v>42.5</v>
      </c>
      <c r="E25">
        <f t="shared" si="1"/>
        <v>5</v>
      </c>
    </row>
    <row r="26" spans="1:12" x14ac:dyDescent="0.3">
      <c r="A26">
        <v>190</v>
      </c>
      <c r="B26">
        <v>210</v>
      </c>
      <c r="D26">
        <f t="shared" si="0"/>
        <v>8.5</v>
      </c>
      <c r="E26">
        <f t="shared" si="1"/>
        <v>19.5</v>
      </c>
    </row>
    <row r="27" spans="1:12" x14ac:dyDescent="0.3">
      <c r="A27">
        <v>270</v>
      </c>
      <c r="B27">
        <v>200</v>
      </c>
      <c r="D27">
        <f t="shared" si="0"/>
        <v>50</v>
      </c>
      <c r="E27">
        <f t="shared" si="1"/>
        <v>10.5</v>
      </c>
    </row>
    <row r="28" spans="1:12" x14ac:dyDescent="0.3">
      <c r="A28">
        <v>292</v>
      </c>
      <c r="B28">
        <v>203</v>
      </c>
      <c r="D28">
        <f t="shared" si="0"/>
        <v>60</v>
      </c>
      <c r="E28">
        <f t="shared" si="1"/>
        <v>15</v>
      </c>
    </row>
    <row r="29" spans="1:12" x14ac:dyDescent="0.3">
      <c r="A29">
        <v>228</v>
      </c>
      <c r="B29">
        <v>166</v>
      </c>
      <c r="D29">
        <f t="shared" si="0"/>
        <v>30</v>
      </c>
      <c r="E29">
        <f t="shared" si="1"/>
        <v>3</v>
      </c>
    </row>
    <row r="30" spans="1:12" x14ac:dyDescent="0.3">
      <c r="A30">
        <v>206</v>
      </c>
      <c r="B30">
        <v>254</v>
      </c>
      <c r="D30">
        <f t="shared" si="0"/>
        <v>16</v>
      </c>
      <c r="E30">
        <f t="shared" si="1"/>
        <v>42.5</v>
      </c>
    </row>
    <row r="31" spans="1:12" x14ac:dyDescent="0.3">
      <c r="A31">
        <v>208</v>
      </c>
      <c r="B31">
        <v>257</v>
      </c>
      <c r="D31">
        <f t="shared" si="0"/>
        <v>17.5</v>
      </c>
      <c r="E31">
        <f t="shared" si="1"/>
        <v>45.5</v>
      </c>
    </row>
    <row r="32" spans="1:12" x14ac:dyDescent="0.3">
      <c r="A32">
        <v>276</v>
      </c>
      <c r="B32">
        <v>233</v>
      </c>
      <c r="D32">
        <f t="shared" si="0"/>
        <v>53.5</v>
      </c>
      <c r="E32">
        <f t="shared" si="1"/>
        <v>34</v>
      </c>
    </row>
    <row r="33" spans="1:5" x14ac:dyDescent="0.3">
      <c r="A33">
        <v>218</v>
      </c>
      <c r="B33">
        <v>270</v>
      </c>
      <c r="D33">
        <f t="shared" si="0"/>
        <v>24</v>
      </c>
      <c r="E33">
        <f t="shared" si="1"/>
        <v>50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485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163.5</v>
      </c>
      <c r="I2">
        <f>MEDIAN($B$4:$B$33)</f>
        <v>149.5</v>
      </c>
      <c r="K2">
        <f>AVERAGE($A$4:$A$33)</f>
        <v>158.06666666666666</v>
      </c>
      <c r="L2">
        <f>AVERAGE($B$4:$B$33)</f>
        <v>147.76666666666668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179</v>
      </c>
      <c r="B4">
        <v>181</v>
      </c>
      <c r="D4">
        <f t="shared" ref="D4:D33" si="0">RANK(A4,$A$4:$B$33,1)+(COUNT($A$4:$B$33)+1-RANK(A4,$A$4:$B$33,1)-RANK(A4,$A$4:$B$33,0))/2</f>
        <v>49.5</v>
      </c>
      <c r="E4">
        <f t="shared" ref="E4:E33" si="1">RANK(B4,$A$4:$B$33,1)+(COUNT($A$4:$B$33)+1-RANK(B4,$A$4:$B$33,1)-RANK(B4,$A$4:$B$33,0))/2</f>
        <v>54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184</v>
      </c>
      <c r="B5">
        <v>131</v>
      </c>
      <c r="D5">
        <f t="shared" si="0"/>
        <v>56</v>
      </c>
      <c r="E5">
        <f t="shared" si="1"/>
        <v>12.5</v>
      </c>
      <c r="H5">
        <f>SUM($D$4:$D$33)</f>
        <v>1049</v>
      </c>
      <c r="I5">
        <f>SUM($E$4:$E$33)</f>
        <v>781</v>
      </c>
      <c r="J5" s="2" t="s">
        <v>23</v>
      </c>
      <c r="K5">
        <f>STDEVP($A$4:$A$33)</f>
        <v>24.902387212652705</v>
      </c>
      <c r="L5">
        <f>STDEVP($B$4:$B$33)</f>
        <v>23.002439484155204</v>
      </c>
    </row>
    <row r="6" spans="1:12" x14ac:dyDescent="0.3">
      <c r="A6">
        <v>182</v>
      </c>
      <c r="B6">
        <v>148</v>
      </c>
      <c r="D6">
        <f t="shared" si="0"/>
        <v>55</v>
      </c>
      <c r="E6">
        <f t="shared" si="1"/>
        <v>22.5</v>
      </c>
    </row>
    <row r="7" spans="1:12" x14ac:dyDescent="0.3">
      <c r="A7">
        <v>137</v>
      </c>
      <c r="B7">
        <v>147</v>
      </c>
      <c r="D7">
        <f t="shared" si="0"/>
        <v>16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109</v>
      </c>
      <c r="B8">
        <v>174</v>
      </c>
      <c r="D8">
        <f t="shared" si="0"/>
        <v>4</v>
      </c>
      <c r="E8">
        <f t="shared" si="1"/>
        <v>45</v>
      </c>
      <c r="H8">
        <f>COUNT($A$4:$A$33)</f>
        <v>30</v>
      </c>
      <c r="I8">
        <f>COUNT($B$4:$B$33)</f>
        <v>30</v>
      </c>
    </row>
    <row r="9" spans="1:12" x14ac:dyDescent="0.3">
      <c r="A9">
        <v>170</v>
      </c>
      <c r="B9">
        <v>148</v>
      </c>
      <c r="D9">
        <f t="shared" si="0"/>
        <v>43</v>
      </c>
      <c r="E9">
        <f t="shared" si="1"/>
        <v>22.5</v>
      </c>
    </row>
    <row r="10" spans="1:12" x14ac:dyDescent="0.3">
      <c r="A10">
        <v>161</v>
      </c>
      <c r="B10">
        <v>157</v>
      </c>
      <c r="D10">
        <f t="shared" si="0"/>
        <v>35</v>
      </c>
      <c r="E10">
        <f t="shared" si="1"/>
        <v>32</v>
      </c>
      <c r="G10" t="s">
        <v>13</v>
      </c>
      <c r="H10">
        <f>H8*I8+H8*(H8+1)/2-H5</f>
        <v>316</v>
      </c>
    </row>
    <row r="11" spans="1:12" x14ac:dyDescent="0.3">
      <c r="A11">
        <v>116</v>
      </c>
      <c r="B11">
        <v>150</v>
      </c>
      <c r="D11">
        <f t="shared" si="0"/>
        <v>7</v>
      </c>
      <c r="E11">
        <f t="shared" si="1"/>
        <v>25.5</v>
      </c>
      <c r="G11" t="s">
        <v>14</v>
      </c>
      <c r="H11">
        <f>H8*I8+I8*(I8+1)/2-I5</f>
        <v>584</v>
      </c>
    </row>
    <row r="12" spans="1:12" x14ac:dyDescent="0.3">
      <c r="A12">
        <v>119</v>
      </c>
      <c r="B12">
        <v>149</v>
      </c>
      <c r="D12">
        <f t="shared" si="0"/>
        <v>9</v>
      </c>
      <c r="E12">
        <f t="shared" si="1"/>
        <v>24</v>
      </c>
    </row>
    <row r="13" spans="1:12" x14ac:dyDescent="0.3">
      <c r="A13">
        <v>150</v>
      </c>
      <c r="B13">
        <v>103</v>
      </c>
      <c r="D13">
        <f t="shared" si="0"/>
        <v>25.5</v>
      </c>
      <c r="E13">
        <f t="shared" si="1"/>
        <v>2</v>
      </c>
      <c r="G13" t="s">
        <v>15</v>
      </c>
      <c r="H13">
        <f>MIN(H10,H11)</f>
        <v>316</v>
      </c>
    </row>
    <row r="14" spans="1:12" x14ac:dyDescent="0.3">
      <c r="A14">
        <v>118</v>
      </c>
      <c r="B14">
        <v>147</v>
      </c>
      <c r="D14">
        <f t="shared" si="0"/>
        <v>8</v>
      </c>
      <c r="E14">
        <f t="shared" si="1"/>
        <v>20</v>
      </c>
    </row>
    <row r="15" spans="1:12" x14ac:dyDescent="0.3">
      <c r="A15">
        <v>179</v>
      </c>
      <c r="B15">
        <v>159</v>
      </c>
      <c r="D15">
        <f t="shared" si="0"/>
        <v>49.5</v>
      </c>
      <c r="E15">
        <f t="shared" si="1"/>
        <v>33.5</v>
      </c>
      <c r="G15" t="s">
        <v>16</v>
      </c>
      <c r="H15">
        <f>(H13-H8*I8/2)/SQRT(H8*I8*(H8+I8+1)/12)</f>
        <v>-1.9811130061582551</v>
      </c>
    </row>
    <row r="16" spans="1:12" x14ac:dyDescent="0.3">
      <c r="A16">
        <v>176</v>
      </c>
      <c r="B16">
        <v>147</v>
      </c>
      <c r="D16">
        <f t="shared" si="0"/>
        <v>47.5</v>
      </c>
      <c r="E16">
        <f t="shared" si="1"/>
        <v>20</v>
      </c>
      <c r="G16" s="3" t="s">
        <v>17</v>
      </c>
      <c r="H16" s="4">
        <f>(1-NORMSDIST(ABS(H15)))*2</f>
        <v>4.7578602047198659E-2</v>
      </c>
    </row>
    <row r="17" spans="1:12" x14ac:dyDescent="0.3">
      <c r="A17">
        <v>192</v>
      </c>
      <c r="B17">
        <v>152</v>
      </c>
      <c r="D17">
        <f t="shared" si="0"/>
        <v>59.5</v>
      </c>
      <c r="E17">
        <f t="shared" si="1"/>
        <v>28</v>
      </c>
    </row>
    <row r="18" spans="1:12" x14ac:dyDescent="0.3">
      <c r="A18">
        <v>162</v>
      </c>
      <c r="B18">
        <v>152</v>
      </c>
      <c r="D18">
        <f t="shared" si="0"/>
        <v>38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162</v>
      </c>
      <c r="B19">
        <v>162</v>
      </c>
      <c r="D19">
        <f t="shared" si="0"/>
        <v>38</v>
      </c>
      <c r="E19">
        <f t="shared" si="1"/>
        <v>38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165</v>
      </c>
      <c r="B20">
        <v>106</v>
      </c>
      <c r="D20">
        <f t="shared" si="0"/>
        <v>41</v>
      </c>
      <c r="E20">
        <f t="shared" si="1"/>
        <v>3</v>
      </c>
    </row>
    <row r="21" spans="1:12" x14ac:dyDescent="0.3">
      <c r="A21">
        <v>180</v>
      </c>
      <c r="B21">
        <v>122</v>
      </c>
      <c r="D21">
        <f t="shared" si="0"/>
        <v>52</v>
      </c>
      <c r="E21">
        <f t="shared" si="1"/>
        <v>10</v>
      </c>
    </row>
    <row r="22" spans="1:12" x14ac:dyDescent="0.3">
      <c r="A22">
        <v>115</v>
      </c>
      <c r="B22">
        <v>169</v>
      </c>
      <c r="D22">
        <f t="shared" si="0"/>
        <v>6</v>
      </c>
      <c r="E22">
        <f t="shared" si="1"/>
        <v>42</v>
      </c>
    </row>
    <row r="23" spans="1:12" x14ac:dyDescent="0.3">
      <c r="A23">
        <v>155</v>
      </c>
      <c r="B23">
        <v>153</v>
      </c>
      <c r="D23">
        <f t="shared" si="0"/>
        <v>31</v>
      </c>
      <c r="E23">
        <f t="shared" si="1"/>
        <v>30</v>
      </c>
    </row>
    <row r="24" spans="1:12" x14ac:dyDescent="0.3">
      <c r="A24">
        <v>176</v>
      </c>
      <c r="B24">
        <v>144</v>
      </c>
      <c r="D24">
        <f t="shared" si="0"/>
        <v>47.5</v>
      </c>
      <c r="E24">
        <f t="shared" si="1"/>
        <v>18</v>
      </c>
    </row>
    <row r="25" spans="1:12" x14ac:dyDescent="0.3">
      <c r="A25">
        <v>180</v>
      </c>
      <c r="B25">
        <v>131</v>
      </c>
      <c r="D25">
        <f t="shared" si="0"/>
        <v>52</v>
      </c>
      <c r="E25">
        <f t="shared" si="1"/>
        <v>12.5</v>
      </c>
    </row>
    <row r="26" spans="1:12" x14ac:dyDescent="0.3">
      <c r="A26">
        <v>132</v>
      </c>
      <c r="B26">
        <v>192</v>
      </c>
      <c r="D26">
        <f t="shared" si="0"/>
        <v>14</v>
      </c>
      <c r="E26">
        <f t="shared" si="1"/>
        <v>59.5</v>
      </c>
    </row>
    <row r="27" spans="1:12" x14ac:dyDescent="0.3">
      <c r="A27">
        <v>187</v>
      </c>
      <c r="B27">
        <v>191</v>
      </c>
      <c r="D27">
        <f t="shared" si="0"/>
        <v>57</v>
      </c>
      <c r="E27">
        <f t="shared" si="1"/>
        <v>58</v>
      </c>
    </row>
    <row r="28" spans="1:12" x14ac:dyDescent="0.3">
      <c r="A28">
        <v>180</v>
      </c>
      <c r="B28">
        <v>135</v>
      </c>
      <c r="D28">
        <f t="shared" si="0"/>
        <v>52</v>
      </c>
      <c r="E28">
        <f t="shared" si="1"/>
        <v>15</v>
      </c>
    </row>
    <row r="29" spans="1:12" x14ac:dyDescent="0.3">
      <c r="A29">
        <v>175</v>
      </c>
      <c r="B29">
        <v>162</v>
      </c>
      <c r="D29">
        <f t="shared" si="0"/>
        <v>46</v>
      </c>
      <c r="E29">
        <f t="shared" si="1"/>
        <v>38</v>
      </c>
    </row>
    <row r="30" spans="1:12" x14ac:dyDescent="0.3">
      <c r="A30">
        <v>141</v>
      </c>
      <c r="B30">
        <v>159</v>
      </c>
      <c r="D30">
        <f t="shared" si="0"/>
        <v>17</v>
      </c>
      <c r="E30">
        <f t="shared" si="1"/>
        <v>33.5</v>
      </c>
    </row>
    <row r="31" spans="1:12" x14ac:dyDescent="0.3">
      <c r="A31">
        <v>172</v>
      </c>
      <c r="B31">
        <v>114</v>
      </c>
      <c r="D31">
        <f t="shared" si="0"/>
        <v>44</v>
      </c>
      <c r="E31">
        <f t="shared" si="1"/>
        <v>5</v>
      </c>
    </row>
    <row r="32" spans="1:12" x14ac:dyDescent="0.3">
      <c r="A32">
        <v>126</v>
      </c>
      <c r="B32">
        <v>152</v>
      </c>
      <c r="D32">
        <f t="shared" si="0"/>
        <v>11</v>
      </c>
      <c r="E32">
        <f t="shared" si="1"/>
        <v>28</v>
      </c>
    </row>
    <row r="33" spans="1:5" x14ac:dyDescent="0.3">
      <c r="A33">
        <v>162</v>
      </c>
      <c r="B33">
        <v>96</v>
      </c>
      <c r="D33">
        <f t="shared" si="0"/>
        <v>38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380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</v>
      </c>
      <c r="I2">
        <f>MEDIAN($B$4:$B$33)</f>
        <v>119</v>
      </c>
      <c r="K2">
        <f>AVERAGE($A$4:$A$33)</f>
        <v>120.8</v>
      </c>
      <c r="L2">
        <f>AVERAGE($B$4:$B$33)</f>
        <v>114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117</v>
      </c>
      <c r="B4">
        <v>112</v>
      </c>
      <c r="D4">
        <f t="shared" ref="D4:D33" si="0">RANK(A4,$A$4:$B$33,1)+(COUNT($A$4:$B$33)+1-RANK(A4,$A$4:$B$33,1)-RANK(A4,$A$4:$B$33,0))/2</f>
        <v>23.5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145</v>
      </c>
      <c r="B5">
        <v>135</v>
      </c>
      <c r="D5">
        <f t="shared" si="0"/>
        <v>59.5</v>
      </c>
      <c r="E5">
        <f t="shared" si="1"/>
        <v>51</v>
      </c>
      <c r="H5">
        <f>SUM($D$4:$D$33)</f>
        <v>1023</v>
      </c>
      <c r="I5">
        <f>SUM($E$4:$E$33)</f>
        <v>807</v>
      </c>
      <c r="J5" s="2" t="s">
        <v>23</v>
      </c>
      <c r="K5">
        <f>STDEVP($A$4:$A$33)</f>
        <v>19.777765293379332</v>
      </c>
      <c r="L5">
        <f>STDEVP($B$4:$B$33)</f>
        <v>19.003508448003313</v>
      </c>
    </row>
    <row r="6" spans="1:12" x14ac:dyDescent="0.3">
      <c r="A6">
        <v>142</v>
      </c>
      <c r="B6">
        <v>117</v>
      </c>
      <c r="D6">
        <f t="shared" si="0"/>
        <v>57</v>
      </c>
      <c r="E6">
        <f t="shared" si="1"/>
        <v>23.5</v>
      </c>
    </row>
    <row r="7" spans="1:12" x14ac:dyDescent="0.3">
      <c r="A7">
        <v>135</v>
      </c>
      <c r="B7">
        <v>125</v>
      </c>
      <c r="D7">
        <f t="shared" si="0"/>
        <v>51</v>
      </c>
      <c r="E7">
        <f t="shared" si="1"/>
        <v>36</v>
      </c>
      <c r="H7" s="1" t="s">
        <v>11</v>
      </c>
      <c r="I7" s="1" t="s">
        <v>12</v>
      </c>
    </row>
    <row r="8" spans="1:12" x14ac:dyDescent="0.3">
      <c r="A8">
        <v>115</v>
      </c>
      <c r="B8">
        <v>131</v>
      </c>
      <c r="D8">
        <f t="shared" si="0"/>
        <v>22</v>
      </c>
      <c r="E8">
        <f t="shared" si="1"/>
        <v>45.5</v>
      </c>
      <c r="H8">
        <f>COUNT($A$4:$A$33)</f>
        <v>30</v>
      </c>
      <c r="I8">
        <f>COUNT($B$4:$B$33)</f>
        <v>30</v>
      </c>
    </row>
    <row r="9" spans="1:12" x14ac:dyDescent="0.3">
      <c r="A9">
        <v>114</v>
      </c>
      <c r="B9">
        <v>111</v>
      </c>
      <c r="D9">
        <f t="shared" si="0"/>
        <v>20.5</v>
      </c>
      <c r="E9">
        <f t="shared" si="1"/>
        <v>17</v>
      </c>
    </row>
    <row r="10" spans="1:12" x14ac:dyDescent="0.3">
      <c r="A10">
        <v>138</v>
      </c>
      <c r="B10">
        <v>121</v>
      </c>
      <c r="D10">
        <f t="shared" si="0"/>
        <v>54</v>
      </c>
      <c r="E10">
        <f t="shared" si="1"/>
        <v>28.5</v>
      </c>
      <c r="G10" t="s">
        <v>13</v>
      </c>
      <c r="H10">
        <f>H8*I8+H8*(H8+1)/2-H5</f>
        <v>342</v>
      </c>
    </row>
    <row r="11" spans="1:12" x14ac:dyDescent="0.3">
      <c r="A11">
        <v>137</v>
      </c>
      <c r="B11">
        <v>119</v>
      </c>
      <c r="D11">
        <f t="shared" si="0"/>
        <v>53</v>
      </c>
      <c r="E11">
        <f t="shared" si="1"/>
        <v>26</v>
      </c>
      <c r="G11" t="s">
        <v>14</v>
      </c>
      <c r="H11">
        <f>H8*I8+I8*(I8+1)/2-I5</f>
        <v>558</v>
      </c>
    </row>
    <row r="12" spans="1:12" x14ac:dyDescent="0.3">
      <c r="A12">
        <v>113</v>
      </c>
      <c r="B12">
        <v>125</v>
      </c>
      <c r="D12">
        <f t="shared" si="0"/>
        <v>19</v>
      </c>
      <c r="E12">
        <f t="shared" si="1"/>
        <v>36</v>
      </c>
    </row>
    <row r="13" spans="1:12" x14ac:dyDescent="0.3">
      <c r="A13">
        <v>129</v>
      </c>
      <c r="B13">
        <v>96</v>
      </c>
      <c r="D13">
        <f t="shared" si="0"/>
        <v>42</v>
      </c>
      <c r="E13">
        <f t="shared" si="1"/>
        <v>7.5</v>
      </c>
      <c r="G13" t="s">
        <v>15</v>
      </c>
      <c r="H13">
        <f>MIN(H10,H11)</f>
        <v>342</v>
      </c>
    </row>
    <row r="14" spans="1:12" x14ac:dyDescent="0.3">
      <c r="A14">
        <v>140</v>
      </c>
      <c r="B14">
        <v>131</v>
      </c>
      <c r="D14">
        <f t="shared" si="0"/>
        <v>56</v>
      </c>
      <c r="E14">
        <f t="shared" si="1"/>
        <v>45.5</v>
      </c>
    </row>
    <row r="15" spans="1:12" x14ac:dyDescent="0.3">
      <c r="A15">
        <v>122</v>
      </c>
      <c r="B15">
        <v>119</v>
      </c>
      <c r="D15">
        <f t="shared" si="0"/>
        <v>30.5</v>
      </c>
      <c r="E15">
        <f t="shared" si="1"/>
        <v>26</v>
      </c>
      <c r="G15" t="s">
        <v>16</v>
      </c>
      <c r="H15">
        <f>(H13-H8*I8/2)/SQRT(H8*I8*(H8+I8+1)/12)</f>
        <v>-1.5967179452618774</v>
      </c>
    </row>
    <row r="16" spans="1:12" x14ac:dyDescent="0.3">
      <c r="A16">
        <v>108</v>
      </c>
      <c r="B16">
        <v>127</v>
      </c>
      <c r="D16">
        <f t="shared" si="0"/>
        <v>16</v>
      </c>
      <c r="E16">
        <f t="shared" si="1"/>
        <v>38</v>
      </c>
      <c r="G16" s="3" t="s">
        <v>17</v>
      </c>
      <c r="H16" s="4">
        <f>(1-NORMSDIST(ABS(H15)))*2</f>
        <v>0.11032859366162118</v>
      </c>
    </row>
    <row r="17" spans="1:12" x14ac:dyDescent="0.3">
      <c r="A17">
        <v>78</v>
      </c>
      <c r="B17">
        <v>125</v>
      </c>
      <c r="D17">
        <f t="shared" si="0"/>
        <v>5</v>
      </c>
      <c r="E17">
        <f t="shared" si="1"/>
        <v>36</v>
      </c>
    </row>
    <row r="18" spans="1:12" x14ac:dyDescent="0.3">
      <c r="A18">
        <v>145</v>
      </c>
      <c r="B18">
        <v>132</v>
      </c>
      <c r="D18">
        <f t="shared" si="0"/>
        <v>59.5</v>
      </c>
      <c r="E18">
        <f t="shared" si="1"/>
        <v>47.5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130</v>
      </c>
      <c r="B19">
        <v>96</v>
      </c>
      <c r="D19">
        <f t="shared" si="0"/>
        <v>43.5</v>
      </c>
      <c r="E19">
        <f t="shared" si="1"/>
        <v>7.5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122</v>
      </c>
      <c r="B20">
        <v>106</v>
      </c>
      <c r="D20">
        <f t="shared" si="0"/>
        <v>30.5</v>
      </c>
      <c r="E20">
        <f t="shared" si="1"/>
        <v>15</v>
      </c>
    </row>
    <row r="21" spans="1:12" x14ac:dyDescent="0.3">
      <c r="A21">
        <v>103</v>
      </c>
      <c r="B21">
        <v>128</v>
      </c>
      <c r="D21">
        <f t="shared" si="0"/>
        <v>13.5</v>
      </c>
      <c r="E21">
        <f t="shared" si="1"/>
        <v>40</v>
      </c>
    </row>
    <row r="22" spans="1:12" x14ac:dyDescent="0.3">
      <c r="A22">
        <v>144</v>
      </c>
      <c r="B22">
        <v>103</v>
      </c>
      <c r="D22">
        <f t="shared" si="0"/>
        <v>58</v>
      </c>
      <c r="E22">
        <f t="shared" si="1"/>
        <v>13.5</v>
      </c>
    </row>
    <row r="23" spans="1:12" x14ac:dyDescent="0.3">
      <c r="A23">
        <v>128</v>
      </c>
      <c r="B23">
        <v>100</v>
      </c>
      <c r="D23">
        <f t="shared" si="0"/>
        <v>40</v>
      </c>
      <c r="E23">
        <f t="shared" si="1"/>
        <v>11</v>
      </c>
    </row>
    <row r="24" spans="1:12" x14ac:dyDescent="0.3">
      <c r="A24">
        <v>124</v>
      </c>
      <c r="B24">
        <v>99</v>
      </c>
      <c r="D24">
        <f t="shared" si="0"/>
        <v>33</v>
      </c>
      <c r="E24">
        <f t="shared" si="1"/>
        <v>9.5</v>
      </c>
    </row>
    <row r="25" spans="1:12" x14ac:dyDescent="0.3">
      <c r="A25">
        <v>121</v>
      </c>
      <c r="B25">
        <v>82</v>
      </c>
      <c r="D25">
        <f t="shared" si="0"/>
        <v>28.5</v>
      </c>
      <c r="E25">
        <f t="shared" si="1"/>
        <v>6</v>
      </c>
    </row>
    <row r="26" spans="1:12" x14ac:dyDescent="0.3">
      <c r="A26">
        <v>130</v>
      </c>
      <c r="B26">
        <v>134</v>
      </c>
      <c r="D26">
        <f t="shared" si="0"/>
        <v>43.5</v>
      </c>
      <c r="E26">
        <f t="shared" si="1"/>
        <v>49</v>
      </c>
    </row>
    <row r="27" spans="1:12" x14ac:dyDescent="0.3">
      <c r="A27">
        <v>73</v>
      </c>
      <c r="B27">
        <v>63</v>
      </c>
      <c r="D27">
        <f t="shared" si="0"/>
        <v>3</v>
      </c>
      <c r="E27">
        <f t="shared" si="1"/>
        <v>1.5</v>
      </c>
    </row>
    <row r="28" spans="1:12" x14ac:dyDescent="0.3">
      <c r="A28">
        <v>132</v>
      </c>
      <c r="B28">
        <v>124</v>
      </c>
      <c r="D28">
        <f t="shared" si="0"/>
        <v>47.5</v>
      </c>
      <c r="E28">
        <f t="shared" si="1"/>
        <v>33</v>
      </c>
    </row>
    <row r="29" spans="1:12" x14ac:dyDescent="0.3">
      <c r="A29">
        <v>139</v>
      </c>
      <c r="B29">
        <v>119</v>
      </c>
      <c r="D29">
        <f t="shared" si="0"/>
        <v>55</v>
      </c>
      <c r="E29">
        <f t="shared" si="1"/>
        <v>26</v>
      </c>
    </row>
    <row r="30" spans="1:12" x14ac:dyDescent="0.3">
      <c r="A30">
        <v>75</v>
      </c>
      <c r="B30">
        <v>128</v>
      </c>
      <c r="D30">
        <f t="shared" si="0"/>
        <v>4</v>
      </c>
      <c r="E30">
        <f t="shared" si="1"/>
        <v>40</v>
      </c>
    </row>
    <row r="31" spans="1:12" x14ac:dyDescent="0.3">
      <c r="A31">
        <v>102</v>
      </c>
      <c r="B31">
        <v>114</v>
      </c>
      <c r="D31">
        <f t="shared" si="0"/>
        <v>12</v>
      </c>
      <c r="E31">
        <f t="shared" si="1"/>
        <v>20.5</v>
      </c>
    </row>
    <row r="32" spans="1:12" x14ac:dyDescent="0.3">
      <c r="A32">
        <v>124</v>
      </c>
      <c r="B32">
        <v>63</v>
      </c>
      <c r="D32">
        <f t="shared" si="0"/>
        <v>33</v>
      </c>
      <c r="E32">
        <f t="shared" si="1"/>
        <v>1.5</v>
      </c>
    </row>
    <row r="33" spans="1:5" x14ac:dyDescent="0.3">
      <c r="A33">
        <v>99</v>
      </c>
      <c r="B33">
        <v>135</v>
      </c>
      <c r="D33">
        <f t="shared" si="0"/>
        <v>9.5</v>
      </c>
      <c r="E33">
        <f t="shared" si="1"/>
        <v>51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400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120.5</v>
      </c>
      <c r="I2">
        <f>MEDIAN($B$4:$B$33)</f>
        <v>103.5</v>
      </c>
      <c r="K2">
        <f>AVERAGE($A$4:$A$33)</f>
        <v>119.26666666666667</v>
      </c>
      <c r="L2">
        <f>AVERAGE($B$4:$B$33)</f>
        <v>103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133</v>
      </c>
      <c r="B4">
        <v>88</v>
      </c>
      <c r="D4">
        <f t="shared" ref="D4:D33" si="0">RANK(A4,$A$4:$B$33,1)+(COUNT($A$4:$B$33)+1-RANK(A4,$A$4:$B$33,1)-RANK(A4,$A$4:$B$33,0))/2</f>
        <v>52.5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113</v>
      </c>
      <c r="B5">
        <v>108</v>
      </c>
      <c r="D5">
        <f t="shared" si="0"/>
        <v>31</v>
      </c>
      <c r="E5">
        <f t="shared" si="1"/>
        <v>26.5</v>
      </c>
      <c r="H5">
        <f>SUM($D$4:$D$33)</f>
        <v>1134</v>
      </c>
      <c r="I5">
        <f>SUM($E$4:$E$33)</f>
        <v>696</v>
      </c>
      <c r="J5" s="2" t="s">
        <v>23</v>
      </c>
      <c r="K5">
        <f>STDEVP($A$4:$A$33)</f>
        <v>17.009670452095445</v>
      </c>
      <c r="L5">
        <f>STDEVP($B$4:$B$33)</f>
        <v>17.247221998532595</v>
      </c>
    </row>
    <row r="6" spans="1:12" x14ac:dyDescent="0.3">
      <c r="A6">
        <v>124</v>
      </c>
      <c r="B6">
        <v>110</v>
      </c>
      <c r="D6">
        <f t="shared" si="0"/>
        <v>42</v>
      </c>
      <c r="E6">
        <f t="shared" si="1"/>
        <v>29.5</v>
      </c>
    </row>
    <row r="7" spans="1:12" x14ac:dyDescent="0.3">
      <c r="A7">
        <v>118</v>
      </c>
      <c r="B7">
        <v>77</v>
      </c>
      <c r="D7">
        <f t="shared" si="0"/>
        <v>35.5</v>
      </c>
      <c r="E7">
        <f t="shared" si="1"/>
        <v>1.5</v>
      </c>
      <c r="H7" s="1" t="s">
        <v>11</v>
      </c>
      <c r="I7" s="1" t="s">
        <v>12</v>
      </c>
    </row>
    <row r="8" spans="1:12" x14ac:dyDescent="0.3">
      <c r="A8">
        <v>107</v>
      </c>
      <c r="B8">
        <v>126</v>
      </c>
      <c r="D8">
        <f t="shared" si="0"/>
        <v>25</v>
      </c>
      <c r="E8">
        <f t="shared" si="1"/>
        <v>45.5</v>
      </c>
      <c r="H8">
        <f>COUNT($A$4:$A$33)</f>
        <v>30</v>
      </c>
      <c r="I8">
        <f>COUNT($B$4:$B$33)</f>
        <v>30</v>
      </c>
    </row>
    <row r="9" spans="1:12" x14ac:dyDescent="0.3">
      <c r="A9">
        <v>116</v>
      </c>
      <c r="B9">
        <v>105</v>
      </c>
      <c r="D9">
        <f t="shared" si="0"/>
        <v>32.5</v>
      </c>
      <c r="E9">
        <f t="shared" si="1"/>
        <v>23</v>
      </c>
    </row>
    <row r="10" spans="1:12" x14ac:dyDescent="0.3">
      <c r="A10">
        <v>109</v>
      </c>
      <c r="B10">
        <v>91</v>
      </c>
      <c r="D10">
        <f t="shared" si="0"/>
        <v>28</v>
      </c>
      <c r="E10">
        <f t="shared" si="1"/>
        <v>12</v>
      </c>
      <c r="G10" t="s">
        <v>13</v>
      </c>
      <c r="H10">
        <f>H8*I8+H8*(H8+1)/2-H5</f>
        <v>231</v>
      </c>
    </row>
    <row r="11" spans="1:12" x14ac:dyDescent="0.3">
      <c r="A11">
        <v>140</v>
      </c>
      <c r="B11">
        <v>117</v>
      </c>
      <c r="D11">
        <f t="shared" si="0"/>
        <v>57.5</v>
      </c>
      <c r="E11">
        <f t="shared" si="1"/>
        <v>34</v>
      </c>
      <c r="G11" t="s">
        <v>14</v>
      </c>
      <c r="H11">
        <f>H8*I8+I8*(I8+1)/2-I5</f>
        <v>669</v>
      </c>
    </row>
    <row r="12" spans="1:12" x14ac:dyDescent="0.3">
      <c r="A12">
        <v>99</v>
      </c>
      <c r="B12">
        <v>93</v>
      </c>
      <c r="D12">
        <f t="shared" si="0"/>
        <v>19</v>
      </c>
      <c r="E12">
        <f t="shared" si="1"/>
        <v>13.5</v>
      </c>
    </row>
    <row r="13" spans="1:12" x14ac:dyDescent="0.3">
      <c r="A13">
        <v>127</v>
      </c>
      <c r="B13">
        <v>103</v>
      </c>
      <c r="D13">
        <f t="shared" si="0"/>
        <v>47</v>
      </c>
      <c r="E13">
        <f t="shared" si="1"/>
        <v>20.5</v>
      </c>
      <c r="G13" t="s">
        <v>15</v>
      </c>
      <c r="H13">
        <f>MIN(H10,H11)</f>
        <v>231</v>
      </c>
    </row>
    <row r="14" spans="1:12" x14ac:dyDescent="0.3">
      <c r="A14">
        <v>108</v>
      </c>
      <c r="B14">
        <v>110</v>
      </c>
      <c r="D14">
        <f t="shared" si="0"/>
        <v>26.5</v>
      </c>
      <c r="E14">
        <f t="shared" si="1"/>
        <v>29.5</v>
      </c>
    </row>
    <row r="15" spans="1:12" x14ac:dyDescent="0.3">
      <c r="A15">
        <v>138</v>
      </c>
      <c r="B15">
        <v>94</v>
      </c>
      <c r="D15">
        <f t="shared" si="0"/>
        <v>56</v>
      </c>
      <c r="E15">
        <f t="shared" si="1"/>
        <v>15.5</v>
      </c>
      <c r="G15" t="s">
        <v>16</v>
      </c>
      <c r="H15">
        <f>(H13-H8*I8/2)/SQRT(H8*I8*(H8+I8+1)/12)</f>
        <v>-3.2377891667810292</v>
      </c>
    </row>
    <row r="16" spans="1:12" x14ac:dyDescent="0.3">
      <c r="A16">
        <v>120</v>
      </c>
      <c r="B16">
        <v>125</v>
      </c>
      <c r="D16">
        <f t="shared" si="0"/>
        <v>37</v>
      </c>
      <c r="E16">
        <f t="shared" si="1"/>
        <v>44</v>
      </c>
      <c r="G16" s="3" t="s">
        <v>17</v>
      </c>
      <c r="H16" s="4">
        <f>(1-NORMSDIST(ABS(H15)))*2</f>
        <v>1.2045979432564469E-3</v>
      </c>
    </row>
    <row r="17" spans="1:12" x14ac:dyDescent="0.3">
      <c r="A17">
        <v>140</v>
      </c>
      <c r="B17">
        <v>104</v>
      </c>
      <c r="D17">
        <f t="shared" si="0"/>
        <v>57.5</v>
      </c>
      <c r="E17">
        <f t="shared" si="1"/>
        <v>22</v>
      </c>
    </row>
    <row r="18" spans="1:12" x14ac:dyDescent="0.3">
      <c r="A18">
        <v>121</v>
      </c>
      <c r="B18">
        <v>89</v>
      </c>
      <c r="D18">
        <f t="shared" si="0"/>
        <v>38.5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122</v>
      </c>
      <c r="B19">
        <v>83</v>
      </c>
      <c r="D19">
        <f t="shared" si="0"/>
        <v>40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145</v>
      </c>
      <c r="B20">
        <v>124</v>
      </c>
      <c r="D20">
        <f t="shared" si="0"/>
        <v>60</v>
      </c>
      <c r="E20">
        <f t="shared" si="1"/>
        <v>42</v>
      </c>
    </row>
    <row r="21" spans="1:12" x14ac:dyDescent="0.3">
      <c r="A21">
        <v>86</v>
      </c>
      <c r="B21">
        <v>93</v>
      </c>
      <c r="D21">
        <f t="shared" si="0"/>
        <v>7</v>
      </c>
      <c r="E21">
        <f t="shared" si="1"/>
        <v>13.5</v>
      </c>
    </row>
    <row r="22" spans="1:12" x14ac:dyDescent="0.3">
      <c r="A22">
        <v>141</v>
      </c>
      <c r="B22">
        <v>131</v>
      </c>
      <c r="D22">
        <f t="shared" si="0"/>
        <v>59</v>
      </c>
      <c r="E22">
        <f t="shared" si="1"/>
        <v>49</v>
      </c>
    </row>
    <row r="23" spans="1:12" x14ac:dyDescent="0.3">
      <c r="A23">
        <v>103</v>
      </c>
      <c r="B23">
        <v>132</v>
      </c>
      <c r="D23">
        <f t="shared" si="0"/>
        <v>20.5</v>
      </c>
      <c r="E23">
        <f t="shared" si="1"/>
        <v>50.5</v>
      </c>
    </row>
    <row r="24" spans="1:12" x14ac:dyDescent="0.3">
      <c r="A24">
        <v>137</v>
      </c>
      <c r="B24">
        <v>124</v>
      </c>
      <c r="D24">
        <f t="shared" si="0"/>
        <v>55</v>
      </c>
      <c r="E24">
        <f t="shared" si="1"/>
        <v>42</v>
      </c>
    </row>
    <row r="25" spans="1:12" x14ac:dyDescent="0.3">
      <c r="A25">
        <v>90</v>
      </c>
      <c r="B25">
        <v>95</v>
      </c>
      <c r="D25">
        <f t="shared" si="0"/>
        <v>11</v>
      </c>
      <c r="E25">
        <f t="shared" si="1"/>
        <v>17</v>
      </c>
    </row>
    <row r="26" spans="1:12" x14ac:dyDescent="0.3">
      <c r="A26">
        <v>129</v>
      </c>
      <c r="B26">
        <v>88</v>
      </c>
      <c r="D26">
        <f t="shared" si="0"/>
        <v>48</v>
      </c>
      <c r="E26">
        <f t="shared" si="1"/>
        <v>8.5</v>
      </c>
    </row>
    <row r="27" spans="1:12" x14ac:dyDescent="0.3">
      <c r="A27">
        <v>116</v>
      </c>
      <c r="B27">
        <v>78</v>
      </c>
      <c r="D27">
        <f t="shared" si="0"/>
        <v>32.5</v>
      </c>
      <c r="E27">
        <f t="shared" si="1"/>
        <v>3.5</v>
      </c>
    </row>
    <row r="28" spans="1:12" x14ac:dyDescent="0.3">
      <c r="A28">
        <v>118</v>
      </c>
      <c r="B28">
        <v>106</v>
      </c>
      <c r="D28">
        <f t="shared" si="0"/>
        <v>35.5</v>
      </c>
      <c r="E28">
        <f t="shared" si="1"/>
        <v>24</v>
      </c>
    </row>
    <row r="29" spans="1:12" x14ac:dyDescent="0.3">
      <c r="A29">
        <v>97</v>
      </c>
      <c r="B29">
        <v>121</v>
      </c>
      <c r="D29">
        <f t="shared" si="0"/>
        <v>18</v>
      </c>
      <c r="E29">
        <f t="shared" si="1"/>
        <v>38.5</v>
      </c>
    </row>
    <row r="30" spans="1:12" x14ac:dyDescent="0.3">
      <c r="A30">
        <v>81</v>
      </c>
      <c r="B30">
        <v>126</v>
      </c>
      <c r="D30">
        <f t="shared" si="0"/>
        <v>5</v>
      </c>
      <c r="E30">
        <f t="shared" si="1"/>
        <v>45.5</v>
      </c>
    </row>
    <row r="31" spans="1:12" x14ac:dyDescent="0.3">
      <c r="A31">
        <v>135</v>
      </c>
      <c r="B31">
        <v>77</v>
      </c>
      <c r="D31">
        <f t="shared" si="0"/>
        <v>54</v>
      </c>
      <c r="E31">
        <f t="shared" si="1"/>
        <v>1.5</v>
      </c>
    </row>
    <row r="32" spans="1:12" x14ac:dyDescent="0.3">
      <c r="A32">
        <v>132</v>
      </c>
      <c r="B32">
        <v>78</v>
      </c>
      <c r="D32">
        <f t="shared" si="0"/>
        <v>50.5</v>
      </c>
      <c r="E32">
        <f t="shared" si="1"/>
        <v>3.5</v>
      </c>
    </row>
    <row r="33" spans="1:5" x14ac:dyDescent="0.3">
      <c r="A33">
        <v>133</v>
      </c>
      <c r="B33">
        <v>94</v>
      </c>
      <c r="D33">
        <f t="shared" si="0"/>
        <v>52.5</v>
      </c>
      <c r="E33">
        <f t="shared" si="1"/>
        <v>15.5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561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183</v>
      </c>
      <c r="I2">
        <f>MEDIAN($B$4:$B$33)</f>
        <v>157.5</v>
      </c>
      <c r="K2">
        <f>AVERAGE($A$4:$A$33)</f>
        <v>184</v>
      </c>
      <c r="L2">
        <f>AVERAGE($B$4:$B$33)</f>
        <v>159.80000000000001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168</v>
      </c>
      <c r="B4">
        <v>185</v>
      </c>
      <c r="D4">
        <f t="shared" ref="D4:D33" si="0">RANK(A4,$A$4:$B$33,1)+(COUNT($A$4:$B$33)+1-RANK(A4,$A$4:$B$33,1)-RANK(A4,$A$4:$B$33,0))/2</f>
        <v>20.5</v>
      </c>
      <c r="E4">
        <f t="shared" ref="E4:E33" si="1">RANK(B4,$A$4:$B$33,1)+(COUNT($A$4:$B$33)+1-RANK(B4,$A$4:$B$33,1)-RANK(B4,$A$4:$B$33,0))/2</f>
        <v>42.5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205</v>
      </c>
      <c r="B5">
        <v>135</v>
      </c>
      <c r="D5">
        <f t="shared" si="0"/>
        <v>58.5</v>
      </c>
      <c r="E5">
        <f t="shared" si="1"/>
        <v>2.5</v>
      </c>
      <c r="H5">
        <f>SUM($D$4:$D$33)</f>
        <v>1196.5</v>
      </c>
      <c r="I5">
        <f>SUM($E$4:$E$33)</f>
        <v>633.5</v>
      </c>
      <c r="J5" s="2" t="s">
        <v>23</v>
      </c>
      <c r="K5">
        <f>STDEVP($A$4:$A$33)</f>
        <v>13.478377746103819</v>
      </c>
      <c r="L5">
        <f>STDEVP($B$4:$B$33)</f>
        <v>22.07019105792547</v>
      </c>
    </row>
    <row r="6" spans="1:12" x14ac:dyDescent="0.3">
      <c r="A6">
        <v>192</v>
      </c>
      <c r="B6">
        <v>191</v>
      </c>
      <c r="D6">
        <f t="shared" si="0"/>
        <v>49.5</v>
      </c>
      <c r="E6">
        <f t="shared" si="1"/>
        <v>47</v>
      </c>
    </row>
    <row r="7" spans="1:12" x14ac:dyDescent="0.3">
      <c r="A7">
        <v>179</v>
      </c>
      <c r="B7">
        <v>142</v>
      </c>
      <c r="D7">
        <f t="shared" si="0"/>
        <v>37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205</v>
      </c>
      <c r="B8">
        <v>142</v>
      </c>
      <c r="D8">
        <f t="shared" si="0"/>
        <v>58.5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198</v>
      </c>
      <c r="B9">
        <v>152</v>
      </c>
      <c r="D9">
        <f t="shared" si="0"/>
        <v>54</v>
      </c>
      <c r="E9">
        <f t="shared" si="1"/>
        <v>12</v>
      </c>
    </row>
    <row r="10" spans="1:12" x14ac:dyDescent="0.3">
      <c r="A10">
        <v>170</v>
      </c>
      <c r="B10">
        <v>93</v>
      </c>
      <c r="D10">
        <f t="shared" si="0"/>
        <v>24.5</v>
      </c>
      <c r="E10">
        <f t="shared" si="1"/>
        <v>1</v>
      </c>
      <c r="G10" t="s">
        <v>13</v>
      </c>
      <c r="H10">
        <f>H8*I8+H8*(H8+1)/2-H5</f>
        <v>168.5</v>
      </c>
    </row>
    <row r="11" spans="1:12" x14ac:dyDescent="0.3">
      <c r="A11">
        <v>187</v>
      </c>
      <c r="B11">
        <v>169</v>
      </c>
      <c r="D11">
        <f t="shared" si="0"/>
        <v>45</v>
      </c>
      <c r="E11">
        <f t="shared" si="1"/>
        <v>22.5</v>
      </c>
      <c r="G11" t="s">
        <v>14</v>
      </c>
      <c r="H11">
        <f>H8*I8+I8*(I8+1)/2-I5</f>
        <v>731.5</v>
      </c>
    </row>
    <row r="12" spans="1:12" x14ac:dyDescent="0.3">
      <c r="A12">
        <v>209</v>
      </c>
      <c r="B12">
        <v>138</v>
      </c>
      <c r="D12">
        <f t="shared" si="0"/>
        <v>60</v>
      </c>
      <c r="E12">
        <f t="shared" si="1"/>
        <v>5</v>
      </c>
    </row>
    <row r="13" spans="1:12" x14ac:dyDescent="0.3">
      <c r="A13">
        <v>172</v>
      </c>
      <c r="B13">
        <v>145</v>
      </c>
      <c r="D13">
        <f t="shared" si="0"/>
        <v>29.5</v>
      </c>
      <c r="E13">
        <f t="shared" si="1"/>
        <v>8.5</v>
      </c>
      <c r="G13" t="s">
        <v>15</v>
      </c>
      <c r="H13">
        <f>MIN(H10,H11)</f>
        <v>168.5</v>
      </c>
    </row>
    <row r="14" spans="1:12" x14ac:dyDescent="0.3">
      <c r="A14">
        <v>176</v>
      </c>
      <c r="B14">
        <v>149</v>
      </c>
      <c r="D14">
        <f t="shared" si="0"/>
        <v>35.5</v>
      </c>
      <c r="E14">
        <f t="shared" si="1"/>
        <v>10</v>
      </c>
    </row>
    <row r="15" spans="1:12" x14ac:dyDescent="0.3">
      <c r="A15">
        <v>197</v>
      </c>
      <c r="B15">
        <v>172</v>
      </c>
      <c r="D15">
        <f t="shared" si="0"/>
        <v>52.5</v>
      </c>
      <c r="E15">
        <f t="shared" si="1"/>
        <v>29.5</v>
      </c>
      <c r="G15" t="s">
        <v>16</v>
      </c>
      <c r="H15">
        <f>(H13-H8*I8/2)/SQRT(H8*I8*(H8+I8+1)/12)</f>
        <v>-4.1618157554742448</v>
      </c>
    </row>
    <row r="16" spans="1:12" x14ac:dyDescent="0.3">
      <c r="A16">
        <v>186</v>
      </c>
      <c r="B16">
        <v>172</v>
      </c>
      <c r="D16">
        <f t="shared" si="0"/>
        <v>44</v>
      </c>
      <c r="E16">
        <f t="shared" si="1"/>
        <v>29.5</v>
      </c>
      <c r="G16" s="3" t="s">
        <v>17</v>
      </c>
      <c r="H16" s="4">
        <f>(1-NORMSDIST(ABS(H15)))*2</f>
        <v>3.1572704799698315E-5</v>
      </c>
    </row>
    <row r="17" spans="1:12" x14ac:dyDescent="0.3">
      <c r="A17">
        <v>168</v>
      </c>
      <c r="B17">
        <v>158</v>
      </c>
      <c r="D17">
        <f t="shared" si="0"/>
        <v>20.5</v>
      </c>
      <c r="E17">
        <f t="shared" si="1"/>
        <v>16</v>
      </c>
    </row>
    <row r="18" spans="1:12" x14ac:dyDescent="0.3">
      <c r="A18">
        <v>169</v>
      </c>
      <c r="B18">
        <v>157</v>
      </c>
      <c r="D18">
        <f t="shared" si="0"/>
        <v>22.5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175</v>
      </c>
      <c r="B19">
        <v>155</v>
      </c>
      <c r="D19">
        <f t="shared" si="0"/>
        <v>34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182</v>
      </c>
      <c r="B20">
        <v>159</v>
      </c>
      <c r="D20">
        <f t="shared" si="0"/>
        <v>38.5</v>
      </c>
      <c r="E20">
        <f t="shared" si="1"/>
        <v>17</v>
      </c>
    </row>
    <row r="21" spans="1:12" x14ac:dyDescent="0.3">
      <c r="A21">
        <v>170</v>
      </c>
      <c r="B21">
        <v>171</v>
      </c>
      <c r="D21">
        <f t="shared" si="0"/>
        <v>24.5</v>
      </c>
      <c r="E21">
        <f t="shared" si="1"/>
        <v>26.5</v>
      </c>
    </row>
    <row r="22" spans="1:12" x14ac:dyDescent="0.3">
      <c r="A22">
        <v>184</v>
      </c>
      <c r="B22">
        <v>191</v>
      </c>
      <c r="D22">
        <f t="shared" si="0"/>
        <v>40.5</v>
      </c>
      <c r="E22">
        <f t="shared" si="1"/>
        <v>47</v>
      </c>
    </row>
    <row r="23" spans="1:12" x14ac:dyDescent="0.3">
      <c r="A23">
        <v>176</v>
      </c>
      <c r="B23">
        <v>182</v>
      </c>
      <c r="D23">
        <f t="shared" si="0"/>
        <v>35.5</v>
      </c>
      <c r="E23">
        <f t="shared" si="1"/>
        <v>38.5</v>
      </c>
    </row>
    <row r="24" spans="1:12" x14ac:dyDescent="0.3">
      <c r="A24">
        <v>174</v>
      </c>
      <c r="B24">
        <v>197</v>
      </c>
      <c r="D24">
        <f t="shared" si="0"/>
        <v>32.5</v>
      </c>
      <c r="E24">
        <f t="shared" si="1"/>
        <v>52.5</v>
      </c>
    </row>
    <row r="25" spans="1:12" x14ac:dyDescent="0.3">
      <c r="A25">
        <v>165</v>
      </c>
      <c r="B25">
        <v>157</v>
      </c>
      <c r="D25">
        <f t="shared" si="0"/>
        <v>18.5</v>
      </c>
      <c r="E25">
        <f t="shared" si="1"/>
        <v>14.5</v>
      </c>
    </row>
    <row r="26" spans="1:12" x14ac:dyDescent="0.3">
      <c r="A26">
        <v>193</v>
      </c>
      <c r="B26">
        <v>185</v>
      </c>
      <c r="D26">
        <f t="shared" si="0"/>
        <v>51</v>
      </c>
      <c r="E26">
        <f t="shared" si="1"/>
        <v>42.5</v>
      </c>
    </row>
    <row r="27" spans="1:12" x14ac:dyDescent="0.3">
      <c r="A27">
        <v>202</v>
      </c>
      <c r="B27">
        <v>135</v>
      </c>
      <c r="D27">
        <f t="shared" si="0"/>
        <v>57</v>
      </c>
      <c r="E27">
        <f t="shared" si="1"/>
        <v>2.5</v>
      </c>
    </row>
    <row r="28" spans="1:12" x14ac:dyDescent="0.3">
      <c r="A28">
        <v>165</v>
      </c>
      <c r="B28">
        <v>174</v>
      </c>
      <c r="D28">
        <f t="shared" si="0"/>
        <v>18.5</v>
      </c>
      <c r="E28">
        <f t="shared" si="1"/>
        <v>32.5</v>
      </c>
    </row>
    <row r="29" spans="1:12" x14ac:dyDescent="0.3">
      <c r="A29">
        <v>191</v>
      </c>
      <c r="B29">
        <v>137</v>
      </c>
      <c r="D29">
        <f t="shared" si="0"/>
        <v>47</v>
      </c>
      <c r="E29">
        <f t="shared" si="1"/>
        <v>4</v>
      </c>
    </row>
    <row r="30" spans="1:12" x14ac:dyDescent="0.3">
      <c r="A30">
        <v>192</v>
      </c>
      <c r="B30">
        <v>184</v>
      </c>
      <c r="D30">
        <f t="shared" si="0"/>
        <v>49.5</v>
      </c>
      <c r="E30">
        <f t="shared" si="1"/>
        <v>40.5</v>
      </c>
    </row>
    <row r="31" spans="1:12" x14ac:dyDescent="0.3">
      <c r="A31">
        <v>171</v>
      </c>
      <c r="B31">
        <v>172</v>
      </c>
      <c r="D31">
        <f t="shared" si="0"/>
        <v>26.5</v>
      </c>
      <c r="E31">
        <f t="shared" si="1"/>
        <v>29.5</v>
      </c>
    </row>
    <row r="32" spans="1:12" x14ac:dyDescent="0.3">
      <c r="A32">
        <v>199</v>
      </c>
      <c r="B32">
        <v>145</v>
      </c>
      <c r="D32">
        <f t="shared" si="0"/>
        <v>55</v>
      </c>
      <c r="E32">
        <f t="shared" si="1"/>
        <v>8.5</v>
      </c>
    </row>
    <row r="33" spans="1:5" x14ac:dyDescent="0.3">
      <c r="A33">
        <v>200</v>
      </c>
      <c r="B33">
        <v>150</v>
      </c>
      <c r="D33">
        <f t="shared" si="0"/>
        <v>56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242.5</v>
      </c>
      <c r="I2">
        <f>MEDIAN($B$4:$B$33)</f>
        <v>244</v>
      </c>
      <c r="K2">
        <f>AVERAGE($A$4:$A$33)</f>
        <v>247.3</v>
      </c>
      <c r="L2">
        <f>AVERAGE($B$4:$B$33)</f>
        <v>231.36666666666667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310</v>
      </c>
      <c r="B4">
        <v>218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16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305</v>
      </c>
      <c r="B5">
        <v>233</v>
      </c>
      <c r="D5">
        <f t="shared" si="0"/>
        <v>55</v>
      </c>
      <c r="E5">
        <f t="shared" si="1"/>
        <v>25</v>
      </c>
      <c r="H5">
        <f>SUM($D$4:$D$33)</f>
        <v>988</v>
      </c>
      <c r="I5">
        <f>SUM($E$4:$E$33)</f>
        <v>842</v>
      </c>
      <c r="J5" s="2" t="s">
        <v>23</v>
      </c>
      <c r="K5">
        <f>STDEVP($A$4:$A$33)</f>
        <v>48.461084043453532</v>
      </c>
      <c r="L5">
        <f>STDEVP($B$4:$B$33)</f>
        <v>36.709202600377409</v>
      </c>
    </row>
    <row r="6" spans="1:12" x14ac:dyDescent="0.3">
      <c r="A6">
        <v>229</v>
      </c>
      <c r="B6">
        <v>195</v>
      </c>
      <c r="D6">
        <f t="shared" si="0"/>
        <v>20</v>
      </c>
      <c r="E6">
        <f t="shared" si="1"/>
        <v>8</v>
      </c>
    </row>
    <row r="7" spans="1:12" x14ac:dyDescent="0.3">
      <c r="A7">
        <v>287</v>
      </c>
      <c r="B7">
        <v>169</v>
      </c>
      <c r="D7">
        <f t="shared" si="0"/>
        <v>52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319</v>
      </c>
      <c r="B8">
        <v>242</v>
      </c>
      <c r="D8">
        <f t="shared" si="0"/>
        <v>58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346</v>
      </c>
      <c r="B9">
        <v>123</v>
      </c>
      <c r="D9">
        <f t="shared" si="0"/>
        <v>60</v>
      </c>
      <c r="E9">
        <f t="shared" si="1"/>
        <v>1</v>
      </c>
    </row>
    <row r="10" spans="1:12" x14ac:dyDescent="0.3">
      <c r="A10">
        <v>233</v>
      </c>
      <c r="B10">
        <v>244</v>
      </c>
      <c r="D10">
        <f t="shared" si="0"/>
        <v>25</v>
      </c>
      <c r="E10">
        <f t="shared" si="1"/>
        <v>30</v>
      </c>
      <c r="G10" t="s">
        <v>13</v>
      </c>
      <c r="H10">
        <f>H8*I8+H8*(H8+1)/2-H5</f>
        <v>377</v>
      </c>
    </row>
    <row r="11" spans="1:12" x14ac:dyDescent="0.3">
      <c r="A11">
        <v>235</v>
      </c>
      <c r="B11">
        <v>272</v>
      </c>
      <c r="D11">
        <f t="shared" si="0"/>
        <v>27</v>
      </c>
      <c r="E11">
        <f t="shared" si="1"/>
        <v>50.5</v>
      </c>
      <c r="G11" t="s">
        <v>14</v>
      </c>
      <c r="H11">
        <f>H8*I8+I8*(I8+1)/2-I5</f>
        <v>523</v>
      </c>
    </row>
    <row r="12" spans="1:12" x14ac:dyDescent="0.3">
      <c r="A12">
        <v>212</v>
      </c>
      <c r="B12">
        <v>250</v>
      </c>
      <c r="D12">
        <f t="shared" si="0"/>
        <v>15</v>
      </c>
      <c r="E12">
        <f t="shared" si="1"/>
        <v>37.5</v>
      </c>
    </row>
    <row r="13" spans="1:12" x14ac:dyDescent="0.3">
      <c r="A13">
        <v>265</v>
      </c>
      <c r="B13">
        <v>249</v>
      </c>
      <c r="D13">
        <f t="shared" si="0"/>
        <v>48</v>
      </c>
      <c r="E13">
        <f t="shared" si="1"/>
        <v>33</v>
      </c>
      <c r="G13" t="s">
        <v>15</v>
      </c>
      <c r="H13">
        <f>MIN(H10,H11)</f>
        <v>377</v>
      </c>
    </row>
    <row r="14" spans="1:12" x14ac:dyDescent="0.3">
      <c r="A14">
        <v>202</v>
      </c>
      <c r="B14">
        <v>249</v>
      </c>
      <c r="D14">
        <f t="shared" si="0"/>
        <v>10</v>
      </c>
      <c r="E14">
        <f t="shared" si="1"/>
        <v>33</v>
      </c>
    </row>
    <row r="15" spans="1:12" x14ac:dyDescent="0.3">
      <c r="A15">
        <v>161</v>
      </c>
      <c r="B15">
        <v>232</v>
      </c>
      <c r="D15">
        <f t="shared" si="0"/>
        <v>4</v>
      </c>
      <c r="E15">
        <f t="shared" si="1"/>
        <v>22</v>
      </c>
      <c r="G15" t="s">
        <v>16</v>
      </c>
      <c r="H15">
        <f>(H13-H8*I8/2)/SQRT(H8*I8*(H8+I8+1)/12)</f>
        <v>-1.0792630555936764</v>
      </c>
    </row>
    <row r="16" spans="1:12" x14ac:dyDescent="0.3">
      <c r="A16">
        <v>225</v>
      </c>
      <c r="B16">
        <v>232</v>
      </c>
      <c r="D16">
        <f t="shared" si="0"/>
        <v>19</v>
      </c>
      <c r="E16">
        <f t="shared" si="1"/>
        <v>22</v>
      </c>
      <c r="G16" s="3" t="s">
        <v>17</v>
      </c>
      <c r="H16" s="4">
        <f>(1-NORMSDIST(ABS(H15)))*2</f>
        <v>0.28047047727722907</v>
      </c>
    </row>
    <row r="17" spans="1:12" x14ac:dyDescent="0.3">
      <c r="A17">
        <v>203</v>
      </c>
      <c r="B17">
        <v>196</v>
      </c>
      <c r="D17">
        <f t="shared" si="0"/>
        <v>11.5</v>
      </c>
      <c r="E17">
        <f t="shared" si="1"/>
        <v>9</v>
      </c>
    </row>
    <row r="18" spans="1:12" x14ac:dyDescent="0.3">
      <c r="A18">
        <v>220</v>
      </c>
      <c r="B18">
        <v>250</v>
      </c>
      <c r="D18">
        <f t="shared" si="0"/>
        <v>18</v>
      </c>
      <c r="E18">
        <f t="shared" si="1"/>
        <v>37.5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232</v>
      </c>
      <c r="B19">
        <v>244</v>
      </c>
      <c r="D19">
        <f t="shared" si="0"/>
        <v>22</v>
      </c>
      <c r="E19">
        <f t="shared" si="1"/>
        <v>30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296</v>
      </c>
      <c r="B20">
        <v>165</v>
      </c>
      <c r="D20">
        <f t="shared" si="0"/>
        <v>54</v>
      </c>
      <c r="E20">
        <f t="shared" si="1"/>
        <v>5</v>
      </c>
    </row>
    <row r="21" spans="1:12" x14ac:dyDescent="0.3">
      <c r="A21">
        <v>250</v>
      </c>
      <c r="B21">
        <v>210</v>
      </c>
      <c r="D21">
        <f t="shared" si="0"/>
        <v>37.5</v>
      </c>
      <c r="E21">
        <f t="shared" si="1"/>
        <v>13.5</v>
      </c>
    </row>
    <row r="22" spans="1:12" x14ac:dyDescent="0.3">
      <c r="A22">
        <v>153</v>
      </c>
      <c r="B22">
        <v>210</v>
      </c>
      <c r="D22">
        <f t="shared" si="0"/>
        <v>2</v>
      </c>
      <c r="E22">
        <f t="shared" si="1"/>
        <v>13.5</v>
      </c>
    </row>
    <row r="23" spans="1:12" x14ac:dyDescent="0.3">
      <c r="A23">
        <v>252</v>
      </c>
      <c r="B23">
        <v>272</v>
      </c>
      <c r="D23">
        <f t="shared" si="0"/>
        <v>41</v>
      </c>
      <c r="E23">
        <f t="shared" si="1"/>
        <v>50.5</v>
      </c>
    </row>
    <row r="24" spans="1:12" x14ac:dyDescent="0.3">
      <c r="A24">
        <v>253</v>
      </c>
      <c r="B24">
        <v>244</v>
      </c>
      <c r="D24">
        <f t="shared" si="0"/>
        <v>42</v>
      </c>
      <c r="E24">
        <f t="shared" si="1"/>
        <v>30</v>
      </c>
    </row>
    <row r="25" spans="1:12" x14ac:dyDescent="0.3">
      <c r="A25">
        <v>203</v>
      </c>
      <c r="B25">
        <v>259</v>
      </c>
      <c r="D25">
        <f t="shared" si="0"/>
        <v>11.5</v>
      </c>
      <c r="E25">
        <f t="shared" si="1"/>
        <v>44.5</v>
      </c>
    </row>
    <row r="26" spans="1:12" x14ac:dyDescent="0.3">
      <c r="A26">
        <v>255</v>
      </c>
      <c r="B26">
        <v>264</v>
      </c>
      <c r="D26">
        <f t="shared" si="0"/>
        <v>43</v>
      </c>
      <c r="E26">
        <f t="shared" si="1"/>
        <v>46.5</v>
      </c>
    </row>
    <row r="27" spans="1:12" x14ac:dyDescent="0.3">
      <c r="A27">
        <v>160</v>
      </c>
      <c r="B27">
        <v>259</v>
      </c>
      <c r="D27">
        <f t="shared" si="0"/>
        <v>3</v>
      </c>
      <c r="E27">
        <f t="shared" si="1"/>
        <v>44.5</v>
      </c>
    </row>
    <row r="28" spans="1:12" x14ac:dyDescent="0.3">
      <c r="A28">
        <v>271</v>
      </c>
      <c r="B28">
        <v>250</v>
      </c>
      <c r="D28">
        <f t="shared" si="0"/>
        <v>49</v>
      </c>
      <c r="E28">
        <f t="shared" si="1"/>
        <v>37.5</v>
      </c>
    </row>
    <row r="29" spans="1:12" x14ac:dyDescent="0.3">
      <c r="A29">
        <v>306</v>
      </c>
      <c r="B29">
        <v>250</v>
      </c>
      <c r="D29">
        <f t="shared" si="0"/>
        <v>56</v>
      </c>
      <c r="E29">
        <f t="shared" si="1"/>
        <v>37.5</v>
      </c>
    </row>
    <row r="30" spans="1:12" x14ac:dyDescent="0.3">
      <c r="A30">
        <v>233</v>
      </c>
      <c r="B30">
        <v>249</v>
      </c>
      <c r="D30">
        <f t="shared" si="0"/>
        <v>25</v>
      </c>
      <c r="E30">
        <f t="shared" si="1"/>
        <v>33</v>
      </c>
    </row>
    <row r="31" spans="1:12" x14ac:dyDescent="0.3">
      <c r="A31">
        <v>264</v>
      </c>
      <c r="B31">
        <v>292</v>
      </c>
      <c r="D31">
        <f t="shared" si="0"/>
        <v>46.5</v>
      </c>
      <c r="E31">
        <f t="shared" si="1"/>
        <v>53</v>
      </c>
    </row>
    <row r="32" spans="1:12" x14ac:dyDescent="0.3">
      <c r="A32">
        <v>219</v>
      </c>
      <c r="B32">
        <v>250</v>
      </c>
      <c r="D32">
        <f t="shared" si="0"/>
        <v>17</v>
      </c>
      <c r="E32">
        <f t="shared" si="1"/>
        <v>37.5</v>
      </c>
    </row>
    <row r="33" spans="1:5" x14ac:dyDescent="0.3">
      <c r="A33">
        <v>320</v>
      </c>
      <c r="B33">
        <v>169</v>
      </c>
      <c r="D33">
        <f t="shared" si="0"/>
        <v>59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962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445.5</v>
      </c>
      <c r="I2">
        <f>MEDIAN($B$4:$B$33)</f>
        <v>432</v>
      </c>
      <c r="K2">
        <f>AVERAGE($A$4:$A$33)</f>
        <v>440.36666666666667</v>
      </c>
      <c r="L2">
        <f>AVERAGE($B$4:$B$33)</f>
        <v>431.1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468</v>
      </c>
      <c r="B4">
        <v>423</v>
      </c>
      <c r="D4">
        <f t="shared" ref="D4:D33" si="0">RANK(A4,$A$4:$B$33,1)+(COUNT($A$4:$B$33)+1-RANK(A4,$A$4:$B$33,1)-RANK(A4,$A$4:$B$33,0))/2</f>
        <v>51.5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374</v>
      </c>
      <c r="B5">
        <v>421</v>
      </c>
      <c r="D5">
        <f t="shared" si="0"/>
        <v>5</v>
      </c>
      <c r="E5">
        <f t="shared" si="1"/>
        <v>15.5</v>
      </c>
      <c r="H5">
        <f>SUM($D$4:$D$33)</f>
        <v>984.5</v>
      </c>
      <c r="I5">
        <f>SUM($E$4:$E$33)</f>
        <v>845.5</v>
      </c>
      <c r="J5" s="2" t="s">
        <v>23</v>
      </c>
      <c r="K5">
        <f>STDEVP($A$4:$A$33)</f>
        <v>34.061203084382612</v>
      </c>
      <c r="L5">
        <f>STDEVP($B$4:$B$33)</f>
        <v>42.672668848651433</v>
      </c>
    </row>
    <row r="6" spans="1:12" x14ac:dyDescent="0.3">
      <c r="A6">
        <v>408</v>
      </c>
      <c r="B6">
        <v>461</v>
      </c>
      <c r="D6">
        <f t="shared" si="0"/>
        <v>7</v>
      </c>
      <c r="E6">
        <f t="shared" si="1"/>
        <v>46</v>
      </c>
    </row>
    <row r="7" spans="1:12" x14ac:dyDescent="0.3">
      <c r="A7">
        <v>430</v>
      </c>
      <c r="B7">
        <v>431</v>
      </c>
      <c r="D7">
        <f t="shared" si="0"/>
        <v>23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444</v>
      </c>
      <c r="B8">
        <v>419</v>
      </c>
      <c r="D8">
        <f t="shared" si="0"/>
        <v>33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368</v>
      </c>
      <c r="B9">
        <v>459</v>
      </c>
      <c r="D9">
        <f t="shared" si="0"/>
        <v>3</v>
      </c>
      <c r="E9">
        <f t="shared" si="1"/>
        <v>43</v>
      </c>
    </row>
    <row r="10" spans="1:12" x14ac:dyDescent="0.3">
      <c r="A10">
        <v>448</v>
      </c>
      <c r="B10">
        <v>424</v>
      </c>
      <c r="D10">
        <f t="shared" si="0"/>
        <v>35</v>
      </c>
      <c r="E10">
        <f t="shared" si="1"/>
        <v>20</v>
      </c>
      <c r="G10" t="s">
        <v>13</v>
      </c>
      <c r="H10">
        <f>H8*I8+H8*(H8+1)/2-H5</f>
        <v>380.5</v>
      </c>
    </row>
    <row r="11" spans="1:12" x14ac:dyDescent="0.3">
      <c r="A11">
        <v>480</v>
      </c>
      <c r="B11">
        <v>489</v>
      </c>
      <c r="D11">
        <f t="shared" si="0"/>
        <v>57</v>
      </c>
      <c r="E11">
        <f t="shared" si="1"/>
        <v>59</v>
      </c>
      <c r="G11" t="s">
        <v>14</v>
      </c>
      <c r="H11">
        <f>H8*I8+I8*(I8+1)/2-I5</f>
        <v>519.5</v>
      </c>
    </row>
    <row r="12" spans="1:12" x14ac:dyDescent="0.3">
      <c r="A12">
        <v>461</v>
      </c>
      <c r="B12">
        <v>439</v>
      </c>
      <c r="D12">
        <f t="shared" si="0"/>
        <v>46</v>
      </c>
      <c r="E12">
        <f t="shared" si="1"/>
        <v>28</v>
      </c>
    </row>
    <row r="13" spans="1:12" x14ac:dyDescent="0.3">
      <c r="A13">
        <v>358</v>
      </c>
      <c r="B13">
        <v>371</v>
      </c>
      <c r="D13">
        <f t="shared" si="0"/>
        <v>2</v>
      </c>
      <c r="E13">
        <f t="shared" si="1"/>
        <v>4</v>
      </c>
      <c r="G13" t="s">
        <v>15</v>
      </c>
      <c r="H13">
        <f>MIN(H10,H11)</f>
        <v>380.5</v>
      </c>
    </row>
    <row r="14" spans="1:12" x14ac:dyDescent="0.3">
      <c r="A14">
        <v>461</v>
      </c>
      <c r="B14">
        <v>442</v>
      </c>
      <c r="D14">
        <f t="shared" si="0"/>
        <v>46</v>
      </c>
      <c r="E14">
        <f t="shared" si="1"/>
        <v>31</v>
      </c>
    </row>
    <row r="15" spans="1:12" x14ac:dyDescent="0.3">
      <c r="A15">
        <v>412</v>
      </c>
      <c r="B15">
        <v>422</v>
      </c>
      <c r="D15">
        <f t="shared" si="0"/>
        <v>10.5</v>
      </c>
      <c r="E15">
        <f t="shared" si="1"/>
        <v>17</v>
      </c>
      <c r="G15" t="s">
        <v>16</v>
      </c>
      <c r="H15">
        <f>(H13-H8*I8/2)/SQRT(H8*I8*(H8+I8+1)/12)</f>
        <v>-1.0275175666268563</v>
      </c>
    </row>
    <row r="16" spans="1:12" x14ac:dyDescent="0.3">
      <c r="A16">
        <v>440</v>
      </c>
      <c r="B16">
        <v>471</v>
      </c>
      <c r="D16">
        <f t="shared" si="0"/>
        <v>29.5</v>
      </c>
      <c r="E16">
        <f t="shared" si="1"/>
        <v>55</v>
      </c>
      <c r="G16" s="3" t="s">
        <v>17</v>
      </c>
      <c r="H16" s="4">
        <f>(1-NORMSDIST(ABS(H15)))*2</f>
        <v>0.30417681801970353</v>
      </c>
    </row>
    <row r="17" spans="1:12" x14ac:dyDescent="0.3">
      <c r="A17">
        <v>434</v>
      </c>
      <c r="B17">
        <v>459</v>
      </c>
      <c r="D17">
        <f t="shared" si="0"/>
        <v>27</v>
      </c>
      <c r="E17">
        <f t="shared" si="1"/>
        <v>43</v>
      </c>
    </row>
    <row r="18" spans="1:12" x14ac:dyDescent="0.3">
      <c r="A18">
        <v>411</v>
      </c>
      <c r="B18">
        <v>410</v>
      </c>
      <c r="D18">
        <f t="shared" si="0"/>
        <v>9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443</v>
      </c>
      <c r="B19">
        <v>462</v>
      </c>
      <c r="D19">
        <f t="shared" si="0"/>
        <v>32</v>
      </c>
      <c r="E19">
        <f t="shared" si="1"/>
        <v>48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452</v>
      </c>
      <c r="B20">
        <v>425</v>
      </c>
      <c r="D20">
        <f t="shared" si="0"/>
        <v>37.5</v>
      </c>
      <c r="E20">
        <f t="shared" si="1"/>
        <v>21</v>
      </c>
    </row>
    <row r="21" spans="1:12" x14ac:dyDescent="0.3">
      <c r="A21">
        <v>470</v>
      </c>
      <c r="B21">
        <v>465</v>
      </c>
      <c r="D21">
        <f t="shared" si="0"/>
        <v>54</v>
      </c>
      <c r="E21">
        <f t="shared" si="1"/>
        <v>49</v>
      </c>
    </row>
    <row r="22" spans="1:12" x14ac:dyDescent="0.3">
      <c r="A22">
        <v>468</v>
      </c>
      <c r="B22">
        <v>413</v>
      </c>
      <c r="D22">
        <f t="shared" si="0"/>
        <v>51.5</v>
      </c>
      <c r="E22">
        <f t="shared" si="1"/>
        <v>12</v>
      </c>
    </row>
    <row r="23" spans="1:12" x14ac:dyDescent="0.3">
      <c r="A23">
        <v>454</v>
      </c>
      <c r="B23">
        <v>466</v>
      </c>
      <c r="D23">
        <f t="shared" si="0"/>
        <v>40</v>
      </c>
      <c r="E23">
        <f t="shared" si="1"/>
        <v>50</v>
      </c>
    </row>
    <row r="24" spans="1:12" x14ac:dyDescent="0.3">
      <c r="A24">
        <v>457</v>
      </c>
      <c r="B24">
        <v>433</v>
      </c>
      <c r="D24">
        <f t="shared" si="0"/>
        <v>41</v>
      </c>
      <c r="E24">
        <f t="shared" si="1"/>
        <v>25.5</v>
      </c>
    </row>
    <row r="25" spans="1:12" x14ac:dyDescent="0.3">
      <c r="A25">
        <v>469</v>
      </c>
      <c r="B25">
        <v>449</v>
      </c>
      <c r="D25">
        <f t="shared" si="0"/>
        <v>53</v>
      </c>
      <c r="E25">
        <f t="shared" si="1"/>
        <v>36</v>
      </c>
    </row>
    <row r="26" spans="1:12" x14ac:dyDescent="0.3">
      <c r="A26">
        <v>440</v>
      </c>
      <c r="B26">
        <v>418</v>
      </c>
      <c r="D26">
        <f t="shared" si="0"/>
        <v>29.5</v>
      </c>
      <c r="E26">
        <f t="shared" si="1"/>
        <v>13</v>
      </c>
    </row>
    <row r="27" spans="1:12" x14ac:dyDescent="0.3">
      <c r="A27">
        <v>500</v>
      </c>
      <c r="B27">
        <v>423</v>
      </c>
      <c r="D27">
        <f t="shared" si="0"/>
        <v>60</v>
      </c>
      <c r="E27">
        <f t="shared" si="1"/>
        <v>18.5</v>
      </c>
    </row>
    <row r="28" spans="1:12" x14ac:dyDescent="0.3">
      <c r="A28">
        <v>393</v>
      </c>
      <c r="B28">
        <v>459</v>
      </c>
      <c r="D28">
        <f t="shared" si="0"/>
        <v>6</v>
      </c>
      <c r="E28">
        <f t="shared" si="1"/>
        <v>43</v>
      </c>
    </row>
    <row r="29" spans="1:12" x14ac:dyDescent="0.3">
      <c r="A29">
        <v>428</v>
      </c>
      <c r="B29">
        <v>241</v>
      </c>
      <c r="D29">
        <f t="shared" si="0"/>
        <v>22</v>
      </c>
      <c r="E29">
        <f t="shared" si="1"/>
        <v>1</v>
      </c>
    </row>
    <row r="30" spans="1:12" x14ac:dyDescent="0.3">
      <c r="A30">
        <v>480</v>
      </c>
      <c r="B30">
        <v>452</v>
      </c>
      <c r="D30">
        <f t="shared" si="0"/>
        <v>57</v>
      </c>
      <c r="E30">
        <f t="shared" si="1"/>
        <v>37.5</v>
      </c>
    </row>
    <row r="31" spans="1:12" x14ac:dyDescent="0.3">
      <c r="A31">
        <v>447</v>
      </c>
      <c r="B31">
        <v>453</v>
      </c>
      <c r="D31">
        <f t="shared" si="0"/>
        <v>34</v>
      </c>
      <c r="E31">
        <f t="shared" si="1"/>
        <v>39</v>
      </c>
    </row>
    <row r="32" spans="1:12" x14ac:dyDescent="0.3">
      <c r="A32">
        <v>433</v>
      </c>
      <c r="B32">
        <v>421</v>
      </c>
      <c r="D32">
        <f t="shared" si="0"/>
        <v>25.5</v>
      </c>
      <c r="E32">
        <f t="shared" si="1"/>
        <v>15.5</v>
      </c>
    </row>
    <row r="33" spans="1:5" x14ac:dyDescent="0.3">
      <c r="A33">
        <v>480</v>
      </c>
      <c r="B33">
        <v>412</v>
      </c>
      <c r="D33">
        <f t="shared" si="0"/>
        <v>57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906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274</v>
      </c>
      <c r="I2">
        <f>MEDIAN($B$4:$B$33)</f>
        <v>267.5</v>
      </c>
      <c r="K2">
        <f>AVERAGE($A$4:$A$33)</f>
        <v>266.63333333333333</v>
      </c>
      <c r="L2">
        <f>AVERAGE($B$4:$B$33)</f>
        <v>259.96666666666664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304</v>
      </c>
      <c r="B4">
        <v>224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233</v>
      </c>
      <c r="B5">
        <v>146</v>
      </c>
      <c r="D5">
        <f t="shared" si="0"/>
        <v>10</v>
      </c>
      <c r="E5">
        <f t="shared" si="1"/>
        <v>1.5</v>
      </c>
      <c r="H5">
        <f>SUM($D$4:$D$33)</f>
        <v>973.5</v>
      </c>
      <c r="I5">
        <f>SUM($E$4:$E$33)</f>
        <v>856.5</v>
      </c>
      <c r="J5" s="2" t="s">
        <v>23</v>
      </c>
      <c r="K5">
        <f>STDEVP($A$4:$A$33)</f>
        <v>44.956633424767126</v>
      </c>
      <c r="L5">
        <f>STDEVP($B$4:$B$33)</f>
        <v>32.68586170740425</v>
      </c>
    </row>
    <row r="6" spans="1:12" x14ac:dyDescent="0.3">
      <c r="A6">
        <v>267</v>
      </c>
      <c r="B6">
        <v>265</v>
      </c>
      <c r="D6">
        <f t="shared" si="0"/>
        <v>28</v>
      </c>
      <c r="E6">
        <f t="shared" si="1"/>
        <v>27</v>
      </c>
    </row>
    <row r="7" spans="1:12" x14ac:dyDescent="0.3">
      <c r="A7">
        <v>293</v>
      </c>
      <c r="B7">
        <v>275</v>
      </c>
      <c r="D7">
        <f t="shared" si="0"/>
        <v>47</v>
      </c>
      <c r="E7">
        <f t="shared" si="1"/>
        <v>35.5</v>
      </c>
      <c r="H7" s="1" t="s">
        <v>11</v>
      </c>
      <c r="I7" s="1" t="s">
        <v>12</v>
      </c>
    </row>
    <row r="8" spans="1:12" x14ac:dyDescent="0.3">
      <c r="A8">
        <v>274</v>
      </c>
      <c r="B8">
        <v>221</v>
      </c>
      <c r="D8">
        <f t="shared" si="0"/>
        <v>33</v>
      </c>
      <c r="E8">
        <f t="shared" si="1"/>
        <v>8</v>
      </c>
      <c r="H8">
        <f>COUNT($A$4:$A$33)</f>
        <v>30</v>
      </c>
      <c r="I8">
        <f>COUNT($B$4:$B$33)</f>
        <v>30</v>
      </c>
    </row>
    <row r="9" spans="1:12" x14ac:dyDescent="0.3">
      <c r="A9">
        <v>248</v>
      </c>
      <c r="B9">
        <v>256</v>
      </c>
      <c r="D9">
        <f t="shared" si="0"/>
        <v>19.5</v>
      </c>
      <c r="E9">
        <f t="shared" si="1"/>
        <v>23</v>
      </c>
    </row>
    <row r="10" spans="1:12" x14ac:dyDescent="0.3">
      <c r="A10">
        <v>246</v>
      </c>
      <c r="B10">
        <v>206</v>
      </c>
      <c r="D10">
        <f t="shared" si="0"/>
        <v>17.5</v>
      </c>
      <c r="E10">
        <f t="shared" si="1"/>
        <v>5</v>
      </c>
      <c r="G10" t="s">
        <v>13</v>
      </c>
      <c r="H10">
        <f>H8*I8+H8*(H8+1)/2-H5</f>
        <v>391.5</v>
      </c>
    </row>
    <row r="11" spans="1:12" x14ac:dyDescent="0.3">
      <c r="A11">
        <v>277</v>
      </c>
      <c r="B11">
        <v>261</v>
      </c>
      <c r="D11">
        <f t="shared" si="0"/>
        <v>40</v>
      </c>
      <c r="E11">
        <f t="shared" si="1"/>
        <v>25.5</v>
      </c>
      <c r="G11" t="s">
        <v>14</v>
      </c>
      <c r="H11">
        <f>H8*I8+I8*(I8+1)/2-I5</f>
        <v>508.5</v>
      </c>
    </row>
    <row r="12" spans="1:12" x14ac:dyDescent="0.3">
      <c r="A12">
        <v>305</v>
      </c>
      <c r="B12">
        <v>276</v>
      </c>
      <c r="D12">
        <f t="shared" si="0"/>
        <v>53</v>
      </c>
      <c r="E12">
        <f t="shared" si="1"/>
        <v>38</v>
      </c>
    </row>
    <row r="13" spans="1:12" x14ac:dyDescent="0.3">
      <c r="A13">
        <v>239</v>
      </c>
      <c r="B13">
        <v>270</v>
      </c>
      <c r="D13">
        <f t="shared" si="0"/>
        <v>14</v>
      </c>
      <c r="E13">
        <f t="shared" si="1"/>
        <v>29.5</v>
      </c>
      <c r="G13" t="s">
        <v>15</v>
      </c>
      <c r="H13">
        <f>MIN(H10,H11)</f>
        <v>391.5</v>
      </c>
    </row>
    <row r="14" spans="1:12" x14ac:dyDescent="0.3">
      <c r="A14">
        <v>301</v>
      </c>
      <c r="B14">
        <v>278</v>
      </c>
      <c r="D14">
        <f t="shared" si="0"/>
        <v>50</v>
      </c>
      <c r="E14">
        <f t="shared" si="1"/>
        <v>41</v>
      </c>
    </row>
    <row r="15" spans="1:12" x14ac:dyDescent="0.3">
      <c r="A15">
        <v>318</v>
      </c>
      <c r="B15">
        <v>248</v>
      </c>
      <c r="D15">
        <f t="shared" si="0"/>
        <v>56</v>
      </c>
      <c r="E15">
        <f t="shared" si="1"/>
        <v>19.5</v>
      </c>
      <c r="G15" t="s">
        <v>16</v>
      </c>
      <c r="H15">
        <f>(H13-H8*I8/2)/SQRT(H8*I8*(H8+I8+1)/12)</f>
        <v>-0.86488888701685029</v>
      </c>
    </row>
    <row r="16" spans="1:12" x14ac:dyDescent="0.3">
      <c r="A16">
        <v>338</v>
      </c>
      <c r="B16">
        <v>234</v>
      </c>
      <c r="D16">
        <f t="shared" si="0"/>
        <v>60</v>
      </c>
      <c r="E16">
        <f t="shared" si="1"/>
        <v>11</v>
      </c>
      <c r="G16" s="3" t="s">
        <v>17</v>
      </c>
      <c r="H16" s="4">
        <f>(1-NORMSDIST(ABS(H15)))*2</f>
        <v>0.38709977767912385</v>
      </c>
    </row>
    <row r="17" spans="1:12" x14ac:dyDescent="0.3">
      <c r="A17">
        <v>306</v>
      </c>
      <c r="B17">
        <v>324</v>
      </c>
      <c r="D17">
        <f t="shared" si="0"/>
        <v>54</v>
      </c>
      <c r="E17">
        <f t="shared" si="1"/>
        <v>58</v>
      </c>
    </row>
    <row r="18" spans="1:12" x14ac:dyDescent="0.3">
      <c r="A18">
        <v>254</v>
      </c>
      <c r="B18">
        <v>245</v>
      </c>
      <c r="D18">
        <f t="shared" si="0"/>
        <v>21.5</v>
      </c>
      <c r="E18">
        <f t="shared" si="1"/>
        <v>16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235</v>
      </c>
      <c r="B19">
        <v>270</v>
      </c>
      <c r="D19">
        <f t="shared" si="0"/>
        <v>12</v>
      </c>
      <c r="E19">
        <f t="shared" si="1"/>
        <v>29.5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146</v>
      </c>
      <c r="B20">
        <v>283</v>
      </c>
      <c r="D20">
        <f t="shared" si="0"/>
        <v>1.5</v>
      </c>
      <c r="E20">
        <f t="shared" si="1"/>
        <v>42</v>
      </c>
    </row>
    <row r="21" spans="1:12" x14ac:dyDescent="0.3">
      <c r="A21">
        <v>286</v>
      </c>
      <c r="B21">
        <v>246</v>
      </c>
      <c r="D21">
        <f t="shared" si="0"/>
        <v>46</v>
      </c>
      <c r="E21">
        <f t="shared" si="1"/>
        <v>17.5</v>
      </c>
    </row>
    <row r="22" spans="1:12" x14ac:dyDescent="0.3">
      <c r="A22">
        <v>307</v>
      </c>
      <c r="B22">
        <v>237</v>
      </c>
      <c r="D22">
        <f t="shared" si="0"/>
        <v>55</v>
      </c>
      <c r="E22">
        <f t="shared" si="1"/>
        <v>13</v>
      </c>
    </row>
    <row r="23" spans="1:12" x14ac:dyDescent="0.3">
      <c r="A23">
        <v>210</v>
      </c>
      <c r="B23">
        <v>276</v>
      </c>
      <c r="D23">
        <f t="shared" si="0"/>
        <v>6</v>
      </c>
      <c r="E23">
        <f t="shared" si="1"/>
        <v>38</v>
      </c>
    </row>
    <row r="24" spans="1:12" x14ac:dyDescent="0.3">
      <c r="A24">
        <v>254</v>
      </c>
      <c r="B24">
        <v>275</v>
      </c>
      <c r="D24">
        <f t="shared" si="0"/>
        <v>21.5</v>
      </c>
      <c r="E24">
        <f t="shared" si="1"/>
        <v>35.5</v>
      </c>
    </row>
    <row r="25" spans="1:12" x14ac:dyDescent="0.3">
      <c r="A25">
        <v>274</v>
      </c>
      <c r="B25">
        <v>284</v>
      </c>
      <c r="D25">
        <f t="shared" si="0"/>
        <v>33</v>
      </c>
      <c r="E25">
        <f t="shared" si="1"/>
        <v>44</v>
      </c>
    </row>
    <row r="26" spans="1:12" x14ac:dyDescent="0.3">
      <c r="A26">
        <v>296</v>
      </c>
      <c r="B26">
        <v>294</v>
      </c>
      <c r="D26">
        <f t="shared" si="0"/>
        <v>49</v>
      </c>
      <c r="E26">
        <f t="shared" si="1"/>
        <v>48</v>
      </c>
    </row>
    <row r="27" spans="1:12" x14ac:dyDescent="0.3">
      <c r="A27">
        <v>175</v>
      </c>
      <c r="B27">
        <v>303</v>
      </c>
      <c r="D27">
        <f t="shared" si="0"/>
        <v>3</v>
      </c>
      <c r="E27">
        <f t="shared" si="1"/>
        <v>51</v>
      </c>
    </row>
    <row r="28" spans="1:12" x14ac:dyDescent="0.3">
      <c r="A28">
        <v>320</v>
      </c>
      <c r="B28">
        <v>284</v>
      </c>
      <c r="D28">
        <f t="shared" si="0"/>
        <v>57</v>
      </c>
      <c r="E28">
        <f t="shared" si="1"/>
        <v>44</v>
      </c>
    </row>
    <row r="29" spans="1:12" x14ac:dyDescent="0.3">
      <c r="A29">
        <v>214</v>
      </c>
      <c r="B29">
        <v>257</v>
      </c>
      <c r="D29">
        <f t="shared" si="0"/>
        <v>7</v>
      </c>
      <c r="E29">
        <f t="shared" si="1"/>
        <v>24</v>
      </c>
    </row>
    <row r="30" spans="1:12" x14ac:dyDescent="0.3">
      <c r="A30">
        <v>329</v>
      </c>
      <c r="B30">
        <v>284</v>
      </c>
      <c r="D30">
        <f t="shared" si="0"/>
        <v>59</v>
      </c>
      <c r="E30">
        <f t="shared" si="1"/>
        <v>44</v>
      </c>
    </row>
    <row r="31" spans="1:12" x14ac:dyDescent="0.3">
      <c r="A31">
        <v>205</v>
      </c>
      <c r="B31">
        <v>261</v>
      </c>
      <c r="D31">
        <f t="shared" si="0"/>
        <v>4</v>
      </c>
      <c r="E31">
        <f t="shared" si="1"/>
        <v>25.5</v>
      </c>
    </row>
    <row r="32" spans="1:12" x14ac:dyDescent="0.3">
      <c r="A32">
        <v>271</v>
      </c>
      <c r="B32">
        <v>240</v>
      </c>
      <c r="D32">
        <f t="shared" si="0"/>
        <v>31</v>
      </c>
      <c r="E32">
        <f t="shared" si="1"/>
        <v>15</v>
      </c>
    </row>
    <row r="33" spans="1:5" x14ac:dyDescent="0.3">
      <c r="A33">
        <v>274</v>
      </c>
      <c r="B33">
        <v>276</v>
      </c>
      <c r="D33">
        <f t="shared" si="0"/>
        <v>33</v>
      </c>
      <c r="E33">
        <f t="shared" si="1"/>
        <v>38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986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296.5</v>
      </c>
      <c r="I2">
        <f>MEDIAN($B$4:$B$33)</f>
        <v>288.5</v>
      </c>
      <c r="K2">
        <f>AVERAGE($A$4:$A$33)</f>
        <v>289.23333333333335</v>
      </c>
      <c r="L2">
        <f>AVERAGE($B$4:$B$33)</f>
        <v>281.7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353</v>
      </c>
      <c r="B4">
        <v>282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286</v>
      </c>
      <c r="B5">
        <v>321</v>
      </c>
      <c r="D5">
        <f t="shared" si="0"/>
        <v>27.5</v>
      </c>
      <c r="E5">
        <f t="shared" si="1"/>
        <v>44.5</v>
      </c>
      <c r="H5">
        <f>SUM($D$4:$D$33)</f>
        <v>965</v>
      </c>
      <c r="I5">
        <f>SUM($E$4:$E$33)</f>
        <v>865</v>
      </c>
      <c r="J5" s="2" t="s">
        <v>23</v>
      </c>
      <c r="K5">
        <f>STDEVP($A$4:$A$33)</f>
        <v>44.888516225075747</v>
      </c>
      <c r="L5">
        <f>STDEVP($B$4:$B$33)</f>
        <v>46.409158578883975</v>
      </c>
    </row>
    <row r="6" spans="1:12" x14ac:dyDescent="0.3">
      <c r="A6">
        <v>292</v>
      </c>
      <c r="B6">
        <v>267</v>
      </c>
      <c r="D6">
        <f t="shared" si="0"/>
        <v>30.5</v>
      </c>
      <c r="E6">
        <f t="shared" si="1"/>
        <v>17</v>
      </c>
    </row>
    <row r="7" spans="1:12" x14ac:dyDescent="0.3">
      <c r="A7">
        <v>305</v>
      </c>
      <c r="B7">
        <v>308</v>
      </c>
      <c r="D7">
        <f t="shared" si="0"/>
        <v>37</v>
      </c>
      <c r="E7">
        <f t="shared" si="1"/>
        <v>39</v>
      </c>
      <c r="H7" s="1" t="s">
        <v>11</v>
      </c>
      <c r="I7" s="1" t="s">
        <v>12</v>
      </c>
    </row>
    <row r="8" spans="1:12" x14ac:dyDescent="0.3">
      <c r="A8">
        <v>265</v>
      </c>
      <c r="B8">
        <v>291</v>
      </c>
      <c r="D8">
        <f t="shared" si="0"/>
        <v>15</v>
      </c>
      <c r="E8">
        <f t="shared" si="1"/>
        <v>29</v>
      </c>
      <c r="H8">
        <f>COUNT($A$4:$A$33)</f>
        <v>30</v>
      </c>
      <c r="I8">
        <f>COUNT($B$4:$B$33)</f>
        <v>30</v>
      </c>
    </row>
    <row r="9" spans="1:12" x14ac:dyDescent="0.3">
      <c r="A9">
        <v>321</v>
      </c>
      <c r="B9">
        <v>323</v>
      </c>
      <c r="D9">
        <f t="shared" si="0"/>
        <v>44.5</v>
      </c>
      <c r="E9">
        <f t="shared" si="1"/>
        <v>47</v>
      </c>
    </row>
    <row r="10" spans="1:12" x14ac:dyDescent="0.3">
      <c r="A10">
        <v>330</v>
      </c>
      <c r="B10">
        <v>327</v>
      </c>
      <c r="D10">
        <f t="shared" si="0"/>
        <v>52</v>
      </c>
      <c r="E10">
        <f t="shared" si="1"/>
        <v>50.5</v>
      </c>
      <c r="G10" t="s">
        <v>13</v>
      </c>
      <c r="H10">
        <f>H8*I8+H8*(H8+1)/2-H5</f>
        <v>400</v>
      </c>
    </row>
    <row r="11" spans="1:12" x14ac:dyDescent="0.3">
      <c r="A11">
        <v>278</v>
      </c>
      <c r="B11">
        <v>323</v>
      </c>
      <c r="D11">
        <f t="shared" si="0"/>
        <v>20</v>
      </c>
      <c r="E11">
        <f t="shared" si="1"/>
        <v>47</v>
      </c>
      <c r="G11" t="s">
        <v>14</v>
      </c>
      <c r="H11">
        <f>H8*I8+I8*(I8+1)/2-I5</f>
        <v>500</v>
      </c>
    </row>
    <row r="12" spans="1:12" x14ac:dyDescent="0.3">
      <c r="A12">
        <v>204</v>
      </c>
      <c r="B12">
        <v>309</v>
      </c>
      <c r="D12">
        <f t="shared" si="0"/>
        <v>7</v>
      </c>
      <c r="E12">
        <f t="shared" si="1"/>
        <v>40.5</v>
      </c>
    </row>
    <row r="13" spans="1:12" x14ac:dyDescent="0.3">
      <c r="A13">
        <v>206</v>
      </c>
      <c r="B13">
        <v>293</v>
      </c>
      <c r="D13">
        <f t="shared" si="0"/>
        <v>8</v>
      </c>
      <c r="E13">
        <f t="shared" si="1"/>
        <v>32</v>
      </c>
      <c r="G13" t="s">
        <v>15</v>
      </c>
      <c r="H13">
        <f>MIN(H10,H11)</f>
        <v>400</v>
      </c>
    </row>
    <row r="14" spans="1:12" x14ac:dyDescent="0.3">
      <c r="A14">
        <v>302</v>
      </c>
      <c r="B14">
        <v>191</v>
      </c>
      <c r="D14">
        <f t="shared" si="0"/>
        <v>35</v>
      </c>
      <c r="E14">
        <f t="shared" si="1"/>
        <v>2.5</v>
      </c>
    </row>
    <row r="15" spans="1:12" x14ac:dyDescent="0.3">
      <c r="A15">
        <v>233</v>
      </c>
      <c r="B15">
        <v>266</v>
      </c>
      <c r="D15">
        <f t="shared" si="0"/>
        <v>9</v>
      </c>
      <c r="E15">
        <f t="shared" si="1"/>
        <v>16</v>
      </c>
      <c r="G15" t="s">
        <v>16</v>
      </c>
      <c r="H15">
        <f>(H13-H8*I8/2)/SQRT(H8*I8*(H8+I8+1)/12)</f>
        <v>-0.73922127095457291</v>
      </c>
    </row>
    <row r="16" spans="1:12" x14ac:dyDescent="0.3">
      <c r="A16">
        <v>331</v>
      </c>
      <c r="B16">
        <v>286</v>
      </c>
      <c r="D16">
        <f t="shared" si="0"/>
        <v>53</v>
      </c>
      <c r="E16">
        <f t="shared" si="1"/>
        <v>27.5</v>
      </c>
      <c r="G16" s="3" t="s">
        <v>17</v>
      </c>
      <c r="H16" s="4">
        <f>(1-NORMSDIST(ABS(H15)))*2</f>
        <v>0.45977264654856631</v>
      </c>
    </row>
    <row r="17" spans="1:12" x14ac:dyDescent="0.3">
      <c r="A17">
        <v>192</v>
      </c>
      <c r="B17">
        <v>279</v>
      </c>
      <c r="D17">
        <f t="shared" si="0"/>
        <v>4</v>
      </c>
      <c r="E17">
        <f t="shared" si="1"/>
        <v>21</v>
      </c>
    </row>
    <row r="18" spans="1:12" x14ac:dyDescent="0.3">
      <c r="A18">
        <v>326</v>
      </c>
      <c r="B18">
        <v>295</v>
      </c>
      <c r="D18">
        <f t="shared" si="0"/>
        <v>49</v>
      </c>
      <c r="E18">
        <f t="shared" si="1"/>
        <v>33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275</v>
      </c>
      <c r="B19">
        <v>191</v>
      </c>
      <c r="D19">
        <f t="shared" si="0"/>
        <v>19</v>
      </c>
      <c r="E19">
        <f t="shared" si="1"/>
        <v>2.5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307</v>
      </c>
      <c r="B20">
        <v>327</v>
      </c>
      <c r="D20">
        <f t="shared" si="0"/>
        <v>38</v>
      </c>
      <c r="E20">
        <f t="shared" si="1"/>
        <v>50.5</v>
      </c>
    </row>
    <row r="21" spans="1:12" x14ac:dyDescent="0.3">
      <c r="A21">
        <v>282</v>
      </c>
      <c r="B21">
        <v>251</v>
      </c>
      <c r="D21">
        <f t="shared" si="0"/>
        <v>24.5</v>
      </c>
      <c r="E21">
        <f t="shared" si="1"/>
        <v>11.5</v>
      </c>
    </row>
    <row r="22" spans="1:12" x14ac:dyDescent="0.3">
      <c r="A22">
        <v>284</v>
      </c>
      <c r="B22">
        <v>309</v>
      </c>
      <c r="D22">
        <f t="shared" si="0"/>
        <v>26</v>
      </c>
      <c r="E22">
        <f t="shared" si="1"/>
        <v>40.5</v>
      </c>
    </row>
    <row r="23" spans="1:12" x14ac:dyDescent="0.3">
      <c r="A23">
        <v>323</v>
      </c>
      <c r="B23">
        <v>251</v>
      </c>
      <c r="D23">
        <f t="shared" si="0"/>
        <v>47</v>
      </c>
      <c r="E23">
        <f t="shared" si="1"/>
        <v>11.5</v>
      </c>
    </row>
    <row r="24" spans="1:12" x14ac:dyDescent="0.3">
      <c r="A24">
        <v>345</v>
      </c>
      <c r="B24">
        <v>342</v>
      </c>
      <c r="D24">
        <f t="shared" si="0"/>
        <v>58</v>
      </c>
      <c r="E24">
        <f t="shared" si="1"/>
        <v>57</v>
      </c>
    </row>
    <row r="25" spans="1:12" x14ac:dyDescent="0.3">
      <c r="A25">
        <v>338</v>
      </c>
      <c r="B25">
        <v>361</v>
      </c>
      <c r="D25">
        <f t="shared" si="0"/>
        <v>54.5</v>
      </c>
      <c r="E25">
        <f t="shared" si="1"/>
        <v>60</v>
      </c>
    </row>
    <row r="26" spans="1:12" x14ac:dyDescent="0.3">
      <c r="A26">
        <v>292</v>
      </c>
      <c r="B26">
        <v>196</v>
      </c>
      <c r="D26">
        <f t="shared" si="0"/>
        <v>30.5</v>
      </c>
      <c r="E26">
        <f t="shared" si="1"/>
        <v>6</v>
      </c>
    </row>
    <row r="27" spans="1:12" x14ac:dyDescent="0.3">
      <c r="A27">
        <v>273</v>
      </c>
      <c r="B27">
        <v>241</v>
      </c>
      <c r="D27">
        <f t="shared" si="0"/>
        <v>18</v>
      </c>
      <c r="E27">
        <f t="shared" si="1"/>
        <v>10</v>
      </c>
    </row>
    <row r="28" spans="1:12" x14ac:dyDescent="0.3">
      <c r="A28">
        <v>301</v>
      </c>
      <c r="B28">
        <v>281</v>
      </c>
      <c r="D28">
        <f t="shared" si="0"/>
        <v>34</v>
      </c>
      <c r="E28">
        <f t="shared" si="1"/>
        <v>22.5</v>
      </c>
    </row>
    <row r="29" spans="1:12" x14ac:dyDescent="0.3">
      <c r="A29">
        <v>259</v>
      </c>
      <c r="B29">
        <v>318</v>
      </c>
      <c r="D29">
        <f t="shared" si="0"/>
        <v>13.5</v>
      </c>
      <c r="E29">
        <f t="shared" si="1"/>
        <v>43</v>
      </c>
    </row>
    <row r="30" spans="1:12" x14ac:dyDescent="0.3">
      <c r="A30">
        <v>303</v>
      </c>
      <c r="B30">
        <v>312</v>
      </c>
      <c r="D30">
        <f t="shared" si="0"/>
        <v>36</v>
      </c>
      <c r="E30">
        <f t="shared" si="1"/>
        <v>42</v>
      </c>
    </row>
    <row r="31" spans="1:12" x14ac:dyDescent="0.3">
      <c r="A31">
        <v>339</v>
      </c>
      <c r="B31">
        <v>259</v>
      </c>
      <c r="D31">
        <f t="shared" si="0"/>
        <v>56</v>
      </c>
      <c r="E31">
        <f t="shared" si="1"/>
        <v>13.5</v>
      </c>
    </row>
    <row r="32" spans="1:12" x14ac:dyDescent="0.3">
      <c r="A32">
        <v>338</v>
      </c>
      <c r="B32">
        <v>170</v>
      </c>
      <c r="D32">
        <f t="shared" si="0"/>
        <v>54.5</v>
      </c>
      <c r="E32">
        <f t="shared" si="1"/>
        <v>1</v>
      </c>
    </row>
    <row r="33" spans="1:5" x14ac:dyDescent="0.3">
      <c r="A33">
        <v>194</v>
      </c>
      <c r="B33">
        <v>281</v>
      </c>
      <c r="D33">
        <f t="shared" si="0"/>
        <v>5</v>
      </c>
      <c r="E33">
        <f t="shared" si="1"/>
        <v>22.5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574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171</v>
      </c>
      <c r="I2">
        <f>MEDIAN($B$4:$B$33)</f>
        <v>155.5</v>
      </c>
      <c r="K2">
        <f>AVERAGE($A$4:$A$33)</f>
        <v>171.46666666666667</v>
      </c>
      <c r="L2">
        <f>AVERAGE($B$4:$B$33)</f>
        <v>149.80000000000001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141</v>
      </c>
      <c r="B4">
        <v>167</v>
      </c>
      <c r="D4">
        <f t="shared" ref="D4:D33" si="0">RANK(A4,$A$4:$B$33,1)+(COUNT($A$4:$B$33)+1-RANK(A4,$A$4:$B$33,1)-RANK(A4,$A$4:$B$33,0))/2</f>
        <v>13</v>
      </c>
      <c r="E4">
        <f t="shared" ref="E4:E33" si="1">RANK(B4,$A$4:$B$33,1)+(COUNT($A$4:$B$33)+1-RANK(B4,$A$4:$B$33,1)-RANK(B4,$A$4:$B$33,0))/2</f>
        <v>35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160</v>
      </c>
      <c r="B5">
        <v>149</v>
      </c>
      <c r="D5">
        <f t="shared" si="0"/>
        <v>25</v>
      </c>
      <c r="E5">
        <f t="shared" si="1"/>
        <v>18.5</v>
      </c>
      <c r="H5">
        <f>SUM($D$4:$D$33)</f>
        <v>1112</v>
      </c>
      <c r="I5">
        <f>SUM($E$4:$E$33)</f>
        <v>718</v>
      </c>
      <c r="J5" s="2" t="s">
        <v>23</v>
      </c>
      <c r="K5">
        <f>STDEVP($A$4:$A$33)</f>
        <v>24.355332521282115</v>
      </c>
      <c r="L5">
        <f>STDEVP($B$4:$B$33)</f>
        <v>27.096617255049875</v>
      </c>
    </row>
    <row r="6" spans="1:12" x14ac:dyDescent="0.3">
      <c r="A6">
        <v>143</v>
      </c>
      <c r="B6">
        <v>86</v>
      </c>
      <c r="D6">
        <f t="shared" si="0"/>
        <v>15</v>
      </c>
      <c r="E6">
        <f t="shared" si="1"/>
        <v>1</v>
      </c>
    </row>
    <row r="7" spans="1:12" x14ac:dyDescent="0.3">
      <c r="A7">
        <v>150</v>
      </c>
      <c r="B7">
        <v>133</v>
      </c>
      <c r="D7">
        <f t="shared" si="0"/>
        <v>20.5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196</v>
      </c>
      <c r="B8">
        <v>101</v>
      </c>
      <c r="D8">
        <f t="shared" si="0"/>
        <v>56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186</v>
      </c>
      <c r="B9">
        <v>192</v>
      </c>
      <c r="D9">
        <f t="shared" si="0"/>
        <v>49</v>
      </c>
      <c r="E9">
        <f t="shared" si="1"/>
        <v>52.5</v>
      </c>
    </row>
    <row r="10" spans="1:12" x14ac:dyDescent="0.3">
      <c r="A10">
        <v>191</v>
      </c>
      <c r="B10">
        <v>171</v>
      </c>
      <c r="D10">
        <f t="shared" si="0"/>
        <v>51</v>
      </c>
      <c r="E10">
        <f t="shared" si="1"/>
        <v>39</v>
      </c>
      <c r="G10" t="s">
        <v>13</v>
      </c>
      <c r="H10">
        <f>H8*I8+H8*(H8+1)/2-H5</f>
        <v>253</v>
      </c>
    </row>
    <row r="11" spans="1:12" x14ac:dyDescent="0.3">
      <c r="A11">
        <v>194</v>
      </c>
      <c r="B11">
        <v>165</v>
      </c>
      <c r="D11">
        <f t="shared" si="0"/>
        <v>55</v>
      </c>
      <c r="E11">
        <f t="shared" si="1"/>
        <v>31.5</v>
      </c>
      <c r="G11" t="s">
        <v>14</v>
      </c>
      <c r="H11">
        <f>H8*I8+I8*(I8+1)/2-I5</f>
        <v>647</v>
      </c>
    </row>
    <row r="12" spans="1:12" x14ac:dyDescent="0.3">
      <c r="A12">
        <v>198</v>
      </c>
      <c r="B12">
        <v>178</v>
      </c>
      <c r="D12">
        <f t="shared" si="0"/>
        <v>57</v>
      </c>
      <c r="E12">
        <f t="shared" si="1"/>
        <v>41</v>
      </c>
    </row>
    <row r="13" spans="1:12" x14ac:dyDescent="0.3">
      <c r="A13">
        <v>179</v>
      </c>
      <c r="B13">
        <v>180</v>
      </c>
      <c r="D13">
        <f t="shared" si="0"/>
        <v>42</v>
      </c>
      <c r="E13">
        <f t="shared" si="1"/>
        <v>43.5</v>
      </c>
      <c r="G13" t="s">
        <v>15</v>
      </c>
      <c r="H13">
        <f>MIN(H10,H11)</f>
        <v>253</v>
      </c>
    </row>
    <row r="14" spans="1:12" x14ac:dyDescent="0.3">
      <c r="A14">
        <v>166</v>
      </c>
      <c r="B14">
        <v>117</v>
      </c>
      <c r="D14">
        <f t="shared" si="0"/>
        <v>33.5</v>
      </c>
      <c r="E14">
        <f t="shared" si="1"/>
        <v>5</v>
      </c>
    </row>
    <row r="15" spans="1:12" x14ac:dyDescent="0.3">
      <c r="A15">
        <v>164</v>
      </c>
      <c r="B15">
        <v>101</v>
      </c>
      <c r="D15">
        <f t="shared" si="0"/>
        <v>30</v>
      </c>
      <c r="E15">
        <f t="shared" si="1"/>
        <v>3.5</v>
      </c>
      <c r="G15" t="s">
        <v>16</v>
      </c>
      <c r="H15">
        <f>(H13-H8*I8/2)/SQRT(H8*I8*(H8+I8+1)/12)</f>
        <v>-2.9125318075610171</v>
      </c>
    </row>
    <row r="16" spans="1:12" x14ac:dyDescent="0.3">
      <c r="A16">
        <v>152</v>
      </c>
      <c r="B16">
        <v>137</v>
      </c>
      <c r="D16">
        <f t="shared" si="0"/>
        <v>22</v>
      </c>
      <c r="E16">
        <f t="shared" si="1"/>
        <v>11.5</v>
      </c>
      <c r="G16" s="3" t="s">
        <v>17</v>
      </c>
      <c r="H16" s="4">
        <f>(1-NORMSDIST(ABS(H15)))*2</f>
        <v>3.5851168598786121E-3</v>
      </c>
    </row>
    <row r="17" spans="1:12" x14ac:dyDescent="0.3">
      <c r="A17">
        <v>182</v>
      </c>
      <c r="B17">
        <v>163</v>
      </c>
      <c r="D17">
        <f t="shared" si="0"/>
        <v>45</v>
      </c>
      <c r="E17">
        <f t="shared" si="1"/>
        <v>29</v>
      </c>
    </row>
    <row r="18" spans="1:12" x14ac:dyDescent="0.3">
      <c r="A18">
        <v>200</v>
      </c>
      <c r="B18">
        <v>122</v>
      </c>
      <c r="D18">
        <f t="shared" si="0"/>
        <v>58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143</v>
      </c>
      <c r="B19">
        <v>169</v>
      </c>
      <c r="D19">
        <f t="shared" si="0"/>
        <v>15</v>
      </c>
      <c r="E19">
        <f t="shared" si="1"/>
        <v>37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188</v>
      </c>
      <c r="B20">
        <v>123</v>
      </c>
      <c r="D20">
        <f t="shared" si="0"/>
        <v>50</v>
      </c>
      <c r="E20">
        <f t="shared" si="1"/>
        <v>8</v>
      </c>
    </row>
    <row r="21" spans="1:12" x14ac:dyDescent="0.3">
      <c r="A21">
        <v>161</v>
      </c>
      <c r="B21">
        <v>150</v>
      </c>
      <c r="D21">
        <f t="shared" si="0"/>
        <v>27</v>
      </c>
      <c r="E21">
        <f t="shared" si="1"/>
        <v>20.5</v>
      </c>
    </row>
    <row r="22" spans="1:12" x14ac:dyDescent="0.3">
      <c r="A22">
        <v>184</v>
      </c>
      <c r="B22">
        <v>161</v>
      </c>
      <c r="D22">
        <f t="shared" si="0"/>
        <v>48</v>
      </c>
      <c r="E22">
        <f t="shared" si="1"/>
        <v>27</v>
      </c>
    </row>
    <row r="23" spans="1:12" x14ac:dyDescent="0.3">
      <c r="A23">
        <v>98</v>
      </c>
      <c r="B23">
        <v>137</v>
      </c>
      <c r="D23">
        <f t="shared" si="0"/>
        <v>2</v>
      </c>
      <c r="E23">
        <f t="shared" si="1"/>
        <v>11.5</v>
      </c>
    </row>
    <row r="24" spans="1:12" x14ac:dyDescent="0.3">
      <c r="A24">
        <v>148</v>
      </c>
      <c r="B24">
        <v>169</v>
      </c>
      <c r="D24">
        <f t="shared" si="0"/>
        <v>17</v>
      </c>
      <c r="E24">
        <f t="shared" si="1"/>
        <v>37</v>
      </c>
    </row>
    <row r="25" spans="1:12" x14ac:dyDescent="0.3">
      <c r="A25">
        <v>155</v>
      </c>
      <c r="B25">
        <v>161</v>
      </c>
      <c r="D25">
        <f t="shared" si="0"/>
        <v>23.5</v>
      </c>
      <c r="E25">
        <f t="shared" si="1"/>
        <v>27</v>
      </c>
    </row>
    <row r="26" spans="1:12" x14ac:dyDescent="0.3">
      <c r="A26">
        <v>173</v>
      </c>
      <c r="B26">
        <v>149</v>
      </c>
      <c r="D26">
        <f t="shared" si="0"/>
        <v>40</v>
      </c>
      <c r="E26">
        <f t="shared" si="1"/>
        <v>18.5</v>
      </c>
    </row>
    <row r="27" spans="1:12" x14ac:dyDescent="0.3">
      <c r="A27">
        <v>212</v>
      </c>
      <c r="B27">
        <v>180</v>
      </c>
      <c r="D27">
        <f t="shared" si="0"/>
        <v>60</v>
      </c>
      <c r="E27">
        <f t="shared" si="1"/>
        <v>43.5</v>
      </c>
    </row>
    <row r="28" spans="1:12" x14ac:dyDescent="0.3">
      <c r="A28">
        <v>155</v>
      </c>
      <c r="B28">
        <v>122</v>
      </c>
      <c r="D28">
        <f t="shared" si="0"/>
        <v>23.5</v>
      </c>
      <c r="E28">
        <f t="shared" si="1"/>
        <v>6.5</v>
      </c>
    </row>
    <row r="29" spans="1:12" x14ac:dyDescent="0.3">
      <c r="A29">
        <v>206</v>
      </c>
      <c r="B29">
        <v>183</v>
      </c>
      <c r="D29">
        <f t="shared" si="0"/>
        <v>59</v>
      </c>
      <c r="E29">
        <f t="shared" si="1"/>
        <v>46.5</v>
      </c>
    </row>
    <row r="30" spans="1:12" x14ac:dyDescent="0.3">
      <c r="A30">
        <v>165</v>
      </c>
      <c r="B30">
        <v>143</v>
      </c>
      <c r="D30">
        <f t="shared" si="0"/>
        <v>31.5</v>
      </c>
      <c r="E30">
        <f t="shared" si="1"/>
        <v>15</v>
      </c>
    </row>
    <row r="31" spans="1:12" x14ac:dyDescent="0.3">
      <c r="A31">
        <v>169</v>
      </c>
      <c r="B31">
        <v>183</v>
      </c>
      <c r="D31">
        <f t="shared" si="0"/>
        <v>37</v>
      </c>
      <c r="E31">
        <f t="shared" si="1"/>
        <v>46.5</v>
      </c>
    </row>
    <row r="32" spans="1:12" x14ac:dyDescent="0.3">
      <c r="A32">
        <v>192</v>
      </c>
      <c r="B32">
        <v>166</v>
      </c>
      <c r="D32">
        <f t="shared" si="0"/>
        <v>52.5</v>
      </c>
      <c r="E32">
        <f t="shared" si="1"/>
        <v>33.5</v>
      </c>
    </row>
    <row r="33" spans="1:5" x14ac:dyDescent="0.3">
      <c r="A33">
        <v>193</v>
      </c>
      <c r="B33">
        <v>136</v>
      </c>
      <c r="D33">
        <f t="shared" si="0"/>
        <v>54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71</v>
      </c>
      <c r="D1" t="s">
        <v>2</v>
      </c>
      <c r="E1">
        <v>716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231</v>
      </c>
      <c r="I2">
        <f>MEDIAN($B$4:$B$33)</f>
        <v>229.5</v>
      </c>
      <c r="K2">
        <f>AVERAGE($A$4:$A$33)</f>
        <v>218.13333333333333</v>
      </c>
      <c r="L2">
        <f>AVERAGE($B$4:$B$33)</f>
        <v>228.83333333333334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232</v>
      </c>
      <c r="B4">
        <v>210</v>
      </c>
      <c r="D4">
        <f t="shared" ref="D4:D33" si="0">RANK(A4,$A$4:$B$33,1)+(COUNT($A$4:$B$33)+1-RANK(A4,$A$4:$B$33,1)-RANK(A4,$A$4:$B$33,0))/2</f>
        <v>31.5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158</v>
      </c>
      <c r="B5">
        <v>227</v>
      </c>
      <c r="D5">
        <f t="shared" si="0"/>
        <v>4</v>
      </c>
      <c r="E5">
        <f t="shared" si="1"/>
        <v>29</v>
      </c>
      <c r="H5">
        <f>SUM($D$4:$D$33)</f>
        <v>888</v>
      </c>
      <c r="I5">
        <f>SUM($E$4:$E$33)</f>
        <v>942</v>
      </c>
      <c r="J5" s="2" t="s">
        <v>23</v>
      </c>
      <c r="K5">
        <f>STDEVP($A$4:$A$33)</f>
        <v>46.817185828378115</v>
      </c>
      <c r="L5">
        <f>STDEVP($B$4:$B$33)</f>
        <v>24.407762881691738</v>
      </c>
    </row>
    <row r="6" spans="1:12" x14ac:dyDescent="0.3">
      <c r="A6">
        <v>145</v>
      </c>
      <c r="B6">
        <v>239</v>
      </c>
      <c r="D6">
        <f t="shared" si="0"/>
        <v>2</v>
      </c>
      <c r="E6">
        <f t="shared" si="1"/>
        <v>38.5</v>
      </c>
    </row>
    <row r="7" spans="1:12" x14ac:dyDescent="0.3">
      <c r="A7">
        <v>262</v>
      </c>
      <c r="B7">
        <v>245</v>
      </c>
      <c r="D7">
        <f t="shared" si="0"/>
        <v>54.5</v>
      </c>
      <c r="E7">
        <f t="shared" si="1"/>
        <v>43</v>
      </c>
      <c r="H7" s="1" t="s">
        <v>11</v>
      </c>
      <c r="I7" s="1" t="s">
        <v>12</v>
      </c>
    </row>
    <row r="8" spans="1:12" x14ac:dyDescent="0.3">
      <c r="A8">
        <v>159</v>
      </c>
      <c r="B8">
        <v>219</v>
      </c>
      <c r="D8">
        <f t="shared" si="0"/>
        <v>5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251</v>
      </c>
      <c r="B9">
        <v>232</v>
      </c>
      <c r="D9">
        <f t="shared" si="0"/>
        <v>48</v>
      </c>
      <c r="E9">
        <f t="shared" si="1"/>
        <v>31.5</v>
      </c>
    </row>
    <row r="10" spans="1:12" x14ac:dyDescent="0.3">
      <c r="A10">
        <v>203</v>
      </c>
      <c r="B10">
        <v>254</v>
      </c>
      <c r="D10">
        <f t="shared" si="0"/>
        <v>13</v>
      </c>
      <c r="E10">
        <f t="shared" si="1"/>
        <v>50.5</v>
      </c>
      <c r="G10" t="s">
        <v>13</v>
      </c>
      <c r="H10">
        <f>H8*I8+H8*(H8+1)/2-H5</f>
        <v>477</v>
      </c>
    </row>
    <row r="11" spans="1:12" x14ac:dyDescent="0.3">
      <c r="A11">
        <v>160</v>
      </c>
      <c r="B11">
        <v>238</v>
      </c>
      <c r="D11">
        <f t="shared" si="0"/>
        <v>6</v>
      </c>
      <c r="E11">
        <f t="shared" si="1"/>
        <v>36</v>
      </c>
      <c r="G11" t="s">
        <v>14</v>
      </c>
      <c r="H11">
        <f>H8*I8+I8*(I8+1)/2-I5</f>
        <v>423</v>
      </c>
    </row>
    <row r="12" spans="1:12" x14ac:dyDescent="0.3">
      <c r="A12">
        <v>213</v>
      </c>
      <c r="B12">
        <v>223</v>
      </c>
      <c r="D12">
        <f t="shared" si="0"/>
        <v>16</v>
      </c>
      <c r="E12">
        <f t="shared" si="1"/>
        <v>26.5</v>
      </c>
    </row>
    <row r="13" spans="1:12" x14ac:dyDescent="0.3">
      <c r="A13">
        <v>179</v>
      </c>
      <c r="B13">
        <v>216</v>
      </c>
      <c r="D13">
        <f t="shared" si="0"/>
        <v>8</v>
      </c>
      <c r="E13">
        <f t="shared" si="1"/>
        <v>19</v>
      </c>
      <c r="G13" t="s">
        <v>15</v>
      </c>
      <c r="H13">
        <f>MIN(H10,H11)</f>
        <v>423</v>
      </c>
    </row>
    <row r="14" spans="1:12" x14ac:dyDescent="0.3">
      <c r="A14">
        <v>237</v>
      </c>
      <c r="B14">
        <v>235</v>
      </c>
      <c r="D14">
        <f t="shared" si="0"/>
        <v>34</v>
      </c>
      <c r="E14">
        <f t="shared" si="1"/>
        <v>33</v>
      </c>
    </row>
    <row r="15" spans="1:12" x14ac:dyDescent="0.3">
      <c r="A15">
        <v>262</v>
      </c>
      <c r="B15">
        <v>173</v>
      </c>
      <c r="D15">
        <f t="shared" si="0"/>
        <v>54.5</v>
      </c>
      <c r="E15">
        <f t="shared" si="1"/>
        <v>7</v>
      </c>
      <c r="G15" t="s">
        <v>16</v>
      </c>
      <c r="H15">
        <f>(H13-H8*I8/2)/SQRT(H8*I8*(H8+I8+1)/12)</f>
        <v>-0.39917948631546935</v>
      </c>
    </row>
    <row r="16" spans="1:12" x14ac:dyDescent="0.3">
      <c r="A16">
        <v>216</v>
      </c>
      <c r="B16">
        <v>153</v>
      </c>
      <c r="D16">
        <f t="shared" si="0"/>
        <v>19</v>
      </c>
      <c r="E16">
        <f t="shared" si="1"/>
        <v>3</v>
      </c>
      <c r="G16" s="3" t="s">
        <v>17</v>
      </c>
      <c r="H16" s="4">
        <f>(1-NORMSDIST(ABS(H15)))*2</f>
        <v>0.68976095727589448</v>
      </c>
    </row>
    <row r="17" spans="1:12" x14ac:dyDescent="0.3">
      <c r="A17">
        <v>273</v>
      </c>
      <c r="B17">
        <v>216</v>
      </c>
      <c r="D17">
        <f t="shared" si="0"/>
        <v>57</v>
      </c>
      <c r="E17">
        <f t="shared" si="1"/>
        <v>19</v>
      </c>
    </row>
    <row r="18" spans="1:12" x14ac:dyDescent="0.3">
      <c r="A18">
        <v>246</v>
      </c>
      <c r="B18">
        <v>208</v>
      </c>
      <c r="D18">
        <f t="shared" si="0"/>
        <v>45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238</v>
      </c>
      <c r="B19">
        <v>243</v>
      </c>
      <c r="D19">
        <f t="shared" si="0"/>
        <v>36</v>
      </c>
      <c r="E19">
        <f t="shared" si="1"/>
        <v>41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253</v>
      </c>
      <c r="B20">
        <v>216</v>
      </c>
      <c r="D20">
        <f t="shared" si="0"/>
        <v>49</v>
      </c>
      <c r="E20">
        <f t="shared" si="1"/>
        <v>19</v>
      </c>
    </row>
    <row r="21" spans="1:12" x14ac:dyDescent="0.3">
      <c r="A21">
        <v>185</v>
      </c>
      <c r="B21">
        <v>245</v>
      </c>
      <c r="D21">
        <f t="shared" si="0"/>
        <v>9.5</v>
      </c>
      <c r="E21">
        <f t="shared" si="1"/>
        <v>43</v>
      </c>
    </row>
    <row r="22" spans="1:12" x14ac:dyDescent="0.3">
      <c r="A22">
        <v>239</v>
      </c>
      <c r="B22">
        <v>219</v>
      </c>
      <c r="D22">
        <f t="shared" si="0"/>
        <v>38.5</v>
      </c>
      <c r="E22">
        <f t="shared" si="1"/>
        <v>23.5</v>
      </c>
    </row>
    <row r="23" spans="1:12" x14ac:dyDescent="0.3">
      <c r="A23">
        <v>200</v>
      </c>
      <c r="B23">
        <v>217</v>
      </c>
      <c r="D23">
        <f t="shared" si="0"/>
        <v>12</v>
      </c>
      <c r="E23">
        <f t="shared" si="1"/>
        <v>22</v>
      </c>
    </row>
    <row r="24" spans="1:12" x14ac:dyDescent="0.3">
      <c r="A24">
        <v>226</v>
      </c>
      <c r="B24">
        <v>247</v>
      </c>
      <c r="D24">
        <f t="shared" si="0"/>
        <v>28</v>
      </c>
      <c r="E24">
        <f t="shared" si="1"/>
        <v>46</v>
      </c>
    </row>
    <row r="25" spans="1:12" x14ac:dyDescent="0.3">
      <c r="A25">
        <v>256</v>
      </c>
      <c r="B25">
        <v>222</v>
      </c>
      <c r="D25">
        <f t="shared" si="0"/>
        <v>52</v>
      </c>
      <c r="E25">
        <f t="shared" si="1"/>
        <v>25</v>
      </c>
    </row>
    <row r="26" spans="1:12" x14ac:dyDescent="0.3">
      <c r="A26">
        <v>263</v>
      </c>
      <c r="B26">
        <v>223</v>
      </c>
      <c r="D26">
        <f t="shared" si="0"/>
        <v>56</v>
      </c>
      <c r="E26">
        <f t="shared" si="1"/>
        <v>26.5</v>
      </c>
    </row>
    <row r="27" spans="1:12" x14ac:dyDescent="0.3">
      <c r="A27">
        <v>185</v>
      </c>
      <c r="B27">
        <v>216</v>
      </c>
      <c r="D27">
        <f t="shared" si="0"/>
        <v>9.5</v>
      </c>
      <c r="E27">
        <f t="shared" si="1"/>
        <v>19</v>
      </c>
    </row>
    <row r="28" spans="1:12" x14ac:dyDescent="0.3">
      <c r="A28">
        <v>230</v>
      </c>
      <c r="B28">
        <v>254</v>
      </c>
      <c r="D28">
        <f t="shared" si="0"/>
        <v>30</v>
      </c>
      <c r="E28">
        <f t="shared" si="1"/>
        <v>50.5</v>
      </c>
    </row>
    <row r="29" spans="1:12" x14ac:dyDescent="0.3">
      <c r="A29">
        <v>241</v>
      </c>
      <c r="B29">
        <v>261</v>
      </c>
      <c r="D29">
        <f t="shared" si="0"/>
        <v>40</v>
      </c>
      <c r="E29">
        <f t="shared" si="1"/>
        <v>53</v>
      </c>
    </row>
    <row r="30" spans="1:12" x14ac:dyDescent="0.3">
      <c r="A30">
        <v>74</v>
      </c>
      <c r="B30">
        <v>281</v>
      </c>
      <c r="D30">
        <f t="shared" si="0"/>
        <v>1</v>
      </c>
      <c r="E30">
        <f t="shared" si="1"/>
        <v>59</v>
      </c>
    </row>
    <row r="31" spans="1:12" x14ac:dyDescent="0.3">
      <c r="A31">
        <v>191</v>
      </c>
      <c r="B31">
        <v>250</v>
      </c>
      <c r="D31">
        <f t="shared" si="0"/>
        <v>11</v>
      </c>
      <c r="E31">
        <f t="shared" si="1"/>
        <v>47</v>
      </c>
    </row>
    <row r="32" spans="1:12" x14ac:dyDescent="0.3">
      <c r="A32">
        <v>289</v>
      </c>
      <c r="B32">
        <v>238</v>
      </c>
      <c r="D32">
        <f t="shared" si="0"/>
        <v>60</v>
      </c>
      <c r="E32">
        <f t="shared" si="1"/>
        <v>36</v>
      </c>
    </row>
    <row r="33" spans="1:5" x14ac:dyDescent="0.3">
      <c r="A33">
        <v>278</v>
      </c>
      <c r="B33">
        <v>245</v>
      </c>
      <c r="D33">
        <f t="shared" si="0"/>
        <v>58</v>
      </c>
      <c r="E33">
        <f t="shared" si="1"/>
        <v>43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18" sqref="H18"/>
    </sheetView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605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197.5</v>
      </c>
      <c r="I2">
        <f>MEDIAN($B$4:$B$33)</f>
        <v>198</v>
      </c>
      <c r="K2">
        <f>AVERAGE($A$4:$A$33)</f>
        <v>191.5</v>
      </c>
      <c r="L2">
        <f>AVERAGE($B$4:$B$33)</f>
        <v>195.96666666666667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231</v>
      </c>
      <c r="B4">
        <v>194</v>
      </c>
      <c r="D4">
        <f t="shared" ref="D4:D33" si="0">RANK(A4,$A$4:$B$33,1)+(COUNT($A$4:$B$33)+1-RANK(A4,$A$4:$B$33,1)-RANK(A4,$A$4:$B$33,0))/2</f>
        <v>54.5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180</v>
      </c>
      <c r="B5">
        <v>188</v>
      </c>
      <c r="D5">
        <f t="shared" si="0"/>
        <v>16.5</v>
      </c>
      <c r="E5">
        <f t="shared" si="1"/>
        <v>23</v>
      </c>
      <c r="H5">
        <f>SUM($D$4:$D$33)</f>
        <v>874</v>
      </c>
      <c r="I5">
        <f>SUM($E$4:$E$33)</f>
        <v>956</v>
      </c>
      <c r="J5" s="2" t="s">
        <v>23</v>
      </c>
      <c r="K5">
        <f>STDEVP($A$4:$A$33)</f>
        <v>38.89194432441419</v>
      </c>
      <c r="L5">
        <f>STDEVP($B$4:$B$33)</f>
        <v>25.771409654024662</v>
      </c>
    </row>
    <row r="6" spans="1:12" x14ac:dyDescent="0.3">
      <c r="A6">
        <v>193</v>
      </c>
      <c r="B6">
        <v>225</v>
      </c>
      <c r="D6">
        <f t="shared" si="0"/>
        <v>25</v>
      </c>
      <c r="E6">
        <f t="shared" si="1"/>
        <v>51.5</v>
      </c>
    </row>
    <row r="7" spans="1:12" x14ac:dyDescent="0.3">
      <c r="A7">
        <v>151</v>
      </c>
      <c r="B7">
        <v>186</v>
      </c>
      <c r="D7">
        <f t="shared" si="0"/>
        <v>8</v>
      </c>
      <c r="E7">
        <f t="shared" si="1"/>
        <v>21.5</v>
      </c>
      <c r="H7" s="1" t="s">
        <v>11</v>
      </c>
      <c r="I7" s="1" t="s">
        <v>12</v>
      </c>
    </row>
    <row r="8" spans="1:12" x14ac:dyDescent="0.3">
      <c r="A8">
        <v>139</v>
      </c>
      <c r="B8">
        <v>252</v>
      </c>
      <c r="D8">
        <f t="shared" si="0"/>
        <v>4</v>
      </c>
      <c r="E8">
        <f t="shared" si="1"/>
        <v>58</v>
      </c>
      <c r="H8">
        <f>COUNT($A$4:$A$33)</f>
        <v>30</v>
      </c>
      <c r="I8">
        <f>COUNT($B$4:$B$33)</f>
        <v>30</v>
      </c>
    </row>
    <row r="9" spans="1:12" x14ac:dyDescent="0.3">
      <c r="A9">
        <v>223</v>
      </c>
      <c r="B9">
        <v>207</v>
      </c>
      <c r="D9">
        <f t="shared" si="0"/>
        <v>48</v>
      </c>
      <c r="E9">
        <f t="shared" si="1"/>
        <v>43.5</v>
      </c>
    </row>
    <row r="10" spans="1:12" x14ac:dyDescent="0.3">
      <c r="A10">
        <v>174</v>
      </c>
      <c r="B10">
        <v>224</v>
      </c>
      <c r="D10">
        <f t="shared" si="0"/>
        <v>13</v>
      </c>
      <c r="E10">
        <f t="shared" si="1"/>
        <v>49.5</v>
      </c>
      <c r="G10" t="s">
        <v>13</v>
      </c>
      <c r="H10">
        <f>H8*I8+H8*(H8+1)/2-H5</f>
        <v>491</v>
      </c>
    </row>
    <row r="11" spans="1:12" x14ac:dyDescent="0.3">
      <c r="A11">
        <v>110</v>
      </c>
      <c r="B11">
        <v>229</v>
      </c>
      <c r="D11">
        <f t="shared" si="0"/>
        <v>2</v>
      </c>
      <c r="E11">
        <f t="shared" si="1"/>
        <v>53</v>
      </c>
      <c r="G11" t="s">
        <v>14</v>
      </c>
      <c r="H11">
        <f>H8*I8+I8*(I8+1)/2-I5</f>
        <v>409</v>
      </c>
    </row>
    <row r="12" spans="1:12" x14ac:dyDescent="0.3">
      <c r="A12">
        <v>171</v>
      </c>
      <c r="B12">
        <v>184</v>
      </c>
      <c r="D12">
        <f t="shared" si="0"/>
        <v>12</v>
      </c>
      <c r="E12">
        <f t="shared" si="1"/>
        <v>19</v>
      </c>
    </row>
    <row r="13" spans="1:12" x14ac:dyDescent="0.3">
      <c r="A13">
        <v>203</v>
      </c>
      <c r="B13">
        <v>196</v>
      </c>
      <c r="D13">
        <f t="shared" si="0"/>
        <v>38</v>
      </c>
      <c r="E13">
        <f t="shared" si="1"/>
        <v>28</v>
      </c>
      <c r="G13" t="s">
        <v>15</v>
      </c>
      <c r="H13">
        <f>MIN(H10,H11)</f>
        <v>409</v>
      </c>
    </row>
    <row r="14" spans="1:12" x14ac:dyDescent="0.3">
      <c r="A14">
        <v>247</v>
      </c>
      <c r="B14">
        <v>198</v>
      </c>
      <c r="D14">
        <f t="shared" si="0"/>
        <v>57</v>
      </c>
      <c r="E14">
        <f t="shared" si="1"/>
        <v>31</v>
      </c>
    </row>
    <row r="15" spans="1:12" x14ac:dyDescent="0.3">
      <c r="A15">
        <v>157</v>
      </c>
      <c r="B15">
        <v>181</v>
      </c>
      <c r="D15">
        <f t="shared" si="0"/>
        <v>10</v>
      </c>
      <c r="E15">
        <f t="shared" si="1"/>
        <v>18</v>
      </c>
      <c r="G15" t="s">
        <v>16</v>
      </c>
      <c r="H15">
        <f>(H13-H8*I8/2)/SQRT(H8*I8*(H8+I8+1)/12)</f>
        <v>-0.6061614421827497</v>
      </c>
    </row>
    <row r="16" spans="1:12" x14ac:dyDescent="0.3">
      <c r="A16">
        <v>241</v>
      </c>
      <c r="B16">
        <v>208</v>
      </c>
      <c r="D16">
        <f t="shared" si="0"/>
        <v>56</v>
      </c>
      <c r="E16">
        <f t="shared" si="1"/>
        <v>45</v>
      </c>
      <c r="G16" s="3" t="s">
        <v>17</v>
      </c>
      <c r="H16" s="4">
        <f>(1-NORMSDIST(ABS(H15)))*2</f>
        <v>0.5444075540129325</v>
      </c>
    </row>
    <row r="17" spans="1:12" x14ac:dyDescent="0.3">
      <c r="A17">
        <v>195</v>
      </c>
      <c r="B17">
        <v>203</v>
      </c>
      <c r="D17">
        <f t="shared" si="0"/>
        <v>27</v>
      </c>
      <c r="E17">
        <f t="shared" si="1"/>
        <v>38</v>
      </c>
    </row>
    <row r="18" spans="1:12" x14ac:dyDescent="0.3">
      <c r="A18">
        <v>201</v>
      </c>
      <c r="B18">
        <v>204</v>
      </c>
      <c r="D18">
        <f t="shared" si="0"/>
        <v>35</v>
      </c>
      <c r="E18">
        <f t="shared" si="1"/>
        <v>40.5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263</v>
      </c>
      <c r="B19">
        <v>150</v>
      </c>
      <c r="D19">
        <f t="shared" si="0"/>
        <v>60</v>
      </c>
      <c r="E19">
        <f t="shared" si="1"/>
        <v>7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178</v>
      </c>
      <c r="B20">
        <v>158</v>
      </c>
      <c r="D20">
        <f t="shared" si="0"/>
        <v>15</v>
      </c>
      <c r="E20">
        <f t="shared" si="1"/>
        <v>11</v>
      </c>
    </row>
    <row r="21" spans="1:12" x14ac:dyDescent="0.3">
      <c r="A21">
        <v>200</v>
      </c>
      <c r="B21">
        <v>191</v>
      </c>
      <c r="D21">
        <f t="shared" si="0"/>
        <v>33</v>
      </c>
      <c r="E21">
        <f t="shared" si="1"/>
        <v>24</v>
      </c>
    </row>
    <row r="22" spans="1:12" x14ac:dyDescent="0.3">
      <c r="A22">
        <v>201</v>
      </c>
      <c r="B22">
        <v>207</v>
      </c>
      <c r="D22">
        <f t="shared" si="0"/>
        <v>35</v>
      </c>
      <c r="E22">
        <f t="shared" si="1"/>
        <v>43.5</v>
      </c>
    </row>
    <row r="23" spans="1:12" x14ac:dyDescent="0.3">
      <c r="A23">
        <v>198</v>
      </c>
      <c r="B23">
        <v>225</v>
      </c>
      <c r="D23">
        <f t="shared" si="0"/>
        <v>31</v>
      </c>
      <c r="E23">
        <f t="shared" si="1"/>
        <v>51.5</v>
      </c>
    </row>
    <row r="24" spans="1:12" x14ac:dyDescent="0.3">
      <c r="A24">
        <v>231</v>
      </c>
      <c r="B24">
        <v>214</v>
      </c>
      <c r="D24">
        <f t="shared" si="0"/>
        <v>54.5</v>
      </c>
      <c r="E24">
        <f t="shared" si="1"/>
        <v>47</v>
      </c>
    </row>
    <row r="25" spans="1:12" x14ac:dyDescent="0.3">
      <c r="A25">
        <v>106</v>
      </c>
      <c r="B25">
        <v>224</v>
      </c>
      <c r="D25">
        <f t="shared" si="0"/>
        <v>1</v>
      </c>
      <c r="E25">
        <f t="shared" si="1"/>
        <v>49.5</v>
      </c>
    </row>
    <row r="26" spans="1:12" x14ac:dyDescent="0.3">
      <c r="A26">
        <v>213</v>
      </c>
      <c r="B26">
        <v>186</v>
      </c>
      <c r="D26">
        <f t="shared" si="0"/>
        <v>46</v>
      </c>
      <c r="E26">
        <f t="shared" si="1"/>
        <v>21.5</v>
      </c>
    </row>
    <row r="27" spans="1:12" x14ac:dyDescent="0.3">
      <c r="A27">
        <v>197</v>
      </c>
      <c r="B27">
        <v>203</v>
      </c>
      <c r="D27">
        <f t="shared" si="0"/>
        <v>29</v>
      </c>
      <c r="E27">
        <f t="shared" si="1"/>
        <v>38</v>
      </c>
    </row>
    <row r="28" spans="1:12" x14ac:dyDescent="0.3">
      <c r="A28">
        <v>148</v>
      </c>
      <c r="B28">
        <v>125</v>
      </c>
      <c r="D28">
        <f t="shared" si="0"/>
        <v>6</v>
      </c>
      <c r="E28">
        <f t="shared" si="1"/>
        <v>3</v>
      </c>
    </row>
    <row r="29" spans="1:12" x14ac:dyDescent="0.3">
      <c r="A29">
        <v>147</v>
      </c>
      <c r="B29">
        <v>204</v>
      </c>
      <c r="D29">
        <f t="shared" si="0"/>
        <v>5</v>
      </c>
      <c r="E29">
        <f t="shared" si="1"/>
        <v>40.5</v>
      </c>
    </row>
    <row r="30" spans="1:12" x14ac:dyDescent="0.3">
      <c r="A30">
        <v>201</v>
      </c>
      <c r="B30">
        <v>185</v>
      </c>
      <c r="D30">
        <f t="shared" si="0"/>
        <v>35</v>
      </c>
      <c r="E30">
        <f t="shared" si="1"/>
        <v>20</v>
      </c>
    </row>
    <row r="31" spans="1:12" x14ac:dyDescent="0.3">
      <c r="A31">
        <v>180</v>
      </c>
      <c r="B31">
        <v>175</v>
      </c>
      <c r="D31">
        <f t="shared" si="0"/>
        <v>16.5</v>
      </c>
      <c r="E31">
        <f t="shared" si="1"/>
        <v>14</v>
      </c>
    </row>
    <row r="32" spans="1:12" x14ac:dyDescent="0.3">
      <c r="A32">
        <v>261</v>
      </c>
      <c r="B32">
        <v>198</v>
      </c>
      <c r="D32">
        <f t="shared" si="0"/>
        <v>59</v>
      </c>
      <c r="E32">
        <f t="shared" si="1"/>
        <v>31</v>
      </c>
    </row>
    <row r="33" spans="1:5" x14ac:dyDescent="0.3">
      <c r="A33">
        <v>205</v>
      </c>
      <c r="B33">
        <v>155</v>
      </c>
      <c r="D33">
        <f t="shared" si="0"/>
        <v>42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72</v>
      </c>
      <c r="D1" t="s">
        <v>2</v>
      </c>
      <c r="E1">
        <v>892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267.5</v>
      </c>
      <c r="I2">
        <f>MEDIAN($B$4:$B$33)</f>
        <v>257</v>
      </c>
      <c r="K2">
        <f>AVERAGE($A$4:$A$33)</f>
        <v>261.13333333333333</v>
      </c>
      <c r="L2">
        <f>AVERAGE($B$4:$B$33)</f>
        <v>240.36666666666667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277</v>
      </c>
      <c r="B4">
        <v>230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198</v>
      </c>
      <c r="B5">
        <v>266</v>
      </c>
      <c r="D5">
        <f t="shared" si="0"/>
        <v>11</v>
      </c>
      <c r="E5">
        <f t="shared" si="1"/>
        <v>34.5</v>
      </c>
      <c r="H5">
        <f>SUM($D$4:$D$33)</f>
        <v>1030</v>
      </c>
      <c r="I5">
        <f>SUM($E$4:$E$33)</f>
        <v>800</v>
      </c>
      <c r="J5" s="2" t="s">
        <v>23</v>
      </c>
      <c r="K5">
        <f>STDEVP($A$4:$A$33)</f>
        <v>38.238491369590172</v>
      </c>
      <c r="L5">
        <f>STDEVP($B$4:$B$33)</f>
        <v>45.280226245999359</v>
      </c>
    </row>
    <row r="6" spans="1:12" x14ac:dyDescent="0.3">
      <c r="A6">
        <v>301</v>
      </c>
      <c r="B6">
        <v>196</v>
      </c>
      <c r="D6">
        <f t="shared" si="0"/>
        <v>56.5</v>
      </c>
      <c r="E6">
        <f t="shared" si="1"/>
        <v>10</v>
      </c>
    </row>
    <row r="7" spans="1:12" x14ac:dyDescent="0.3">
      <c r="A7">
        <v>178</v>
      </c>
      <c r="B7">
        <v>258</v>
      </c>
      <c r="D7">
        <f t="shared" si="0"/>
        <v>4</v>
      </c>
      <c r="E7">
        <f t="shared" si="1"/>
        <v>29.5</v>
      </c>
      <c r="H7" s="1" t="s">
        <v>11</v>
      </c>
      <c r="I7" s="1" t="s">
        <v>12</v>
      </c>
    </row>
    <row r="8" spans="1:12" x14ac:dyDescent="0.3">
      <c r="A8">
        <v>295</v>
      </c>
      <c r="B8">
        <v>274</v>
      </c>
      <c r="D8">
        <f t="shared" si="0"/>
        <v>53</v>
      </c>
      <c r="E8">
        <f t="shared" si="1"/>
        <v>39</v>
      </c>
      <c r="H8">
        <f>COUNT($A$4:$A$33)</f>
        <v>30</v>
      </c>
      <c r="I8">
        <f>COUNT($B$4:$B$33)</f>
        <v>30</v>
      </c>
    </row>
    <row r="9" spans="1:12" x14ac:dyDescent="0.3">
      <c r="A9">
        <v>277</v>
      </c>
      <c r="B9">
        <v>225</v>
      </c>
      <c r="D9">
        <f t="shared" si="0"/>
        <v>40.5</v>
      </c>
      <c r="E9">
        <f t="shared" si="1"/>
        <v>17.5</v>
      </c>
    </row>
    <row r="10" spans="1:12" x14ac:dyDescent="0.3">
      <c r="A10">
        <v>262</v>
      </c>
      <c r="B10">
        <v>166</v>
      </c>
      <c r="D10">
        <f t="shared" si="0"/>
        <v>32</v>
      </c>
      <c r="E10">
        <f t="shared" si="1"/>
        <v>2.5</v>
      </c>
      <c r="G10" t="s">
        <v>13</v>
      </c>
      <c r="H10">
        <f>H8*I8+H8*(H8+1)/2-H5</f>
        <v>335</v>
      </c>
    </row>
    <row r="11" spans="1:12" x14ac:dyDescent="0.3">
      <c r="A11">
        <v>241</v>
      </c>
      <c r="B11">
        <v>294</v>
      </c>
      <c r="D11">
        <f t="shared" si="0"/>
        <v>23</v>
      </c>
      <c r="E11">
        <f t="shared" si="1"/>
        <v>51.5</v>
      </c>
      <c r="G11" t="s">
        <v>14</v>
      </c>
      <c r="H11">
        <f>H8*I8+I8*(I8+1)/2-I5</f>
        <v>565</v>
      </c>
    </row>
    <row r="12" spans="1:12" x14ac:dyDescent="0.3">
      <c r="A12">
        <v>309</v>
      </c>
      <c r="B12">
        <v>289</v>
      </c>
      <c r="D12">
        <f t="shared" si="0"/>
        <v>59</v>
      </c>
      <c r="E12">
        <f t="shared" si="1"/>
        <v>47</v>
      </c>
    </row>
    <row r="13" spans="1:12" x14ac:dyDescent="0.3">
      <c r="A13">
        <v>269</v>
      </c>
      <c r="B13">
        <v>166</v>
      </c>
      <c r="D13">
        <f t="shared" si="0"/>
        <v>38</v>
      </c>
      <c r="E13">
        <f t="shared" si="1"/>
        <v>2.5</v>
      </c>
      <c r="G13" t="s">
        <v>15</v>
      </c>
      <c r="H13">
        <f>MIN(H10,H11)</f>
        <v>335</v>
      </c>
    </row>
    <row r="14" spans="1:12" x14ac:dyDescent="0.3">
      <c r="A14">
        <v>299</v>
      </c>
      <c r="B14">
        <v>204</v>
      </c>
      <c r="D14">
        <f t="shared" si="0"/>
        <v>54</v>
      </c>
      <c r="E14">
        <f t="shared" si="1"/>
        <v>13</v>
      </c>
    </row>
    <row r="15" spans="1:12" x14ac:dyDescent="0.3">
      <c r="A15">
        <v>230</v>
      </c>
      <c r="B15">
        <v>293</v>
      </c>
      <c r="D15">
        <f t="shared" si="0"/>
        <v>19.5</v>
      </c>
      <c r="E15">
        <f t="shared" si="1"/>
        <v>50</v>
      </c>
      <c r="G15" t="s">
        <v>16</v>
      </c>
      <c r="H15">
        <f>(H13-H8*I8/2)/SQRT(H8*I8*(H8+I8+1)/12)</f>
        <v>-1.7002089231955175</v>
      </c>
    </row>
    <row r="16" spans="1:12" x14ac:dyDescent="0.3">
      <c r="A16">
        <v>289</v>
      </c>
      <c r="B16">
        <v>257</v>
      </c>
      <c r="D16">
        <f t="shared" si="0"/>
        <v>47</v>
      </c>
      <c r="E16">
        <f t="shared" si="1"/>
        <v>27.5</v>
      </c>
      <c r="G16" s="3" t="s">
        <v>17</v>
      </c>
      <c r="H16" s="4">
        <f>(1-NORMSDIST(ABS(H15)))*2</f>
        <v>8.9091634427719724E-2</v>
      </c>
    </row>
    <row r="17" spans="1:12" x14ac:dyDescent="0.3">
      <c r="A17">
        <v>203</v>
      </c>
      <c r="B17">
        <v>292</v>
      </c>
      <c r="D17">
        <f t="shared" si="0"/>
        <v>12</v>
      </c>
      <c r="E17">
        <f t="shared" si="1"/>
        <v>49</v>
      </c>
    </row>
    <row r="18" spans="1:12" x14ac:dyDescent="0.3">
      <c r="A18">
        <v>217</v>
      </c>
      <c r="B18">
        <v>181</v>
      </c>
      <c r="D18">
        <f t="shared" si="0"/>
        <v>15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238</v>
      </c>
      <c r="B19">
        <v>266</v>
      </c>
      <c r="D19">
        <f t="shared" si="0"/>
        <v>21</v>
      </c>
      <c r="E19">
        <f t="shared" si="1"/>
        <v>34.5</v>
      </c>
      <c r="G19" s="6"/>
      <c r="H19" s="7" t="str">
        <f>IF($H$16&lt;H18,"YES","no")</f>
        <v>no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240</v>
      </c>
      <c r="B20">
        <v>208</v>
      </c>
      <c r="D20">
        <f t="shared" si="0"/>
        <v>22</v>
      </c>
      <c r="E20">
        <f t="shared" si="1"/>
        <v>14</v>
      </c>
    </row>
    <row r="21" spans="1:12" x14ac:dyDescent="0.3">
      <c r="A21">
        <v>343</v>
      </c>
      <c r="B21">
        <v>191</v>
      </c>
      <c r="D21">
        <f t="shared" si="0"/>
        <v>60</v>
      </c>
      <c r="E21">
        <f t="shared" si="1"/>
        <v>8.5</v>
      </c>
    </row>
    <row r="22" spans="1:12" x14ac:dyDescent="0.3">
      <c r="A22">
        <v>300</v>
      </c>
      <c r="B22">
        <v>281</v>
      </c>
      <c r="D22">
        <f t="shared" si="0"/>
        <v>55</v>
      </c>
      <c r="E22">
        <f t="shared" si="1"/>
        <v>44</v>
      </c>
    </row>
    <row r="23" spans="1:12" x14ac:dyDescent="0.3">
      <c r="A23">
        <v>279</v>
      </c>
      <c r="B23">
        <v>265</v>
      </c>
      <c r="D23">
        <f t="shared" si="0"/>
        <v>42.5</v>
      </c>
      <c r="E23">
        <f t="shared" si="1"/>
        <v>33</v>
      </c>
    </row>
    <row r="24" spans="1:12" x14ac:dyDescent="0.3">
      <c r="A24">
        <v>225</v>
      </c>
      <c r="B24">
        <v>289</v>
      </c>
      <c r="D24">
        <f t="shared" si="0"/>
        <v>17.5</v>
      </c>
      <c r="E24">
        <f t="shared" si="1"/>
        <v>47</v>
      </c>
    </row>
    <row r="25" spans="1:12" x14ac:dyDescent="0.3">
      <c r="A25">
        <v>260</v>
      </c>
      <c r="B25">
        <v>258</v>
      </c>
      <c r="D25">
        <f t="shared" si="0"/>
        <v>31</v>
      </c>
      <c r="E25">
        <f t="shared" si="1"/>
        <v>29.5</v>
      </c>
    </row>
    <row r="26" spans="1:12" x14ac:dyDescent="0.3">
      <c r="A26">
        <v>267</v>
      </c>
      <c r="B26">
        <v>164</v>
      </c>
      <c r="D26">
        <f t="shared" si="0"/>
        <v>36</v>
      </c>
      <c r="E26">
        <f t="shared" si="1"/>
        <v>1</v>
      </c>
    </row>
    <row r="27" spans="1:12" x14ac:dyDescent="0.3">
      <c r="A27">
        <v>255</v>
      </c>
      <c r="B27">
        <v>294</v>
      </c>
      <c r="D27">
        <f t="shared" si="0"/>
        <v>24.5</v>
      </c>
      <c r="E27">
        <f t="shared" si="1"/>
        <v>51.5</v>
      </c>
    </row>
    <row r="28" spans="1:12" x14ac:dyDescent="0.3">
      <c r="A28">
        <v>268</v>
      </c>
      <c r="B28">
        <v>222</v>
      </c>
      <c r="D28">
        <f t="shared" si="0"/>
        <v>37</v>
      </c>
      <c r="E28">
        <f t="shared" si="1"/>
        <v>16</v>
      </c>
    </row>
    <row r="29" spans="1:12" x14ac:dyDescent="0.3">
      <c r="A29">
        <v>256</v>
      </c>
      <c r="B29">
        <v>257</v>
      </c>
      <c r="D29">
        <f t="shared" si="0"/>
        <v>26</v>
      </c>
      <c r="E29">
        <f t="shared" si="1"/>
        <v>27.5</v>
      </c>
    </row>
    <row r="30" spans="1:12" x14ac:dyDescent="0.3">
      <c r="A30">
        <v>287</v>
      </c>
      <c r="B30">
        <v>255</v>
      </c>
      <c r="D30">
        <f t="shared" si="0"/>
        <v>45</v>
      </c>
      <c r="E30">
        <f t="shared" si="1"/>
        <v>24.5</v>
      </c>
    </row>
    <row r="31" spans="1:12" x14ac:dyDescent="0.3">
      <c r="A31">
        <v>191</v>
      </c>
      <c r="B31">
        <v>181</v>
      </c>
      <c r="D31">
        <f t="shared" si="0"/>
        <v>8.5</v>
      </c>
      <c r="E31">
        <f t="shared" si="1"/>
        <v>6</v>
      </c>
    </row>
    <row r="32" spans="1:12" x14ac:dyDescent="0.3">
      <c r="A32">
        <v>279</v>
      </c>
      <c r="B32">
        <v>181</v>
      </c>
      <c r="D32">
        <f t="shared" si="0"/>
        <v>42.5</v>
      </c>
      <c r="E32">
        <f t="shared" si="1"/>
        <v>6</v>
      </c>
    </row>
    <row r="33" spans="1:5" x14ac:dyDescent="0.3">
      <c r="A33">
        <v>301</v>
      </c>
      <c r="B33">
        <v>308</v>
      </c>
      <c r="D33">
        <f t="shared" si="0"/>
        <v>56.5</v>
      </c>
      <c r="E33">
        <f t="shared" si="1"/>
        <v>58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1" sqref="K1:K1048576"/>
    </sheetView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289.5</v>
      </c>
      <c r="I2">
        <f>MEDIAN($B$4:$B$33)</f>
        <v>270</v>
      </c>
      <c r="K2">
        <f>AVERAGE($A$4:$A$33)</f>
        <v>279.89999999999998</v>
      </c>
      <c r="L2">
        <f>AVERAGE($B$4:$B$33)</f>
        <v>264.2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289</v>
      </c>
      <c r="B4">
        <v>236</v>
      </c>
      <c r="D4">
        <f t="shared" ref="D4:D33" si="0">RANK(A4,$A$4:$B$33,1)+(COUNT($A$4:$B$33)+1-RANK(A4,$A$4:$B$33,1)-RANK(A4,$A$4:$B$33,0))/2</f>
        <v>40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290</v>
      </c>
      <c r="B5">
        <v>240</v>
      </c>
      <c r="D5">
        <f t="shared" si="0"/>
        <v>41.5</v>
      </c>
      <c r="E5">
        <f t="shared" si="1"/>
        <v>12.5</v>
      </c>
      <c r="H5">
        <f>SUM($D$4:$D$33)</f>
        <v>1061</v>
      </c>
      <c r="I5">
        <f>SUM($E$4:$E$33)</f>
        <v>769</v>
      </c>
      <c r="J5" s="2" t="s">
        <v>23</v>
      </c>
      <c r="K5">
        <f>STDEVP($A$4:$A$33)</f>
        <v>27.944409100927505</v>
      </c>
      <c r="L5">
        <f>STDEVP($B$4:$B$33)</f>
        <v>24.845388572798239</v>
      </c>
    </row>
    <row r="6" spans="1:12" x14ac:dyDescent="0.3">
      <c r="A6">
        <v>302</v>
      </c>
      <c r="B6">
        <v>252</v>
      </c>
      <c r="D6">
        <f t="shared" si="0"/>
        <v>51.5</v>
      </c>
      <c r="E6">
        <f t="shared" si="1"/>
        <v>19</v>
      </c>
    </row>
    <row r="7" spans="1:12" x14ac:dyDescent="0.3">
      <c r="A7">
        <v>313</v>
      </c>
      <c r="B7">
        <v>232</v>
      </c>
      <c r="D7">
        <f t="shared" si="0"/>
        <v>57.5</v>
      </c>
      <c r="E7">
        <f t="shared" si="1"/>
        <v>5.5</v>
      </c>
      <c r="H7" s="1" t="s">
        <v>11</v>
      </c>
      <c r="I7" s="1" t="s">
        <v>12</v>
      </c>
    </row>
    <row r="8" spans="1:12" x14ac:dyDescent="0.3">
      <c r="A8">
        <v>272</v>
      </c>
      <c r="B8">
        <v>221</v>
      </c>
      <c r="D8">
        <f t="shared" si="0"/>
        <v>28.5</v>
      </c>
      <c r="E8">
        <f t="shared" si="1"/>
        <v>1</v>
      </c>
      <c r="H8">
        <f>COUNT($A$4:$A$33)</f>
        <v>30</v>
      </c>
      <c r="I8">
        <f>COUNT($B$4:$B$33)</f>
        <v>30</v>
      </c>
    </row>
    <row r="9" spans="1:12" x14ac:dyDescent="0.3">
      <c r="A9">
        <v>272</v>
      </c>
      <c r="B9">
        <v>287</v>
      </c>
      <c r="D9">
        <f t="shared" si="0"/>
        <v>28.5</v>
      </c>
      <c r="E9">
        <f t="shared" si="1"/>
        <v>39</v>
      </c>
    </row>
    <row r="10" spans="1:12" x14ac:dyDescent="0.3">
      <c r="A10">
        <v>295</v>
      </c>
      <c r="B10">
        <v>292</v>
      </c>
      <c r="D10">
        <f t="shared" si="0"/>
        <v>46</v>
      </c>
      <c r="E10">
        <f t="shared" si="1"/>
        <v>44</v>
      </c>
      <c r="G10" t="s">
        <v>13</v>
      </c>
      <c r="H10">
        <f>H8*I8+H8*(H8+1)/2-H5</f>
        <v>304</v>
      </c>
    </row>
    <row r="11" spans="1:12" x14ac:dyDescent="0.3">
      <c r="A11">
        <v>259</v>
      </c>
      <c r="B11">
        <v>297</v>
      </c>
      <c r="D11">
        <f t="shared" si="0"/>
        <v>20.5</v>
      </c>
      <c r="E11">
        <f t="shared" si="1"/>
        <v>48.5</v>
      </c>
      <c r="G11" t="s">
        <v>14</v>
      </c>
      <c r="H11">
        <f>H8*I8+I8*(I8+1)/2-I5</f>
        <v>596</v>
      </c>
    </row>
    <row r="12" spans="1:12" x14ac:dyDescent="0.3">
      <c r="A12">
        <v>225</v>
      </c>
      <c r="B12">
        <v>251</v>
      </c>
      <c r="D12">
        <f t="shared" si="0"/>
        <v>3</v>
      </c>
      <c r="E12">
        <f t="shared" si="1"/>
        <v>18</v>
      </c>
    </row>
    <row r="13" spans="1:12" x14ac:dyDescent="0.3">
      <c r="A13">
        <v>310</v>
      </c>
      <c r="B13">
        <v>240</v>
      </c>
      <c r="D13">
        <f t="shared" si="0"/>
        <v>56</v>
      </c>
      <c r="E13">
        <f t="shared" si="1"/>
        <v>12.5</v>
      </c>
      <c r="G13" t="s">
        <v>15</v>
      </c>
      <c r="H13">
        <f>MIN(H10,H11)</f>
        <v>304</v>
      </c>
    </row>
    <row r="14" spans="1:12" x14ac:dyDescent="0.3">
      <c r="A14">
        <v>297</v>
      </c>
      <c r="B14">
        <v>246</v>
      </c>
      <c r="D14">
        <f t="shared" si="0"/>
        <v>48.5</v>
      </c>
      <c r="E14">
        <f t="shared" si="1"/>
        <v>15.5</v>
      </c>
    </row>
    <row r="15" spans="1:12" x14ac:dyDescent="0.3">
      <c r="A15">
        <v>322</v>
      </c>
      <c r="B15">
        <v>232</v>
      </c>
      <c r="D15">
        <f t="shared" si="0"/>
        <v>60</v>
      </c>
      <c r="E15">
        <f t="shared" si="1"/>
        <v>5.5</v>
      </c>
      <c r="G15" t="s">
        <v>16</v>
      </c>
      <c r="H15">
        <f>(H13-H8*I8/2)/SQRT(H8*I8*(H8+I8+1)/12)</f>
        <v>-2.1585261111873528</v>
      </c>
    </row>
    <row r="16" spans="1:12" x14ac:dyDescent="0.3">
      <c r="A16">
        <v>313</v>
      </c>
      <c r="B16">
        <v>270</v>
      </c>
      <c r="D16">
        <f t="shared" si="0"/>
        <v>57.5</v>
      </c>
      <c r="E16">
        <f t="shared" si="1"/>
        <v>25</v>
      </c>
      <c r="G16" s="3" t="s">
        <v>17</v>
      </c>
      <c r="H16" s="4">
        <f>(1-NORMSDIST(ABS(H15)))*2</f>
        <v>3.088695054693491E-2</v>
      </c>
    </row>
    <row r="17" spans="1:12" x14ac:dyDescent="0.3">
      <c r="A17">
        <v>302</v>
      </c>
      <c r="B17">
        <v>276</v>
      </c>
      <c r="D17">
        <f t="shared" si="0"/>
        <v>51.5</v>
      </c>
      <c r="E17">
        <f t="shared" si="1"/>
        <v>31.5</v>
      </c>
    </row>
    <row r="18" spans="1:12" x14ac:dyDescent="0.3">
      <c r="A18">
        <v>291</v>
      </c>
      <c r="B18">
        <v>279</v>
      </c>
      <c r="D18">
        <f t="shared" si="0"/>
        <v>43</v>
      </c>
      <c r="E18">
        <f t="shared" si="1"/>
        <v>34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276</v>
      </c>
      <c r="B19">
        <v>304</v>
      </c>
      <c r="D19">
        <f t="shared" si="0"/>
        <v>31.5</v>
      </c>
      <c r="E19">
        <f t="shared" si="1"/>
        <v>53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259</v>
      </c>
      <c r="B20">
        <v>276</v>
      </c>
      <c r="D20">
        <f t="shared" si="0"/>
        <v>20.5</v>
      </c>
      <c r="E20">
        <f t="shared" si="1"/>
        <v>31.5</v>
      </c>
    </row>
    <row r="21" spans="1:12" x14ac:dyDescent="0.3">
      <c r="A21">
        <v>234</v>
      </c>
      <c r="B21">
        <v>286</v>
      </c>
      <c r="D21">
        <f t="shared" si="0"/>
        <v>7</v>
      </c>
      <c r="E21">
        <f t="shared" si="1"/>
        <v>37</v>
      </c>
    </row>
    <row r="22" spans="1:12" x14ac:dyDescent="0.3">
      <c r="A22">
        <v>263</v>
      </c>
      <c r="B22">
        <v>235</v>
      </c>
      <c r="D22">
        <f t="shared" si="0"/>
        <v>22</v>
      </c>
      <c r="E22">
        <f t="shared" si="1"/>
        <v>8</v>
      </c>
    </row>
    <row r="23" spans="1:12" x14ac:dyDescent="0.3">
      <c r="A23">
        <v>223</v>
      </c>
      <c r="B23">
        <v>308</v>
      </c>
      <c r="D23">
        <f t="shared" si="0"/>
        <v>2</v>
      </c>
      <c r="E23">
        <f t="shared" si="1"/>
        <v>54</v>
      </c>
    </row>
    <row r="24" spans="1:12" x14ac:dyDescent="0.3">
      <c r="A24">
        <v>269</v>
      </c>
      <c r="B24">
        <v>270</v>
      </c>
      <c r="D24">
        <f t="shared" si="0"/>
        <v>23</v>
      </c>
      <c r="E24">
        <f t="shared" si="1"/>
        <v>25</v>
      </c>
    </row>
    <row r="25" spans="1:12" x14ac:dyDescent="0.3">
      <c r="A25">
        <v>296</v>
      </c>
      <c r="B25">
        <v>301</v>
      </c>
      <c r="D25">
        <f t="shared" si="0"/>
        <v>47</v>
      </c>
      <c r="E25">
        <f t="shared" si="1"/>
        <v>50</v>
      </c>
    </row>
    <row r="26" spans="1:12" x14ac:dyDescent="0.3">
      <c r="A26">
        <v>293</v>
      </c>
      <c r="B26">
        <v>250</v>
      </c>
      <c r="D26">
        <f t="shared" si="0"/>
        <v>45</v>
      </c>
      <c r="E26">
        <f t="shared" si="1"/>
        <v>17</v>
      </c>
    </row>
    <row r="27" spans="1:12" x14ac:dyDescent="0.3">
      <c r="A27">
        <v>290</v>
      </c>
      <c r="B27">
        <v>246</v>
      </c>
      <c r="D27">
        <f t="shared" si="0"/>
        <v>41.5</v>
      </c>
      <c r="E27">
        <f t="shared" si="1"/>
        <v>15.5</v>
      </c>
    </row>
    <row r="28" spans="1:12" x14ac:dyDescent="0.3">
      <c r="A28">
        <v>237</v>
      </c>
      <c r="B28">
        <v>276</v>
      </c>
      <c r="D28">
        <f t="shared" si="0"/>
        <v>10</v>
      </c>
      <c r="E28">
        <f t="shared" si="1"/>
        <v>31.5</v>
      </c>
    </row>
    <row r="29" spans="1:12" x14ac:dyDescent="0.3">
      <c r="A29">
        <v>282</v>
      </c>
      <c r="B29">
        <v>240</v>
      </c>
      <c r="D29">
        <f t="shared" si="0"/>
        <v>35</v>
      </c>
      <c r="E29">
        <f t="shared" si="1"/>
        <v>12.5</v>
      </c>
    </row>
    <row r="30" spans="1:12" x14ac:dyDescent="0.3">
      <c r="A30">
        <v>309</v>
      </c>
      <c r="B30">
        <v>240</v>
      </c>
      <c r="D30">
        <f t="shared" si="0"/>
        <v>55</v>
      </c>
      <c r="E30">
        <f t="shared" si="1"/>
        <v>12.5</v>
      </c>
    </row>
    <row r="31" spans="1:12" x14ac:dyDescent="0.3">
      <c r="A31">
        <v>314</v>
      </c>
      <c r="B31">
        <v>286</v>
      </c>
      <c r="D31">
        <f t="shared" si="0"/>
        <v>59</v>
      </c>
      <c r="E31">
        <f t="shared" si="1"/>
        <v>37</v>
      </c>
    </row>
    <row r="32" spans="1:12" x14ac:dyDescent="0.3">
      <c r="A32">
        <v>270</v>
      </c>
      <c r="B32">
        <v>286</v>
      </c>
      <c r="D32">
        <f t="shared" si="0"/>
        <v>25</v>
      </c>
      <c r="E32">
        <f t="shared" si="1"/>
        <v>37</v>
      </c>
    </row>
    <row r="33" spans="1:5" x14ac:dyDescent="0.3">
      <c r="A33">
        <v>230</v>
      </c>
      <c r="B33">
        <v>271</v>
      </c>
      <c r="D33">
        <f t="shared" si="0"/>
        <v>4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725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203</v>
      </c>
      <c r="I2">
        <f>MEDIAN($B$4:$B$33)</f>
        <v>175.5</v>
      </c>
      <c r="K2">
        <f>AVERAGE($A$4:$A$33)</f>
        <v>199.66666666666666</v>
      </c>
      <c r="L2">
        <f>AVERAGE($B$4:$B$33)</f>
        <v>178.86666666666667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200</v>
      </c>
      <c r="B4">
        <v>197</v>
      </c>
      <c r="D4">
        <f t="shared" ref="D4:D33" si="0">RANK(A4,$A$4:$B$33,1)+(COUNT($A$4:$B$33)+1-RANK(A4,$A$4:$B$33,1)-RANK(A4,$A$4:$B$33,0))/2</f>
        <v>37</v>
      </c>
      <c r="E4">
        <f t="shared" ref="E4:E33" si="1">RANK(B4,$A$4:$B$33,1)+(COUNT($A$4:$B$33)+1-RANK(B4,$A$4:$B$33,1)-RANK(B4,$A$4:$B$33,0))/2</f>
        <v>35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251</v>
      </c>
      <c r="B5">
        <v>229</v>
      </c>
      <c r="D5">
        <f t="shared" si="0"/>
        <v>59</v>
      </c>
      <c r="E5">
        <f t="shared" si="1"/>
        <v>49.5</v>
      </c>
      <c r="H5">
        <f>SUM($D$4:$D$33)</f>
        <v>1087</v>
      </c>
      <c r="I5">
        <f>SUM($E$4:$E$33)</f>
        <v>743</v>
      </c>
      <c r="J5" s="2" t="s">
        <v>23</v>
      </c>
      <c r="K5">
        <f>STDEVP($A$4:$A$33)</f>
        <v>38.096660687723741</v>
      </c>
      <c r="L5">
        <f>STDEVP($B$4:$B$33)</f>
        <v>26.474809830394545</v>
      </c>
    </row>
    <row r="6" spans="1:12" x14ac:dyDescent="0.3">
      <c r="A6">
        <v>220</v>
      </c>
      <c r="B6">
        <v>149</v>
      </c>
      <c r="D6">
        <f t="shared" si="0"/>
        <v>48</v>
      </c>
      <c r="E6">
        <f t="shared" si="1"/>
        <v>7.5</v>
      </c>
    </row>
    <row r="7" spans="1:12" x14ac:dyDescent="0.3">
      <c r="A7">
        <v>239</v>
      </c>
      <c r="B7">
        <v>176</v>
      </c>
      <c r="D7">
        <f t="shared" si="0"/>
        <v>56</v>
      </c>
      <c r="E7">
        <f t="shared" si="1"/>
        <v>23.5</v>
      </c>
      <c r="H7" s="1" t="s">
        <v>11</v>
      </c>
      <c r="I7" s="1" t="s">
        <v>12</v>
      </c>
    </row>
    <row r="8" spans="1:12" x14ac:dyDescent="0.3">
      <c r="A8">
        <v>231</v>
      </c>
      <c r="B8">
        <v>157</v>
      </c>
      <c r="D8">
        <f t="shared" si="0"/>
        <v>51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190</v>
      </c>
      <c r="B9">
        <v>175</v>
      </c>
      <c r="D9">
        <f t="shared" si="0"/>
        <v>29</v>
      </c>
      <c r="E9">
        <f t="shared" si="1"/>
        <v>21</v>
      </c>
    </row>
    <row r="10" spans="1:12" x14ac:dyDescent="0.3">
      <c r="A10">
        <v>207</v>
      </c>
      <c r="B10">
        <v>170</v>
      </c>
      <c r="D10">
        <f t="shared" si="0"/>
        <v>43</v>
      </c>
      <c r="E10">
        <f t="shared" si="1"/>
        <v>18</v>
      </c>
      <c r="G10" t="s">
        <v>13</v>
      </c>
      <c r="H10">
        <f>H8*I8+H8*(H8+1)/2-H5</f>
        <v>278</v>
      </c>
    </row>
    <row r="11" spans="1:12" x14ac:dyDescent="0.3">
      <c r="A11">
        <v>132</v>
      </c>
      <c r="B11">
        <v>192</v>
      </c>
      <c r="D11">
        <f t="shared" si="0"/>
        <v>3.5</v>
      </c>
      <c r="E11">
        <f t="shared" si="1"/>
        <v>30</v>
      </c>
      <c r="G11" t="s">
        <v>14</v>
      </c>
      <c r="H11">
        <f>H8*I8+I8*(I8+1)/2-I5</f>
        <v>622</v>
      </c>
    </row>
    <row r="12" spans="1:12" x14ac:dyDescent="0.3">
      <c r="A12">
        <v>209</v>
      </c>
      <c r="B12">
        <v>198</v>
      </c>
      <c r="D12">
        <f t="shared" si="0"/>
        <v>44.5</v>
      </c>
      <c r="E12">
        <f t="shared" si="1"/>
        <v>36</v>
      </c>
    </row>
    <row r="13" spans="1:12" x14ac:dyDescent="0.3">
      <c r="A13">
        <v>262</v>
      </c>
      <c r="B13">
        <v>159</v>
      </c>
      <c r="D13">
        <f t="shared" si="0"/>
        <v>60</v>
      </c>
      <c r="E13">
        <f t="shared" si="1"/>
        <v>14</v>
      </c>
      <c r="G13" t="s">
        <v>15</v>
      </c>
      <c r="H13">
        <f>MIN(H10,H11)</f>
        <v>278</v>
      </c>
    </row>
    <row r="14" spans="1:12" x14ac:dyDescent="0.3">
      <c r="A14">
        <v>202</v>
      </c>
      <c r="B14">
        <v>176</v>
      </c>
      <c r="D14">
        <f t="shared" si="0"/>
        <v>38</v>
      </c>
      <c r="E14">
        <f t="shared" si="1"/>
        <v>23.5</v>
      </c>
    </row>
    <row r="15" spans="1:12" x14ac:dyDescent="0.3">
      <c r="A15">
        <v>179</v>
      </c>
      <c r="B15">
        <v>156</v>
      </c>
      <c r="D15">
        <f t="shared" si="0"/>
        <v>25</v>
      </c>
      <c r="E15">
        <f t="shared" si="1"/>
        <v>10</v>
      </c>
      <c r="G15" t="s">
        <v>16</v>
      </c>
      <c r="H15">
        <f>(H13-H8*I8/2)/SQRT(H8*I8*(H8+I8+1)/12)</f>
        <v>-2.5429211720837306</v>
      </c>
    </row>
    <row r="16" spans="1:12" x14ac:dyDescent="0.3">
      <c r="A16">
        <v>233</v>
      </c>
      <c r="B16">
        <v>218</v>
      </c>
      <c r="D16">
        <f t="shared" si="0"/>
        <v>53</v>
      </c>
      <c r="E16">
        <f t="shared" si="1"/>
        <v>47</v>
      </c>
      <c r="G16" s="3" t="s">
        <v>17</v>
      </c>
      <c r="H16" s="4">
        <f>(1-NORMSDIST(ABS(H15)))*2</f>
        <v>1.0993002645756311E-2</v>
      </c>
    </row>
    <row r="17" spans="1:12" x14ac:dyDescent="0.3">
      <c r="A17">
        <v>154</v>
      </c>
      <c r="B17">
        <v>175</v>
      </c>
      <c r="D17">
        <f t="shared" si="0"/>
        <v>9</v>
      </c>
      <c r="E17">
        <f t="shared" si="1"/>
        <v>21</v>
      </c>
    </row>
    <row r="18" spans="1:12" x14ac:dyDescent="0.3">
      <c r="A18">
        <v>233</v>
      </c>
      <c r="B18">
        <v>132</v>
      </c>
      <c r="D18">
        <f t="shared" si="0"/>
        <v>53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194</v>
      </c>
      <c r="B19">
        <v>161</v>
      </c>
      <c r="D19">
        <f t="shared" si="0"/>
        <v>31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no</v>
      </c>
      <c r="J19" s="7" t="str">
        <f>IF($H$16&lt;J18,"YES","no")</f>
        <v>no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196</v>
      </c>
      <c r="B20">
        <v>189</v>
      </c>
      <c r="D20">
        <f t="shared" si="0"/>
        <v>34</v>
      </c>
      <c r="E20">
        <f t="shared" si="1"/>
        <v>28</v>
      </c>
    </row>
    <row r="21" spans="1:12" x14ac:dyDescent="0.3">
      <c r="A21">
        <v>171</v>
      </c>
      <c r="B21">
        <v>203</v>
      </c>
      <c r="D21">
        <f t="shared" si="0"/>
        <v>19</v>
      </c>
      <c r="E21">
        <f t="shared" si="1"/>
        <v>39</v>
      </c>
    </row>
    <row r="22" spans="1:12" x14ac:dyDescent="0.3">
      <c r="A22">
        <v>110</v>
      </c>
      <c r="B22">
        <v>210</v>
      </c>
      <c r="D22">
        <f t="shared" si="0"/>
        <v>1</v>
      </c>
      <c r="E22">
        <f t="shared" si="1"/>
        <v>46</v>
      </c>
    </row>
    <row r="23" spans="1:12" x14ac:dyDescent="0.3">
      <c r="A23">
        <v>165</v>
      </c>
      <c r="B23">
        <v>205</v>
      </c>
      <c r="D23">
        <f t="shared" si="0"/>
        <v>16</v>
      </c>
      <c r="E23">
        <f t="shared" si="1"/>
        <v>41</v>
      </c>
    </row>
    <row r="24" spans="1:12" x14ac:dyDescent="0.3">
      <c r="A24">
        <v>136</v>
      </c>
      <c r="B24">
        <v>229</v>
      </c>
      <c r="D24">
        <f t="shared" si="0"/>
        <v>5.5</v>
      </c>
      <c r="E24">
        <f t="shared" si="1"/>
        <v>49.5</v>
      </c>
    </row>
    <row r="25" spans="1:12" x14ac:dyDescent="0.3">
      <c r="A25">
        <v>233</v>
      </c>
      <c r="B25">
        <v>149</v>
      </c>
      <c r="D25">
        <f t="shared" si="0"/>
        <v>53</v>
      </c>
      <c r="E25">
        <f t="shared" si="1"/>
        <v>7.5</v>
      </c>
    </row>
    <row r="26" spans="1:12" x14ac:dyDescent="0.3">
      <c r="A26">
        <v>195</v>
      </c>
      <c r="B26">
        <v>157</v>
      </c>
      <c r="D26">
        <f t="shared" si="0"/>
        <v>32.5</v>
      </c>
      <c r="E26">
        <f t="shared" si="1"/>
        <v>12</v>
      </c>
    </row>
    <row r="27" spans="1:12" x14ac:dyDescent="0.3">
      <c r="A27">
        <v>209</v>
      </c>
      <c r="B27">
        <v>175</v>
      </c>
      <c r="D27">
        <f t="shared" si="0"/>
        <v>44.5</v>
      </c>
      <c r="E27">
        <f t="shared" si="1"/>
        <v>21</v>
      </c>
    </row>
    <row r="28" spans="1:12" x14ac:dyDescent="0.3">
      <c r="A28">
        <v>239</v>
      </c>
      <c r="B28">
        <v>157</v>
      </c>
      <c r="D28">
        <f t="shared" si="0"/>
        <v>56</v>
      </c>
      <c r="E28">
        <f t="shared" si="1"/>
        <v>12</v>
      </c>
    </row>
    <row r="29" spans="1:12" x14ac:dyDescent="0.3">
      <c r="A29">
        <v>181</v>
      </c>
      <c r="B29">
        <v>168</v>
      </c>
      <c r="D29">
        <f t="shared" si="0"/>
        <v>26</v>
      </c>
      <c r="E29">
        <f t="shared" si="1"/>
        <v>17</v>
      </c>
    </row>
    <row r="30" spans="1:12" x14ac:dyDescent="0.3">
      <c r="A30">
        <v>204</v>
      </c>
      <c r="B30">
        <v>182</v>
      </c>
      <c r="D30">
        <f t="shared" si="0"/>
        <v>40</v>
      </c>
      <c r="E30">
        <f t="shared" si="1"/>
        <v>27</v>
      </c>
    </row>
    <row r="31" spans="1:12" x14ac:dyDescent="0.3">
      <c r="A31">
        <v>240</v>
      </c>
      <c r="B31">
        <v>206</v>
      </c>
      <c r="D31">
        <f t="shared" si="0"/>
        <v>58</v>
      </c>
      <c r="E31">
        <f t="shared" si="1"/>
        <v>42</v>
      </c>
    </row>
    <row r="32" spans="1:12" x14ac:dyDescent="0.3">
      <c r="A32">
        <v>239</v>
      </c>
      <c r="B32">
        <v>121</v>
      </c>
      <c r="D32">
        <f t="shared" si="0"/>
        <v>56</v>
      </c>
      <c r="E32">
        <f t="shared" si="1"/>
        <v>2</v>
      </c>
    </row>
    <row r="33" spans="1:5" x14ac:dyDescent="0.3">
      <c r="A33">
        <v>136</v>
      </c>
      <c r="B33">
        <v>195</v>
      </c>
      <c r="D33">
        <f t="shared" si="0"/>
        <v>5.5</v>
      </c>
      <c r="E33">
        <f t="shared" si="1"/>
        <v>32.5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587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163</v>
      </c>
      <c r="I2">
        <f>MEDIAN($B$4:$B$33)</f>
        <v>142.5</v>
      </c>
      <c r="K2">
        <f>AVERAGE($A$4:$A$33)</f>
        <v>162.23333333333332</v>
      </c>
      <c r="L2">
        <f>AVERAGE($B$4:$B$33)</f>
        <v>145.53333333333333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165</v>
      </c>
      <c r="B4">
        <v>156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33.5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</v>
      </c>
      <c r="B5">
        <v>131</v>
      </c>
      <c r="D5">
        <f t="shared" si="0"/>
        <v>1</v>
      </c>
      <c r="E5">
        <f t="shared" si="1"/>
        <v>11.5</v>
      </c>
      <c r="H5">
        <f>SUM($D$4:$D$33)</f>
        <v>1105</v>
      </c>
      <c r="I5">
        <f>SUM($E$4:$E$33)</f>
        <v>725</v>
      </c>
      <c r="J5" s="2" t="s">
        <v>23</v>
      </c>
      <c r="K5">
        <f>STDEVP($A$4:$A$33)</f>
        <v>29.315164827933152</v>
      </c>
      <c r="L5">
        <f>STDEVP($B$4:$B$33)</f>
        <v>19.852343830277459</v>
      </c>
    </row>
    <row r="6" spans="1:12" x14ac:dyDescent="0.3">
      <c r="A6">
        <v>146</v>
      </c>
      <c r="B6">
        <v>124</v>
      </c>
      <c r="D6">
        <f t="shared" si="0"/>
        <v>27</v>
      </c>
      <c r="E6">
        <f t="shared" si="1"/>
        <v>6.5</v>
      </c>
    </row>
    <row r="7" spans="1:12" x14ac:dyDescent="0.3">
      <c r="A7">
        <v>172</v>
      </c>
      <c r="B7">
        <v>173</v>
      </c>
      <c r="D7">
        <f t="shared" si="0"/>
        <v>44</v>
      </c>
      <c r="E7">
        <f t="shared" si="1"/>
        <v>45</v>
      </c>
      <c r="H7" s="1" t="s">
        <v>11</v>
      </c>
      <c r="I7" s="1" t="s">
        <v>12</v>
      </c>
    </row>
    <row r="8" spans="1:12" x14ac:dyDescent="0.3">
      <c r="A8">
        <v>145</v>
      </c>
      <c r="B8">
        <v>152</v>
      </c>
      <c r="D8">
        <f t="shared" si="0"/>
        <v>25.5</v>
      </c>
      <c r="E8">
        <f t="shared" si="1"/>
        <v>30.5</v>
      </c>
      <c r="H8">
        <f>COUNT($A$4:$A$33)</f>
        <v>30</v>
      </c>
      <c r="I8">
        <f>COUNT($B$4:$B$33)</f>
        <v>30</v>
      </c>
    </row>
    <row r="9" spans="1:12" x14ac:dyDescent="0.3">
      <c r="A9">
        <v>140</v>
      </c>
      <c r="B9">
        <v>108</v>
      </c>
      <c r="D9">
        <f t="shared" si="0"/>
        <v>16.5</v>
      </c>
      <c r="E9">
        <f t="shared" si="1"/>
        <v>3</v>
      </c>
    </row>
    <row r="10" spans="1:12" x14ac:dyDescent="0.3">
      <c r="A10">
        <v>112</v>
      </c>
      <c r="B10">
        <v>168</v>
      </c>
      <c r="D10">
        <f t="shared" si="0"/>
        <v>5</v>
      </c>
      <c r="E10">
        <f t="shared" si="1"/>
        <v>40.5</v>
      </c>
      <c r="G10" t="s">
        <v>13</v>
      </c>
      <c r="H10">
        <f>H8*I8+H8*(H8+1)/2-H5</f>
        <v>260</v>
      </c>
    </row>
    <row r="11" spans="1:12" x14ac:dyDescent="0.3">
      <c r="A11">
        <v>186</v>
      </c>
      <c r="B11">
        <v>142</v>
      </c>
      <c r="D11">
        <f t="shared" si="0"/>
        <v>53.5</v>
      </c>
      <c r="E11">
        <f t="shared" si="1"/>
        <v>19.5</v>
      </c>
      <c r="G11" t="s">
        <v>14</v>
      </c>
      <c r="H11">
        <f>H8*I8+I8*(I8+1)/2-I5</f>
        <v>640</v>
      </c>
    </row>
    <row r="12" spans="1:12" x14ac:dyDescent="0.3">
      <c r="A12">
        <v>180</v>
      </c>
      <c r="B12">
        <v>159</v>
      </c>
      <c r="D12">
        <f t="shared" si="0"/>
        <v>47</v>
      </c>
      <c r="E12">
        <f t="shared" si="1"/>
        <v>36</v>
      </c>
    </row>
    <row r="13" spans="1:12" x14ac:dyDescent="0.3">
      <c r="A13">
        <v>213</v>
      </c>
      <c r="B13">
        <v>124</v>
      </c>
      <c r="D13">
        <f t="shared" si="0"/>
        <v>60</v>
      </c>
      <c r="E13">
        <f t="shared" si="1"/>
        <v>6.5</v>
      </c>
      <c r="G13" t="s">
        <v>15</v>
      </c>
      <c r="H13">
        <f>MIN(H10,H11)</f>
        <v>260</v>
      </c>
    </row>
    <row r="14" spans="1:12" x14ac:dyDescent="0.3">
      <c r="A14">
        <v>145</v>
      </c>
      <c r="B14">
        <v>160</v>
      </c>
      <c r="D14">
        <f t="shared" si="0"/>
        <v>25.5</v>
      </c>
      <c r="E14">
        <f t="shared" si="1"/>
        <v>37</v>
      </c>
    </row>
    <row r="15" spans="1:12" x14ac:dyDescent="0.3">
      <c r="A15">
        <v>185</v>
      </c>
      <c r="B15">
        <v>139</v>
      </c>
      <c r="D15">
        <f t="shared" si="0"/>
        <v>52</v>
      </c>
      <c r="E15">
        <f t="shared" si="1"/>
        <v>15</v>
      </c>
      <c r="G15" t="s">
        <v>16</v>
      </c>
      <c r="H15">
        <f>(H13-H8*I8/2)/SQRT(H8*I8*(H8+I8+1)/12)</f>
        <v>-2.809040829627377</v>
      </c>
    </row>
    <row r="16" spans="1:12" x14ac:dyDescent="0.3">
      <c r="A16">
        <v>192</v>
      </c>
      <c r="B16">
        <v>143</v>
      </c>
      <c r="D16">
        <f t="shared" si="0"/>
        <v>55.5</v>
      </c>
      <c r="E16">
        <f t="shared" si="1"/>
        <v>22</v>
      </c>
      <c r="G16" s="3" t="s">
        <v>17</v>
      </c>
      <c r="H16" s="4">
        <f>(1-NORMSDIST(ABS(H15)))*2</f>
        <v>4.9689344356536047E-3</v>
      </c>
    </row>
    <row r="17" spans="1:12" x14ac:dyDescent="0.3">
      <c r="A17">
        <v>155</v>
      </c>
      <c r="B17">
        <v>109</v>
      </c>
      <c r="D17">
        <f t="shared" si="0"/>
        <v>32</v>
      </c>
      <c r="E17">
        <f t="shared" si="1"/>
        <v>4</v>
      </c>
    </row>
    <row r="18" spans="1:12" x14ac:dyDescent="0.3">
      <c r="A18">
        <v>106</v>
      </c>
      <c r="B18">
        <v>125</v>
      </c>
      <c r="D18">
        <f t="shared" si="0"/>
        <v>2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161</v>
      </c>
      <c r="B19">
        <v>131</v>
      </c>
      <c r="D19">
        <f t="shared" si="0"/>
        <v>38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no</v>
      </c>
      <c r="L19" s="7" t="str">
        <f>IF($H$16&lt;L18,"YES","no")</f>
        <v>no</v>
      </c>
    </row>
    <row r="20" spans="1:12" x14ac:dyDescent="0.3">
      <c r="A20">
        <v>143</v>
      </c>
      <c r="B20">
        <v>168</v>
      </c>
      <c r="D20">
        <f t="shared" si="0"/>
        <v>22</v>
      </c>
      <c r="E20">
        <f t="shared" si="1"/>
        <v>40.5</v>
      </c>
    </row>
    <row r="21" spans="1:12" x14ac:dyDescent="0.3">
      <c r="A21">
        <v>181</v>
      </c>
      <c r="B21">
        <v>125</v>
      </c>
      <c r="D21">
        <f t="shared" si="0"/>
        <v>49</v>
      </c>
      <c r="E21">
        <f t="shared" si="1"/>
        <v>8.5</v>
      </c>
    </row>
    <row r="22" spans="1:12" x14ac:dyDescent="0.3">
      <c r="A22">
        <v>195</v>
      </c>
      <c r="B22">
        <v>170</v>
      </c>
      <c r="D22">
        <f t="shared" si="0"/>
        <v>59</v>
      </c>
      <c r="E22">
        <f t="shared" si="1"/>
        <v>43</v>
      </c>
    </row>
    <row r="23" spans="1:12" x14ac:dyDescent="0.3">
      <c r="A23">
        <v>143</v>
      </c>
      <c r="B23">
        <v>152</v>
      </c>
      <c r="D23">
        <f t="shared" si="0"/>
        <v>22</v>
      </c>
      <c r="E23">
        <f t="shared" si="1"/>
        <v>30.5</v>
      </c>
    </row>
    <row r="24" spans="1:12" x14ac:dyDescent="0.3">
      <c r="A24">
        <v>194</v>
      </c>
      <c r="B24">
        <v>130</v>
      </c>
      <c r="D24">
        <f t="shared" si="0"/>
        <v>57.5</v>
      </c>
      <c r="E24">
        <f t="shared" si="1"/>
        <v>10</v>
      </c>
    </row>
    <row r="25" spans="1:12" x14ac:dyDescent="0.3">
      <c r="A25">
        <v>148</v>
      </c>
      <c r="B25">
        <v>156</v>
      </c>
      <c r="D25">
        <f t="shared" si="0"/>
        <v>28</v>
      </c>
      <c r="E25">
        <f t="shared" si="1"/>
        <v>33.5</v>
      </c>
    </row>
    <row r="26" spans="1:12" x14ac:dyDescent="0.3">
      <c r="A26">
        <v>192</v>
      </c>
      <c r="B26">
        <v>142</v>
      </c>
      <c r="D26">
        <f t="shared" si="0"/>
        <v>55.5</v>
      </c>
      <c r="E26">
        <f t="shared" si="1"/>
        <v>19.5</v>
      </c>
    </row>
    <row r="27" spans="1:12" x14ac:dyDescent="0.3">
      <c r="A27">
        <v>158</v>
      </c>
      <c r="B27">
        <v>186</v>
      </c>
      <c r="D27">
        <f t="shared" si="0"/>
        <v>35</v>
      </c>
      <c r="E27">
        <f t="shared" si="1"/>
        <v>53.5</v>
      </c>
    </row>
    <row r="28" spans="1:12" x14ac:dyDescent="0.3">
      <c r="A28">
        <v>181</v>
      </c>
      <c r="B28">
        <v>132</v>
      </c>
      <c r="D28">
        <f t="shared" si="0"/>
        <v>49</v>
      </c>
      <c r="E28">
        <f t="shared" si="1"/>
        <v>13.5</v>
      </c>
    </row>
    <row r="29" spans="1:12" x14ac:dyDescent="0.3">
      <c r="A29">
        <v>181</v>
      </c>
      <c r="B29">
        <v>132</v>
      </c>
      <c r="D29">
        <f t="shared" si="0"/>
        <v>49</v>
      </c>
      <c r="E29">
        <f t="shared" si="1"/>
        <v>13.5</v>
      </c>
    </row>
    <row r="30" spans="1:12" x14ac:dyDescent="0.3">
      <c r="A30">
        <v>182</v>
      </c>
      <c r="B30">
        <v>169</v>
      </c>
      <c r="D30">
        <f t="shared" si="0"/>
        <v>51</v>
      </c>
      <c r="E30">
        <f t="shared" si="1"/>
        <v>42</v>
      </c>
    </row>
    <row r="31" spans="1:12" x14ac:dyDescent="0.3">
      <c r="A31">
        <v>151</v>
      </c>
      <c r="B31">
        <v>176</v>
      </c>
      <c r="D31">
        <f t="shared" si="0"/>
        <v>29</v>
      </c>
      <c r="E31">
        <f t="shared" si="1"/>
        <v>46</v>
      </c>
    </row>
    <row r="32" spans="1:12" x14ac:dyDescent="0.3">
      <c r="A32">
        <v>141</v>
      </c>
      <c r="B32">
        <v>140</v>
      </c>
      <c r="D32">
        <f t="shared" si="0"/>
        <v>18</v>
      </c>
      <c r="E32">
        <f t="shared" si="1"/>
        <v>16.5</v>
      </c>
    </row>
    <row r="33" spans="1:5" x14ac:dyDescent="0.3">
      <c r="A33">
        <v>194</v>
      </c>
      <c r="B33">
        <v>144</v>
      </c>
      <c r="D33">
        <f t="shared" si="0"/>
        <v>57.5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372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</v>
      </c>
      <c r="I2">
        <f>MEDIAN($B$4:$B$33)</f>
        <v>99.5</v>
      </c>
      <c r="K2">
        <f>AVERAGE($A$4:$A$33)</f>
        <v>116.06666666666666</v>
      </c>
      <c r="L2">
        <f>AVERAGE($B$4:$B$33)</f>
        <v>101.93333333333334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137</v>
      </c>
      <c r="B4">
        <v>92</v>
      </c>
      <c r="D4">
        <f t="shared" ref="D4:D33" si="0">RANK(A4,$A$4:$B$33,1)+(COUNT($A$4:$B$33)+1-RANK(A4,$A$4:$B$33,1)-RANK(A4,$A$4:$B$33,0))/2</f>
        <v>59.5</v>
      </c>
      <c r="E4">
        <f t="shared" ref="E4:E33" si="1">RANK(B4,$A$4:$B$33,1)+(COUNT($A$4:$B$33)+1-RANK(B4,$A$4:$B$33,1)-RANK(B4,$A$4:$B$33,0))/2</f>
        <v>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123</v>
      </c>
      <c r="B5">
        <v>124</v>
      </c>
      <c r="D5">
        <f t="shared" si="0"/>
        <v>47</v>
      </c>
      <c r="E5">
        <f t="shared" si="1"/>
        <v>50</v>
      </c>
      <c r="H5">
        <f>SUM($D$4:$D$33)</f>
        <v>1140</v>
      </c>
      <c r="I5">
        <f>SUM($E$4:$E$33)</f>
        <v>690</v>
      </c>
      <c r="J5" s="2" t="s">
        <v>23</v>
      </c>
      <c r="K5">
        <f>STDEVP($A$4:$A$33)</f>
        <v>13.135025271726313</v>
      </c>
      <c r="L5">
        <f>STDEVP($B$4:$B$33)</f>
        <v>14.723978930831011</v>
      </c>
    </row>
    <row r="6" spans="1:12" x14ac:dyDescent="0.3">
      <c r="A6">
        <v>99</v>
      </c>
      <c r="B6">
        <v>127</v>
      </c>
      <c r="D6">
        <f t="shared" si="0"/>
        <v>19.5</v>
      </c>
      <c r="E6">
        <f t="shared" si="1"/>
        <v>54.5</v>
      </c>
    </row>
    <row r="7" spans="1:12" x14ac:dyDescent="0.3">
      <c r="A7">
        <v>112</v>
      </c>
      <c r="B7">
        <v>97</v>
      </c>
      <c r="D7">
        <f t="shared" si="0"/>
        <v>31.5</v>
      </c>
      <c r="E7">
        <f t="shared" si="1"/>
        <v>15</v>
      </c>
      <c r="H7" s="1" t="s">
        <v>11</v>
      </c>
      <c r="I7" s="1" t="s">
        <v>12</v>
      </c>
    </row>
    <row r="8" spans="1:12" x14ac:dyDescent="0.3">
      <c r="A8">
        <v>94</v>
      </c>
      <c r="B8">
        <v>123</v>
      </c>
      <c r="D8">
        <f t="shared" si="0"/>
        <v>11.5</v>
      </c>
      <c r="E8">
        <f t="shared" si="1"/>
        <v>47</v>
      </c>
      <c r="H8">
        <f>COUNT($A$4:$A$33)</f>
        <v>30</v>
      </c>
      <c r="I8">
        <f>COUNT($B$4:$B$33)</f>
        <v>30</v>
      </c>
    </row>
    <row r="9" spans="1:12" x14ac:dyDescent="0.3">
      <c r="A9">
        <v>107</v>
      </c>
      <c r="B9">
        <v>89</v>
      </c>
      <c r="D9">
        <f t="shared" si="0"/>
        <v>26</v>
      </c>
      <c r="E9">
        <f t="shared" si="1"/>
        <v>6.5</v>
      </c>
    </row>
    <row r="10" spans="1:12" x14ac:dyDescent="0.3">
      <c r="A10">
        <v>122</v>
      </c>
      <c r="B10">
        <v>118</v>
      </c>
      <c r="D10">
        <f t="shared" si="0"/>
        <v>45</v>
      </c>
      <c r="E10">
        <f t="shared" si="1"/>
        <v>41</v>
      </c>
      <c r="G10" t="s">
        <v>13</v>
      </c>
      <c r="H10">
        <f>H8*I8+H8*(H8+1)/2-H5</f>
        <v>225</v>
      </c>
    </row>
    <row r="11" spans="1:12" x14ac:dyDescent="0.3">
      <c r="A11">
        <v>137</v>
      </c>
      <c r="B11">
        <v>97</v>
      </c>
      <c r="D11">
        <f t="shared" si="0"/>
        <v>59.5</v>
      </c>
      <c r="E11">
        <f t="shared" si="1"/>
        <v>15</v>
      </c>
      <c r="G11" t="s">
        <v>14</v>
      </c>
      <c r="H11">
        <f>H8*I8+I8*(I8+1)/2-I5</f>
        <v>675</v>
      </c>
    </row>
    <row r="12" spans="1:12" x14ac:dyDescent="0.3">
      <c r="A12">
        <v>125</v>
      </c>
      <c r="B12">
        <v>108</v>
      </c>
      <c r="D12">
        <f t="shared" si="0"/>
        <v>52.5</v>
      </c>
      <c r="E12">
        <f t="shared" si="1"/>
        <v>27</v>
      </c>
    </row>
    <row r="13" spans="1:12" x14ac:dyDescent="0.3">
      <c r="A13">
        <v>109</v>
      </c>
      <c r="B13">
        <v>97</v>
      </c>
      <c r="D13">
        <f t="shared" si="0"/>
        <v>28.5</v>
      </c>
      <c r="E13">
        <f t="shared" si="1"/>
        <v>15</v>
      </c>
      <c r="G13" t="s">
        <v>15</v>
      </c>
      <c r="H13">
        <f>MIN(H10,H11)</f>
        <v>225</v>
      </c>
    </row>
    <row r="14" spans="1:12" x14ac:dyDescent="0.3">
      <c r="A14">
        <v>136</v>
      </c>
      <c r="B14">
        <v>124</v>
      </c>
      <c r="D14">
        <f t="shared" si="0"/>
        <v>58</v>
      </c>
      <c r="E14">
        <f t="shared" si="1"/>
        <v>50</v>
      </c>
    </row>
    <row r="15" spans="1:12" x14ac:dyDescent="0.3">
      <c r="A15">
        <v>86</v>
      </c>
      <c r="B15">
        <v>92</v>
      </c>
      <c r="D15">
        <f t="shared" si="0"/>
        <v>4.5</v>
      </c>
      <c r="E15">
        <f t="shared" si="1"/>
        <v>9.5</v>
      </c>
      <c r="G15" t="s">
        <v>16</v>
      </c>
      <c r="H15">
        <f>(H13-H8*I8/2)/SQRT(H8*I8*(H8+I8+1)/12)</f>
        <v>-3.3264957192955777</v>
      </c>
    </row>
    <row r="16" spans="1:12" x14ac:dyDescent="0.3">
      <c r="A16">
        <v>104</v>
      </c>
      <c r="B16">
        <v>98</v>
      </c>
      <c r="D16">
        <f t="shared" si="0"/>
        <v>24</v>
      </c>
      <c r="E16">
        <f t="shared" si="1"/>
        <v>17.5</v>
      </c>
      <c r="G16" s="3" t="s">
        <v>17</v>
      </c>
      <c r="H16" s="4">
        <f>(1-NORMSDIST(ABS(H15)))*2</f>
        <v>8.7945370647268817E-4</v>
      </c>
    </row>
    <row r="17" spans="1:12" x14ac:dyDescent="0.3">
      <c r="A17">
        <v>125</v>
      </c>
      <c r="B17">
        <v>91</v>
      </c>
      <c r="D17">
        <f t="shared" si="0"/>
        <v>52.5</v>
      </c>
      <c r="E17">
        <f t="shared" si="1"/>
        <v>8</v>
      </c>
    </row>
    <row r="18" spans="1:12" x14ac:dyDescent="0.3">
      <c r="A18">
        <v>123</v>
      </c>
      <c r="B18">
        <v>112</v>
      </c>
      <c r="D18">
        <f t="shared" si="0"/>
        <v>47</v>
      </c>
      <c r="E18">
        <f t="shared" si="1"/>
        <v>31.5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113</v>
      </c>
      <c r="B19">
        <v>119</v>
      </c>
      <c r="D19">
        <f t="shared" si="0"/>
        <v>33.5</v>
      </c>
      <c r="E19">
        <f t="shared" si="1"/>
        <v>43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no</v>
      </c>
    </row>
    <row r="20" spans="1:12" x14ac:dyDescent="0.3">
      <c r="A20">
        <v>119</v>
      </c>
      <c r="B20">
        <v>86</v>
      </c>
      <c r="D20">
        <f t="shared" si="0"/>
        <v>43</v>
      </c>
      <c r="E20">
        <f t="shared" si="1"/>
        <v>4.5</v>
      </c>
    </row>
    <row r="21" spans="1:12" x14ac:dyDescent="0.3">
      <c r="A21">
        <v>98</v>
      </c>
      <c r="B21">
        <v>119</v>
      </c>
      <c r="D21">
        <f t="shared" si="0"/>
        <v>17.5</v>
      </c>
      <c r="E21">
        <f t="shared" si="1"/>
        <v>43</v>
      </c>
    </row>
    <row r="22" spans="1:12" x14ac:dyDescent="0.3">
      <c r="A22">
        <v>114</v>
      </c>
      <c r="B22">
        <v>102</v>
      </c>
      <c r="D22">
        <f t="shared" si="0"/>
        <v>36</v>
      </c>
      <c r="E22">
        <f t="shared" si="1"/>
        <v>22</v>
      </c>
    </row>
    <row r="23" spans="1:12" x14ac:dyDescent="0.3">
      <c r="A23">
        <v>113</v>
      </c>
      <c r="B23">
        <v>77</v>
      </c>
      <c r="D23">
        <f t="shared" si="0"/>
        <v>33.5</v>
      </c>
      <c r="E23">
        <f t="shared" si="1"/>
        <v>2</v>
      </c>
    </row>
    <row r="24" spans="1:12" x14ac:dyDescent="0.3">
      <c r="A24">
        <v>127</v>
      </c>
      <c r="B24">
        <v>89</v>
      </c>
      <c r="D24">
        <f t="shared" si="0"/>
        <v>54.5</v>
      </c>
      <c r="E24">
        <f t="shared" si="1"/>
        <v>6.5</v>
      </c>
    </row>
    <row r="25" spans="1:12" x14ac:dyDescent="0.3">
      <c r="A25">
        <v>124</v>
      </c>
      <c r="B25">
        <v>100</v>
      </c>
      <c r="D25">
        <f t="shared" si="0"/>
        <v>50</v>
      </c>
      <c r="E25">
        <f t="shared" si="1"/>
        <v>21</v>
      </c>
    </row>
    <row r="26" spans="1:12" x14ac:dyDescent="0.3">
      <c r="A26">
        <v>96</v>
      </c>
      <c r="B26">
        <v>70</v>
      </c>
      <c r="D26">
        <f t="shared" si="0"/>
        <v>13</v>
      </c>
      <c r="E26">
        <f t="shared" si="1"/>
        <v>1</v>
      </c>
    </row>
    <row r="27" spans="1:12" x14ac:dyDescent="0.3">
      <c r="A27">
        <v>114</v>
      </c>
      <c r="B27">
        <v>117</v>
      </c>
      <c r="D27">
        <f t="shared" si="0"/>
        <v>36</v>
      </c>
      <c r="E27">
        <f t="shared" si="1"/>
        <v>39.5</v>
      </c>
    </row>
    <row r="28" spans="1:12" x14ac:dyDescent="0.3">
      <c r="A28">
        <v>110</v>
      </c>
      <c r="B28">
        <v>80</v>
      </c>
      <c r="D28">
        <f t="shared" si="0"/>
        <v>30</v>
      </c>
      <c r="E28">
        <f t="shared" si="1"/>
        <v>3</v>
      </c>
    </row>
    <row r="29" spans="1:12" x14ac:dyDescent="0.3">
      <c r="A29">
        <v>114</v>
      </c>
      <c r="B29">
        <v>105</v>
      </c>
      <c r="D29">
        <f t="shared" si="0"/>
        <v>36</v>
      </c>
      <c r="E29">
        <f t="shared" si="1"/>
        <v>25</v>
      </c>
    </row>
    <row r="30" spans="1:12" x14ac:dyDescent="0.3">
      <c r="A30">
        <v>116</v>
      </c>
      <c r="B30">
        <v>103</v>
      </c>
      <c r="D30">
        <f t="shared" si="0"/>
        <v>38</v>
      </c>
      <c r="E30">
        <f t="shared" si="1"/>
        <v>23</v>
      </c>
    </row>
    <row r="31" spans="1:12" x14ac:dyDescent="0.3">
      <c r="A31">
        <v>117</v>
      </c>
      <c r="B31">
        <v>109</v>
      </c>
      <c r="D31">
        <f t="shared" si="0"/>
        <v>39.5</v>
      </c>
      <c r="E31">
        <f t="shared" si="1"/>
        <v>28.5</v>
      </c>
    </row>
    <row r="32" spans="1:12" x14ac:dyDescent="0.3">
      <c r="A32">
        <v>133</v>
      </c>
      <c r="B32">
        <v>99</v>
      </c>
      <c r="D32">
        <f t="shared" si="0"/>
        <v>56</v>
      </c>
      <c r="E32">
        <f t="shared" si="1"/>
        <v>19.5</v>
      </c>
    </row>
    <row r="33" spans="1:5" x14ac:dyDescent="0.3">
      <c r="A33">
        <v>135</v>
      </c>
      <c r="B33">
        <v>94</v>
      </c>
      <c r="D33">
        <f t="shared" si="0"/>
        <v>57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2019-07-16T10:22:49Z</dcterms:modified>
</cp:coreProperties>
</file>