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drawings/drawing2.xml" ContentType="application/vnd.openxmlformats-officedocument.drawing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1.xml" ContentType="application/vnd.openxmlformats-officedocument.spreadsheetml.comments+xml"/>
  <Override PartName="/xl/drawings/drawing7.xml" ContentType="application/vnd.openxmlformats-officedocument.drawing+xml"/>
  <Override PartName="/xl/comments2.xml" ContentType="application/vnd.openxmlformats-officedocument.spreadsheetml.comments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charts/chart90.xml" ContentType="application/vnd.openxmlformats-officedocument.drawingml.chart+xml"/>
  <Override PartName="/xl/charts/chart91.xml" ContentType="application/vnd.openxmlformats-officedocument.drawingml.chart+xml"/>
  <Override PartName="/xl/charts/chart92.xml" ContentType="application/vnd.openxmlformats-officedocument.drawingml.chart+xml"/>
  <Override PartName="/xl/charts/chart93.xml" ContentType="application/vnd.openxmlformats-officedocument.drawingml.chart+xml"/>
  <Override PartName="/xl/charts/chart94.xml" ContentType="application/vnd.openxmlformats-officedocument.drawingml.chart+xml"/>
  <Override PartName="/xl/charts/chart95.xml" ContentType="application/vnd.openxmlformats-officedocument.drawingml.chart+xml"/>
  <Override PartName="/xl/charts/chart96.xml" ContentType="application/vnd.openxmlformats-officedocument.drawingml.chart+xml"/>
  <Override PartName="/xl/charts/chart97.xml" ContentType="application/vnd.openxmlformats-officedocument.drawingml.chart+xml"/>
  <Override PartName="/xl/charts/chart98.xml" ContentType="application/vnd.openxmlformats-officedocument.drawingml.chart+xml"/>
  <Override PartName="/xl/charts/chart99.xml" ContentType="application/vnd.openxmlformats-officedocument.drawingml.chart+xml"/>
  <Override PartName="/xl/charts/chart100.xml" ContentType="application/vnd.openxmlformats-officedocument.drawingml.chart+xml"/>
  <Override PartName="/xl/charts/chart101.xml" ContentType="application/vnd.openxmlformats-officedocument.drawingml.chart+xml"/>
  <Override PartName="/xl/charts/chart102.xml" ContentType="application/vnd.openxmlformats-officedocument.drawingml.chart+xml"/>
  <Override PartName="/xl/charts/chart103.xml" ContentType="application/vnd.openxmlformats-officedocument.drawingml.chart+xml"/>
  <Override PartName="/xl/charts/chart104.xml" ContentType="application/vnd.openxmlformats-officedocument.drawingml.chart+xml"/>
  <Override PartName="/xl/charts/chart105.xml" ContentType="application/vnd.openxmlformats-officedocument.drawingml.chart+xml"/>
  <Override PartName="/xl/charts/chart106.xml" ContentType="application/vnd.openxmlformats-officedocument.drawingml.chart+xml"/>
  <Override PartName="/xl/charts/chart107.xml" ContentType="application/vnd.openxmlformats-officedocument.drawingml.chart+xml"/>
  <Override PartName="/xl/charts/chart108.xml" ContentType="application/vnd.openxmlformats-officedocument.drawingml.chart+xml"/>
  <Override PartName="/xl/drawings/drawing13.xml" ContentType="application/vnd.openxmlformats-officedocument.drawing+xml"/>
  <Override PartName="/xl/charts/chart109.xml" ContentType="application/vnd.openxmlformats-officedocument.drawingml.chart+xml"/>
  <Override PartName="/xl/drawings/drawing14.xml" ContentType="application/vnd.openxmlformats-officedocument.drawing+xml"/>
  <Override PartName="/xl/charts/chart110.xml" ContentType="application/vnd.openxmlformats-officedocument.drawingml.chart+xml"/>
  <Override PartName="/xl/charts/chart111.xml" ContentType="application/vnd.openxmlformats-officedocument.drawingml.chart+xml"/>
  <Override PartName="/xl/charts/chart112.xml" ContentType="application/vnd.openxmlformats-officedocument.drawingml.chart+xml"/>
  <Override PartName="/xl/charts/chart113.xml" ContentType="application/vnd.openxmlformats-officedocument.drawingml.chart+xml"/>
  <Override PartName="/xl/charts/chart114.xml" ContentType="application/vnd.openxmlformats-officedocument.drawingml.chart+xml"/>
  <Override PartName="/xl/drawings/drawing15.xml" ContentType="application/vnd.openxmlformats-officedocument.drawing+xml"/>
  <Override PartName="/xl/charts/chart115.xml" ContentType="application/vnd.openxmlformats-officedocument.drawingml.chart+xml"/>
  <Override PartName="/xl/drawings/drawing16.xml" ContentType="application/vnd.openxmlformats-officedocument.drawing+xml"/>
  <Override PartName="/xl/charts/chart116.xml" ContentType="application/vnd.openxmlformats-officedocument.drawingml.chart+xml"/>
  <Override PartName="/xl/charts/chart117.xml" ContentType="application/vnd.openxmlformats-officedocument.drawingml.chart+xml"/>
  <Override PartName="/xl/charts/chart118.xml" ContentType="application/vnd.openxmlformats-officedocument.drawingml.chart+xml"/>
  <Override PartName="/xl/charts/chart119.xml" ContentType="application/vnd.openxmlformats-officedocument.drawingml.chart+xml"/>
  <Override PartName="/xl/charts/chart120.xml" ContentType="application/vnd.openxmlformats-officedocument.drawingml.chart+xml"/>
  <Override PartName="/xl/charts/chart121.xml" ContentType="application/vnd.openxmlformats-officedocument.drawingml.chart+xml"/>
  <Override PartName="/xl/charts/chart122.xml" ContentType="application/vnd.openxmlformats-officedocument.drawingml.chart+xml"/>
  <Override PartName="/xl/charts/chart123.xml" ContentType="application/vnd.openxmlformats-officedocument.drawingml.chart+xml"/>
  <Override PartName="/xl/charts/chart124.xml" ContentType="application/vnd.openxmlformats-officedocument.drawingml.chart+xml"/>
  <Override PartName="/xl/charts/chart125.xml" ContentType="application/vnd.openxmlformats-officedocument.drawingml.chart+xml"/>
  <Override PartName="/xl/charts/chart126.xml" ContentType="application/vnd.openxmlformats-officedocument.drawingml.chart+xml"/>
  <Override PartName="/xl/drawings/drawing17.xml" ContentType="application/vnd.openxmlformats-officedocument.drawing+xml"/>
  <Override PartName="/xl/charts/chart127.xml" ContentType="application/vnd.openxmlformats-officedocument.drawingml.chart+xml"/>
  <Override PartName="/xl/charts/chart128.xml" ContentType="application/vnd.openxmlformats-officedocument.drawingml.chart+xml"/>
  <Override PartName="/xl/charts/chart129.xml" ContentType="application/vnd.openxmlformats-officedocument.drawingml.chart+xml"/>
  <Override PartName="/xl/charts/chart130.xml" ContentType="application/vnd.openxmlformats-officedocument.drawingml.chart+xml"/>
  <Override PartName="/xl/charts/chart131.xml" ContentType="application/vnd.openxmlformats-officedocument.drawingml.chart+xml"/>
  <Override PartName="/xl/charts/chart132.xml" ContentType="application/vnd.openxmlformats-officedocument.drawingml.chart+xml"/>
  <Override PartName="/xl/charts/chart133.xml" ContentType="application/vnd.openxmlformats-officedocument.drawingml.chart+xml"/>
  <Override PartName="/xl/charts/chart134.xml" ContentType="application/vnd.openxmlformats-officedocument.drawingml.chart+xml"/>
  <Override PartName="/xl/charts/chart135.xml" ContentType="application/vnd.openxmlformats-officedocument.drawingml.chart+xml"/>
  <Override PartName="/xl/charts/chart136.xml" ContentType="application/vnd.openxmlformats-officedocument.drawingml.chart+xml"/>
  <Override PartName="/xl/charts/chart137.xml" ContentType="application/vnd.openxmlformats-officedocument.drawingml.chart+xml"/>
  <Override PartName="/xl/charts/chart138.xml" ContentType="application/vnd.openxmlformats-officedocument.drawingml.chart+xml"/>
  <Override PartName="/xl/charts/chart139.xml" ContentType="application/vnd.openxmlformats-officedocument.drawingml.chart+xml"/>
  <Override PartName="/xl/charts/chart140.xml" ContentType="application/vnd.openxmlformats-officedocument.drawingml.chart+xml"/>
  <Override PartName="/xl/charts/chart141.xml" ContentType="application/vnd.openxmlformats-officedocument.drawingml.chart+xml"/>
  <Override PartName="/xl/charts/chart142.xml" ContentType="application/vnd.openxmlformats-officedocument.drawingml.chart+xml"/>
  <Override PartName="/xl/charts/chart143.xml" ContentType="application/vnd.openxmlformats-officedocument.drawingml.chart+xml"/>
  <Override PartName="/xl/charts/chart144.xml" ContentType="application/vnd.openxmlformats-officedocument.drawingml.chart+xml"/>
  <Override PartName="/xl/charts/chart145.xml" ContentType="application/vnd.openxmlformats-officedocument.drawingml.chart+xml"/>
  <Override PartName="/xl/charts/chart146.xml" ContentType="application/vnd.openxmlformats-officedocument.drawingml.chart+xml"/>
  <Override PartName="/xl/charts/chart147.xml" ContentType="application/vnd.openxmlformats-officedocument.drawingml.chart+xml"/>
  <Override PartName="/xl/charts/chart148.xml" ContentType="application/vnd.openxmlformats-officedocument.drawingml.chart+xml"/>
  <Override PartName="/xl/charts/chart149.xml" ContentType="application/vnd.openxmlformats-officedocument.drawingml.chart+xml"/>
  <Override PartName="/xl/drawings/drawing18.xml" ContentType="application/vnd.openxmlformats-officedocument.drawing+xml"/>
  <Override PartName="/xl/charts/chart150.xml" ContentType="application/vnd.openxmlformats-officedocument.drawingml.chart+xml"/>
  <Override PartName="/xl/drawings/drawing19.xml" ContentType="application/vnd.openxmlformats-officedocument.drawing+xml"/>
  <Override PartName="/xl/charts/chart151.xml" ContentType="application/vnd.openxmlformats-officedocument.drawingml.chart+xml"/>
  <Override PartName="/xl/charts/chart152.xml" ContentType="application/vnd.openxmlformats-officedocument.drawingml.chart+xml"/>
  <Override PartName="/xl/drawings/drawing20.xml" ContentType="application/vnd.openxmlformats-officedocument.drawing+xml"/>
  <Override PartName="/xl/charts/chart153.xml" ContentType="application/vnd.openxmlformats-officedocument.drawingml.chart+xml"/>
  <Override PartName="/xl/charts/chart154.xml" ContentType="application/vnd.openxmlformats-officedocument.drawingml.chart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charts/chart155.xml" ContentType="application/vnd.openxmlformats-officedocument.drawingml.chart+xml"/>
  <Override PartName="/xl/charts/chart156.xml" ContentType="application/vnd.openxmlformats-officedocument.drawingml.chart+xml"/>
  <Override PartName="/xl/charts/chart157.xml" ContentType="application/vnd.openxmlformats-officedocument.drawingml.chart+xml"/>
  <Override PartName="/xl/charts/chart158.xml" ContentType="application/vnd.openxmlformats-officedocument.drawingml.chart+xml"/>
  <Override PartName="/xl/charts/chart159.xml" ContentType="application/vnd.openxmlformats-officedocument.drawingml.chart+xml"/>
  <Override PartName="/xl/charts/chart160.xml" ContentType="application/vnd.openxmlformats-officedocument.drawingml.chart+xml"/>
  <Override PartName="/xl/charts/chart161.xml" ContentType="application/vnd.openxmlformats-officedocument.drawingml.chart+xml"/>
  <Override PartName="/xl/charts/chart162.xml" ContentType="application/vnd.openxmlformats-officedocument.drawingml.chart+xml"/>
  <Override PartName="/xl/charts/chart163.xml" ContentType="application/vnd.openxmlformats-officedocument.drawingml.chart+xml"/>
  <Override PartName="/xl/charts/chart164.xml" ContentType="application/vnd.openxmlformats-officedocument.drawingml.chart+xml"/>
  <Override PartName="/xl/charts/chart165.xml" ContentType="application/vnd.openxmlformats-officedocument.drawingml.chart+xml"/>
  <Override PartName="/xl/charts/chart166.xml" ContentType="application/vnd.openxmlformats-officedocument.drawingml.chart+xml"/>
  <Override PartName="/xl/charts/chart167.xml" ContentType="application/vnd.openxmlformats-officedocument.drawingml.chart+xml"/>
  <Override PartName="/xl/charts/chart168.xml" ContentType="application/vnd.openxmlformats-officedocument.drawingml.chart+xml"/>
  <Override PartName="/xl/charts/chart169.xml" ContentType="application/vnd.openxmlformats-officedocument.drawingml.chart+xml"/>
  <Override PartName="/xl/charts/chart170.xml" ContentType="application/vnd.openxmlformats-officedocument.drawingml.chart+xml"/>
  <Override PartName="/xl/charts/chart171.xml" ContentType="application/vnd.openxmlformats-officedocument.drawingml.chart+xml"/>
  <Override PartName="/xl/charts/chart172.xml" ContentType="application/vnd.openxmlformats-officedocument.drawingml.chart+xml"/>
  <Override PartName="/xl/charts/chart173.xml" ContentType="application/vnd.openxmlformats-officedocument.drawingml.chart+xml"/>
  <Override PartName="/xl/charts/chart174.xml" ContentType="application/vnd.openxmlformats-officedocument.drawingml.chart+xml"/>
  <Override PartName="/xl/charts/chart175.xml" ContentType="application/vnd.openxmlformats-officedocument.drawingml.chart+xml"/>
  <Override PartName="/xl/charts/chart176.xml" ContentType="application/vnd.openxmlformats-officedocument.drawingml.chart+xml"/>
  <Override PartName="/xl/charts/chart177.xml" ContentType="application/vnd.openxmlformats-officedocument.drawingml.chart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charts/chart178.xml" ContentType="application/vnd.openxmlformats-officedocument.drawingml.chart+xml"/>
  <Override PartName="/xl/charts/chart179.xml" ContentType="application/vnd.openxmlformats-officedocument.drawingml.chart+xml"/>
  <Override PartName="/xl/charts/chart180.xml" ContentType="application/vnd.openxmlformats-officedocument.drawingml.chart+xml"/>
  <Override PartName="/xl/charts/chart181.xml" ContentType="application/vnd.openxmlformats-officedocument.drawingml.chart+xml"/>
  <Override PartName="/xl/charts/chart182.xml" ContentType="application/vnd.openxmlformats-officedocument.drawingml.chart+xml"/>
  <Override PartName="/xl/charts/chart183.xml" ContentType="application/vnd.openxmlformats-officedocument.drawingml.chart+xml"/>
  <Override PartName="/xl/charts/chart184.xml" ContentType="application/vnd.openxmlformats-officedocument.drawingml.chart+xml"/>
  <Override PartName="/xl/charts/chart185.xml" ContentType="application/vnd.openxmlformats-officedocument.drawingml.chart+xml"/>
  <Override PartName="/xl/charts/chart186.xml" ContentType="application/vnd.openxmlformats-officedocument.drawingml.chart+xml"/>
  <Override PartName="/xl/charts/chart187.xml" ContentType="application/vnd.openxmlformats-officedocument.drawingml.chart+xml"/>
  <Override PartName="/xl/charts/chart188.xml" ContentType="application/vnd.openxmlformats-officedocument.drawingml.chart+xml"/>
  <Override PartName="/xl/charts/chart189.xml" ContentType="application/vnd.openxmlformats-officedocument.drawingml.chart+xml"/>
  <Override PartName="/xl/charts/chart190.xml" ContentType="application/vnd.openxmlformats-officedocument.drawingml.chart+xml"/>
  <Override PartName="/xl/charts/chart191.xml" ContentType="application/vnd.openxmlformats-officedocument.drawingml.chart+xml"/>
  <Override PartName="/xl/charts/chart192.xml" ContentType="application/vnd.openxmlformats-officedocument.drawingml.chart+xml"/>
  <Override PartName="/xl/charts/chart193.xml" ContentType="application/vnd.openxmlformats-officedocument.drawingml.chart+xml"/>
  <Override PartName="/xl/charts/chart194.xml" ContentType="application/vnd.openxmlformats-officedocument.drawingml.chart+xml"/>
  <Override PartName="/xl/charts/chart195.xml" ContentType="application/vnd.openxmlformats-officedocument.drawingml.chart+xml"/>
  <Override PartName="/xl/charts/chart196.xml" ContentType="application/vnd.openxmlformats-officedocument.drawingml.chart+xml"/>
  <Override PartName="/xl/charts/chart197.xml" ContentType="application/vnd.openxmlformats-officedocument.drawingml.chart+xml"/>
  <Override PartName="/xl/charts/chart198.xml" ContentType="application/vnd.openxmlformats-officedocument.drawingml.chart+xml"/>
  <Override PartName="/xl/charts/chart199.xml" ContentType="application/vnd.openxmlformats-officedocument.drawingml.chart+xml"/>
  <Override PartName="/xl/charts/chart200.xml" ContentType="application/vnd.openxmlformats-officedocument.drawingml.chart+xml"/>
  <Override PartName="/xl/charts/chart201.xml" ContentType="application/vnd.openxmlformats-officedocument.drawingml.chart+xml"/>
  <Override PartName="/xl/charts/chart202.xml" ContentType="application/vnd.openxmlformats-officedocument.drawingml.chart+xml"/>
  <Override PartName="/xl/charts/chart203.xml" ContentType="application/vnd.openxmlformats-officedocument.drawingml.chart+xml"/>
  <Override PartName="/xl/charts/chart204.xml" ContentType="application/vnd.openxmlformats-officedocument.drawingml.chart+xml"/>
  <Override PartName="/xl/charts/chart205.xml" ContentType="application/vnd.openxmlformats-officedocument.drawingml.chart+xml"/>
  <Override PartName="/xl/charts/chart206.xml" ContentType="application/vnd.openxmlformats-officedocument.drawingml.chart+xml"/>
  <Override PartName="/xl/charts/chart207.xml" ContentType="application/vnd.openxmlformats-officedocument.drawingml.chart+xml"/>
  <Override PartName="/xl/charts/chart208.xml" ContentType="application/vnd.openxmlformats-officedocument.drawingml.chart+xml"/>
  <Override PartName="/xl/charts/chart209.xml" ContentType="application/vnd.openxmlformats-officedocument.drawingml.chart+xml"/>
  <Override PartName="/xl/charts/chart210.xml" ContentType="application/vnd.openxmlformats-officedocument.drawingml.chart+xml"/>
  <Override PartName="/xl/charts/chart211.xml" ContentType="application/vnd.openxmlformats-officedocument.drawingml.chart+xml"/>
  <Override PartName="/xl/drawings/drawing26.xml" ContentType="application/vnd.openxmlformats-officedocument.drawing+xml"/>
  <Override PartName="/xl/charts/chart212.xml" ContentType="application/vnd.openxmlformats-officedocument.drawingml.chart+xml"/>
  <Override PartName="/xl/charts/chart213.xml" ContentType="application/vnd.openxmlformats-officedocument.drawingml.chart+xml"/>
  <Override PartName="/xl/charts/chart214.xml" ContentType="application/vnd.openxmlformats-officedocument.drawingml.chart+xml"/>
  <Override PartName="/xl/drawings/drawing27.xml" ContentType="application/vnd.openxmlformats-officedocument.drawing+xml"/>
  <Override PartName="/xl/charts/chart215.xml" ContentType="application/vnd.openxmlformats-officedocument.drawingml.chart+xml"/>
  <Override PartName="/xl/drawings/drawing28.xml" ContentType="application/vnd.openxmlformats-officedocument.drawingml.chartshapes+xml"/>
  <Override PartName="/xl/charts/chart216.xml" ContentType="application/vnd.openxmlformats-officedocument.drawingml.chart+xml"/>
  <Override PartName="/xl/drawings/drawing29.xml" ContentType="application/vnd.openxmlformats-officedocument.drawingml.chartshapes+xml"/>
  <Override PartName="/xl/charts/chart217.xml" ContentType="application/vnd.openxmlformats-officedocument.drawingml.chart+xml"/>
  <Override PartName="/xl/charts/chart218.xml" ContentType="application/vnd.openxmlformats-officedocument.drawingml.chart+xml"/>
  <Override PartName="/xl/charts/chart219.xml" ContentType="application/vnd.openxmlformats-officedocument.drawingml.chart+xml"/>
  <Override PartName="/xl/charts/chart220.xml" ContentType="application/vnd.openxmlformats-officedocument.drawingml.chart+xml"/>
  <Override PartName="/xl/charts/chart221.xml" ContentType="application/vnd.openxmlformats-officedocument.drawingml.chart+xml"/>
  <Override PartName="/xl/charts/chart222.xml" ContentType="application/vnd.openxmlformats-officedocument.drawingml.chart+xml"/>
  <Override PartName="/xl/drawings/drawing30.xml" ContentType="application/vnd.openxmlformats-officedocument.drawing+xml"/>
  <Override PartName="/xl/charts/chart223.xml" ContentType="application/vnd.openxmlformats-officedocument.drawingml.chart+xml"/>
  <Override PartName="/xl/drawings/drawing31.xml" ContentType="application/vnd.openxmlformats-officedocument.drawingml.chartshapes+xml"/>
  <Override PartName="/xl/charts/chart224.xml" ContentType="application/vnd.openxmlformats-officedocument.drawingml.chart+xml"/>
  <Override PartName="/xl/drawings/drawing32.xml" ContentType="application/vnd.openxmlformats-officedocument.drawingml.chartshapes+xml"/>
  <Override PartName="/xl/charts/chart225.xml" ContentType="application/vnd.openxmlformats-officedocument.drawingml.chart+xml"/>
  <Override PartName="/xl/drawings/drawing33.xml" ContentType="application/vnd.openxmlformats-officedocument.drawingml.chartshapes+xml"/>
  <Override PartName="/xl/charts/chart226.xml" ContentType="application/vnd.openxmlformats-officedocument.drawingml.chart+xml"/>
  <Override PartName="/xl/drawings/drawing34.xml" ContentType="application/vnd.openxmlformats-officedocument.drawingml.chartshapes+xml"/>
  <Override PartName="/xl/charts/chart227.xml" ContentType="application/vnd.openxmlformats-officedocument.drawingml.chart+xml"/>
  <Override PartName="/xl/drawings/drawing35.xml" ContentType="application/vnd.openxmlformats-officedocument.drawingml.chartshapes+xml"/>
  <Override PartName="/xl/charts/chart228.xml" ContentType="application/vnd.openxmlformats-officedocument.drawingml.chart+xml"/>
  <Override PartName="/xl/drawings/drawing36.xml" ContentType="application/vnd.openxmlformats-officedocument.drawingml.chartshapes+xml"/>
  <Override PartName="/xl/charts/chart229.xml" ContentType="application/vnd.openxmlformats-officedocument.drawingml.chart+xml"/>
  <Override PartName="/xl/drawings/drawing37.xml" ContentType="application/vnd.openxmlformats-officedocument.drawingml.chartshapes+xml"/>
  <Override PartName="/xl/charts/chart230.xml" ContentType="application/vnd.openxmlformats-officedocument.drawingml.chart+xml"/>
  <Override PartName="/xl/drawings/drawing38.xml" ContentType="application/vnd.openxmlformats-officedocument.drawingml.chartshapes+xml"/>
  <Override PartName="/xl/charts/chart231.xml" ContentType="application/vnd.openxmlformats-officedocument.drawingml.chart+xml"/>
  <Override PartName="/xl/drawings/drawing39.xml" ContentType="application/vnd.openxmlformats-officedocument.drawingml.chartshapes+xml"/>
  <Override PartName="/xl/charts/chart232.xml" ContentType="application/vnd.openxmlformats-officedocument.drawingml.chart+xml"/>
  <Override PartName="/xl/drawings/drawing40.xml" ContentType="application/vnd.openxmlformats-officedocument.drawingml.chartshapes+xml"/>
  <Override PartName="/xl/charts/chart233.xml" ContentType="application/vnd.openxmlformats-officedocument.drawingml.chart+xml"/>
  <Override PartName="/xl/drawings/drawing41.xml" ContentType="application/vnd.openxmlformats-officedocument.drawingml.chartshapes+xml"/>
  <Override PartName="/xl/charts/chart234.xml" ContentType="application/vnd.openxmlformats-officedocument.drawingml.chart+xml"/>
  <Override PartName="/xl/drawings/drawing42.xml" ContentType="application/vnd.openxmlformats-officedocument.drawingml.chartshapes+xml"/>
  <Override PartName="/xl/charts/chart235.xml" ContentType="application/vnd.openxmlformats-officedocument.drawingml.chart+xml"/>
  <Override PartName="/xl/drawings/drawing43.xml" ContentType="application/vnd.openxmlformats-officedocument.drawingml.chartshapes+xml"/>
  <Override PartName="/xl/charts/chart236.xml" ContentType="application/vnd.openxmlformats-officedocument.drawingml.chart+xml"/>
  <Override PartName="/xl/drawings/drawing44.xml" ContentType="application/vnd.openxmlformats-officedocument.drawingml.chartshapes+xml"/>
  <Override PartName="/xl/charts/chart237.xml" ContentType="application/vnd.openxmlformats-officedocument.drawingml.chart+xml"/>
  <Override PartName="/xl/drawings/drawing45.xml" ContentType="application/vnd.openxmlformats-officedocument.drawingml.chartshapes+xml"/>
  <Override PartName="/xl/charts/chart238.xml" ContentType="application/vnd.openxmlformats-officedocument.drawingml.chart+xml"/>
  <Override PartName="/xl/drawings/drawing46.xml" ContentType="application/vnd.openxmlformats-officedocument.drawingml.chartshapes+xml"/>
  <Override PartName="/xl/drawings/drawing47.xml" ContentType="application/vnd.openxmlformats-officedocument.drawing+xml"/>
  <Override PartName="/xl/drawings/drawing48.xml" ContentType="application/vnd.openxmlformats-officedocument.drawing+xml"/>
  <Override PartName="/xl/charts/chart239.xml" ContentType="application/vnd.openxmlformats-officedocument.drawingml.chart+xml"/>
  <Override PartName="/xl/charts/chart240.xml" ContentType="application/vnd.openxmlformats-officedocument.drawingml.chart+xml"/>
  <Override PartName="/xl/charts/chart241.xml" ContentType="application/vnd.openxmlformats-officedocument.drawingml.chart+xml"/>
  <Override PartName="/xl/drawings/drawing49.xml" ContentType="application/vnd.openxmlformats-officedocument.drawingml.chartshapes+xml"/>
  <Override PartName="/xl/charts/chart242.xml" ContentType="application/vnd.openxmlformats-officedocument.drawingml.chart+xml"/>
  <Override PartName="/xl/drawings/drawing50.xml" ContentType="application/vnd.openxmlformats-officedocument.drawingml.chartshapes+xml"/>
  <Override PartName="/xl/charts/chart243.xml" ContentType="application/vnd.openxmlformats-officedocument.drawingml.chart+xml"/>
  <Override PartName="/xl/drawings/drawing51.xml" ContentType="application/vnd.openxmlformats-officedocument.drawingml.chartshapes+xml"/>
  <Override PartName="/xl/charts/chart244.xml" ContentType="application/vnd.openxmlformats-officedocument.drawingml.chart+xml"/>
  <Override PartName="/xl/drawings/drawing52.xml" ContentType="application/vnd.openxmlformats-officedocument.drawingml.chartshapes+xml"/>
  <Override PartName="/xl/charts/chart245.xml" ContentType="application/vnd.openxmlformats-officedocument.drawingml.chart+xml"/>
  <Override PartName="/xl/drawings/drawing53.xml" ContentType="application/vnd.openxmlformats-officedocument.drawingml.chartshapes+xml"/>
  <Override PartName="/xl/charts/chart246.xml" ContentType="application/vnd.openxmlformats-officedocument.drawingml.chart+xml"/>
  <Override PartName="/xl/drawings/drawing54.xml" ContentType="application/vnd.openxmlformats-officedocument.drawingml.chartshapes+xml"/>
  <Override PartName="/xl/charts/chart247.xml" ContentType="application/vnd.openxmlformats-officedocument.drawingml.chart+xml"/>
  <Override PartName="/xl/drawings/drawing55.xml" ContentType="application/vnd.openxmlformats-officedocument.drawing+xml"/>
  <Override PartName="/xl/charts/chart248.xml" ContentType="application/vnd.openxmlformats-officedocument.drawingml.chart+xml"/>
  <Override PartName="/xl/charts/chart249.xml" ContentType="application/vnd.openxmlformats-officedocument.drawingml.chart+xml"/>
  <Override PartName="/xl/drawings/drawing56.xml" ContentType="application/vnd.openxmlformats-officedocument.drawing+xml"/>
  <Override PartName="/xl/drawings/drawing57.xml" ContentType="application/vnd.openxmlformats-officedocument.drawing+xml"/>
  <Override PartName="/xl/drawings/drawing5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84"/>
  <workbookPr/>
  <mc:AlternateContent xmlns:mc="http://schemas.openxmlformats.org/markup-compatibility/2006">
    <mc:Choice Requires="x15">
      <x15ac:absPath xmlns:x15ac="http://schemas.microsoft.com/office/spreadsheetml/2010/11/ac" url="\\001pc2000193\c$\Users\001095mmil\Documents\Statystyka\MIESIĄC-informacje\informacja gotowa\"/>
    </mc:Choice>
  </mc:AlternateContent>
  <xr:revisionPtr revIDLastSave="0" documentId="8_{D6D0D27C-6D24-4135-8D3F-29FCD1C423C9}" xr6:coauthVersionLast="36" xr6:coauthVersionMax="36" xr10:uidLastSave="{00000000-0000-0000-0000-000000000000}"/>
  <bookViews>
    <workbookView xWindow="14509" yWindow="-14" windowWidth="14346" windowHeight="12811" tabRatio="826" xr2:uid="{00000000-000D-0000-FFFF-FFFF00000000}"/>
  </bookViews>
  <sheets>
    <sheet name="tytuł" sheetId="49" r:id="rId1"/>
    <sheet name="spis treści" sheetId="48" r:id="rId2"/>
    <sheet name="strona1" sheetId="3" r:id="rId3"/>
    <sheet name="strona2" sheetId="4" r:id="rId4"/>
    <sheet name="strona3" sheetId="6" r:id="rId5"/>
    <sheet name="Arkusz4" sheetId="42" r:id="rId6"/>
    <sheet name="Arkusz5" sheetId="43" r:id="rId7"/>
    <sheet name="Arkusz6" sheetId="44" r:id="rId8"/>
    <sheet name="strona7" sheetId="39" r:id="rId9"/>
    <sheet name="strona8" sheetId="40" r:id="rId10"/>
    <sheet name="Arkusz9" sheetId="45" r:id="rId11"/>
    <sheet name="Arkusz10" sheetId="46" r:id="rId12"/>
    <sheet name="Arkusz11" sheetId="47" state="hidden" r:id="rId13"/>
    <sheet name="strona11" sheetId="7" r:id="rId14"/>
    <sheet name="Arkusz12" sheetId="34" r:id="rId15"/>
    <sheet name="strona13" sheetId="8" r:id="rId16"/>
    <sheet name="strona14" sheetId="35" r:id="rId17"/>
    <sheet name="strona 15" sheetId="9" r:id="rId18"/>
    <sheet name="strona 16" sheetId="10" r:id="rId19"/>
    <sheet name="strona 17" sheetId="19" r:id="rId20"/>
    <sheet name="Arkusz18" sheetId="50" r:id="rId21"/>
    <sheet name="Arkusz19" sheetId="51" r:id="rId22"/>
    <sheet name="strona20" sheetId="20" r:id="rId23"/>
    <sheet name="strona21" sheetId="21" r:id="rId24"/>
    <sheet name="strona22" sheetId="36" r:id="rId25"/>
    <sheet name="Arkusz23" sheetId="37" r:id="rId26"/>
    <sheet name="strona24" sheetId="22" r:id="rId27"/>
    <sheet name="strona25" sheetId="23" r:id="rId28"/>
    <sheet name="strona26" sheetId="24" r:id="rId29"/>
    <sheet name="strona27" sheetId="25" r:id="rId30"/>
    <sheet name="strona28" sheetId="28" r:id="rId31"/>
    <sheet name="strona 29" sheetId="29" r:id="rId32"/>
    <sheet name="strona 30" sheetId="30" r:id="rId33"/>
    <sheet name="strona 31" sheetId="32" r:id="rId34"/>
    <sheet name="strona 33" sheetId="52" state="hidden" r:id="rId35"/>
    <sheet name="strona 34" sheetId="53" state="hidden" r:id="rId36"/>
  </sheets>
  <externalReferences>
    <externalReference r:id="rId37"/>
    <externalReference r:id="rId38"/>
  </externalReferences>
  <definedNames>
    <definedName name="Print_Area" localSheetId="1">'spis treści'!$A$2:$I$100</definedName>
    <definedName name="Print_Titles" localSheetId="4">strona3!$1:$8</definedName>
    <definedName name="Print_Titles" localSheetId="9">strona8!$1:$5</definedName>
  </definedNames>
  <calcPr calcId="191029"/>
</workbook>
</file>

<file path=xl/calcChain.xml><?xml version="1.0" encoding="utf-8"?>
<calcChain xmlns="http://schemas.openxmlformats.org/spreadsheetml/2006/main">
  <c r="J55" i="32" l="1"/>
  <c r="H55" i="32"/>
  <c r="F55" i="32"/>
  <c r="D55" i="32"/>
  <c r="J52" i="32"/>
  <c r="H52" i="32"/>
  <c r="F52" i="32"/>
  <c r="D52" i="32"/>
  <c r="J49" i="32"/>
  <c r="H49" i="32"/>
  <c r="F49" i="32"/>
  <c r="D49" i="32"/>
  <c r="J45" i="32"/>
  <c r="H45" i="32"/>
  <c r="F45" i="32"/>
  <c r="D45" i="32"/>
  <c r="J42" i="32"/>
  <c r="H42" i="32"/>
  <c r="F42" i="32"/>
  <c r="D42" i="32"/>
  <c r="J39" i="32"/>
  <c r="H39" i="32"/>
  <c r="F39" i="32"/>
  <c r="D39" i="32"/>
  <c r="J36" i="32"/>
  <c r="H36" i="32"/>
  <c r="F36" i="32"/>
  <c r="D36" i="32"/>
  <c r="J33" i="32"/>
  <c r="H33" i="32"/>
  <c r="F33" i="32"/>
  <c r="D33" i="32"/>
  <c r="J30" i="32"/>
  <c r="H30" i="32"/>
  <c r="F30" i="32"/>
  <c r="D30" i="32"/>
  <c r="J27" i="32"/>
  <c r="H27" i="32"/>
  <c r="F27" i="32"/>
  <c r="D27" i="32"/>
  <c r="J23" i="32"/>
  <c r="H23" i="32"/>
  <c r="F23" i="32"/>
  <c r="D23" i="32"/>
  <c r="J32" i="30"/>
  <c r="H32" i="30"/>
  <c r="F32" i="30"/>
  <c r="D32" i="30"/>
  <c r="K9" i="30"/>
  <c r="K8" i="30" s="1"/>
  <c r="I9" i="30"/>
  <c r="I8" i="30" s="1"/>
  <c r="H9" i="30"/>
  <c r="G9" i="30"/>
  <c r="G8" i="30" s="1"/>
  <c r="F9" i="30"/>
  <c r="F8" i="30" s="1"/>
  <c r="E9" i="30"/>
  <c r="D9" i="30"/>
  <c r="H8" i="30"/>
  <c r="D34" i="29"/>
  <c r="D33" i="29"/>
  <c r="H32" i="29"/>
  <c r="G32" i="29"/>
  <c r="F32" i="29"/>
  <c r="E32" i="29"/>
  <c r="C32" i="29"/>
  <c r="D28" i="29"/>
  <c r="D27" i="29" s="1"/>
  <c r="H27" i="29"/>
  <c r="G27" i="29"/>
  <c r="F27" i="29"/>
  <c r="E27" i="29"/>
  <c r="C27" i="29"/>
  <c r="H22" i="29"/>
  <c r="H21" i="29" s="1"/>
  <c r="G22" i="29"/>
  <c r="G21" i="29" s="1"/>
  <c r="F22" i="29"/>
  <c r="E22" i="29"/>
  <c r="D22" i="29"/>
  <c r="C22" i="29"/>
  <c r="C21" i="29" s="1"/>
  <c r="F21" i="29"/>
  <c r="E21" i="29"/>
  <c r="H7" i="29"/>
  <c r="G7" i="29"/>
  <c r="F7" i="29"/>
  <c r="E7" i="29"/>
  <c r="H21" i="28"/>
  <c r="G21" i="28"/>
  <c r="F21" i="28"/>
  <c r="E21" i="28"/>
  <c r="H14" i="28"/>
  <c r="G14" i="28"/>
  <c r="F14" i="28"/>
  <c r="E14" i="28"/>
  <c r="H9" i="28"/>
  <c r="G9" i="28"/>
  <c r="F9" i="28"/>
  <c r="E9" i="28"/>
  <c r="H8" i="28"/>
  <c r="H36" i="28" s="1"/>
  <c r="G8" i="28"/>
  <c r="G36" i="28" s="1"/>
  <c r="F8" i="28"/>
  <c r="F36" i="28" s="1"/>
  <c r="E8" i="28"/>
  <c r="E36" i="28" s="1"/>
  <c r="D21" i="29" l="1"/>
  <c r="I20" i="23"/>
  <c r="H20" i="23"/>
  <c r="C20" i="23"/>
  <c r="C19" i="23"/>
  <c r="H19" i="23" s="1"/>
  <c r="C18" i="23"/>
  <c r="I18" i="23" s="1"/>
  <c r="I17" i="23"/>
  <c r="C17" i="23"/>
  <c r="H17" i="23" s="1"/>
  <c r="I16" i="23"/>
  <c r="H16" i="23"/>
  <c r="C16" i="23"/>
  <c r="C15" i="23"/>
  <c r="H15" i="23" s="1"/>
  <c r="C14" i="23"/>
  <c r="I14" i="23" s="1"/>
  <c r="I13" i="23"/>
  <c r="C13" i="23"/>
  <c r="H13" i="23" s="1"/>
  <c r="I12" i="23"/>
  <c r="H12" i="23"/>
  <c r="C12" i="23"/>
  <c r="C11" i="23"/>
  <c r="H11" i="23" s="1"/>
  <c r="C10" i="23"/>
  <c r="I10" i="23" s="1"/>
  <c r="G9" i="23"/>
  <c r="F9" i="23"/>
  <c r="E9" i="23"/>
  <c r="D9" i="23"/>
  <c r="H58" i="22"/>
  <c r="I41" i="22"/>
  <c r="I40" i="22"/>
  <c r="I39" i="22"/>
  <c r="I38" i="22"/>
  <c r="I37" i="22"/>
  <c r="I36" i="22"/>
  <c r="I35" i="22"/>
  <c r="I33" i="22"/>
  <c r="I31" i="22"/>
  <c r="I30" i="22"/>
  <c r="I27" i="22"/>
  <c r="I26" i="22"/>
  <c r="H25" i="22"/>
  <c r="I25" i="22" s="1"/>
  <c r="I18" i="22"/>
  <c r="I16" i="22"/>
  <c r="I14" i="22"/>
  <c r="I13" i="22"/>
  <c r="I12" i="22"/>
  <c r="I11" i="22"/>
  <c r="I10" i="22"/>
  <c r="I9" i="22"/>
  <c r="I8" i="22"/>
  <c r="I7" i="22"/>
  <c r="I6" i="22"/>
  <c r="H5" i="22"/>
  <c r="I5" i="22" s="1"/>
  <c r="H39" i="37"/>
  <c r="E39" i="37"/>
  <c r="D39" i="37" s="1"/>
  <c r="H38" i="37"/>
  <c r="E38" i="37"/>
  <c r="D38" i="37"/>
  <c r="J37" i="37"/>
  <c r="I37" i="37"/>
  <c r="H37" i="37"/>
  <c r="G37" i="37"/>
  <c r="E37" i="37" s="1"/>
  <c r="D37" i="37" s="1"/>
  <c r="F37" i="37"/>
  <c r="H36" i="37"/>
  <c r="D36" i="37" s="1"/>
  <c r="E36" i="37"/>
  <c r="H35" i="37"/>
  <c r="E35" i="37"/>
  <c r="D35" i="37" s="1"/>
  <c r="J34" i="37"/>
  <c r="I34" i="37"/>
  <c r="H34" i="37"/>
  <c r="G34" i="37"/>
  <c r="F34" i="37"/>
  <c r="E34" i="37"/>
  <c r="D34" i="37"/>
  <c r="H33" i="37"/>
  <c r="E33" i="37"/>
  <c r="D33" i="37"/>
  <c r="H32" i="37"/>
  <c r="D32" i="37" s="1"/>
  <c r="E32" i="37"/>
  <c r="J31" i="37"/>
  <c r="J30" i="37" s="1"/>
  <c r="I31" i="37"/>
  <c r="I30" i="37" s="1"/>
  <c r="H30" i="37" s="1"/>
  <c r="G31" i="37"/>
  <c r="G30" i="37" s="1"/>
  <c r="F31" i="37"/>
  <c r="F30" i="37" s="1"/>
  <c r="E30" i="37" s="1"/>
  <c r="E31" i="37"/>
  <c r="H23" i="37"/>
  <c r="E23" i="37"/>
  <c r="H22" i="37"/>
  <c r="E22" i="37"/>
  <c r="H21" i="37"/>
  <c r="E21" i="37"/>
  <c r="H20" i="37"/>
  <c r="E20" i="37"/>
  <c r="H19" i="37"/>
  <c r="E19" i="37"/>
  <c r="H18" i="37"/>
  <c r="E18" i="37"/>
  <c r="H17" i="37"/>
  <c r="E17" i="37"/>
  <c r="H16" i="37"/>
  <c r="E16" i="37"/>
  <c r="H15" i="37"/>
  <c r="E15" i="37"/>
  <c r="H14" i="37"/>
  <c r="E14" i="37"/>
  <c r="H13" i="37"/>
  <c r="E13" i="37"/>
  <c r="G12" i="37"/>
  <c r="H12" i="37" s="1"/>
  <c r="D12" i="37"/>
  <c r="E12" i="37" s="1"/>
  <c r="C42" i="36"/>
  <c r="C41" i="36"/>
  <c r="C40" i="36" s="1"/>
  <c r="E40" i="36"/>
  <c r="D40" i="36"/>
  <c r="E34" i="36"/>
  <c r="D34" i="36"/>
  <c r="C34" i="36"/>
  <c r="E31" i="36"/>
  <c r="E30" i="36" s="1"/>
  <c r="D31" i="36"/>
  <c r="C31" i="36"/>
  <c r="D30" i="36"/>
  <c r="C30" i="36"/>
  <c r="H85" i="20"/>
  <c r="D85" i="20"/>
  <c r="C85" i="20"/>
  <c r="H84" i="20"/>
  <c r="C84" i="20" s="1"/>
  <c r="D84" i="20"/>
  <c r="H83" i="20"/>
  <c r="D83" i="20"/>
  <c r="C83" i="20" s="1"/>
  <c r="H82" i="20"/>
  <c r="D82" i="20"/>
  <c r="C82" i="20"/>
  <c r="H81" i="20"/>
  <c r="D81" i="20"/>
  <c r="C81" i="20"/>
  <c r="H80" i="20"/>
  <c r="C80" i="20" s="1"/>
  <c r="D80" i="20"/>
  <c r="H79" i="20"/>
  <c r="D79" i="20"/>
  <c r="C79" i="20" s="1"/>
  <c r="H78" i="20"/>
  <c r="D78" i="20"/>
  <c r="C78" i="20"/>
  <c r="H77" i="20"/>
  <c r="D77" i="20"/>
  <c r="C77" i="20"/>
  <c r="H76" i="20"/>
  <c r="C76" i="20" s="1"/>
  <c r="D76" i="20"/>
  <c r="H75" i="20"/>
  <c r="D75" i="20"/>
  <c r="C75" i="20" s="1"/>
  <c r="H74" i="20"/>
  <c r="D74" i="20"/>
  <c r="C74" i="20"/>
  <c r="H73" i="20"/>
  <c r="D73" i="20"/>
  <c r="C73" i="20"/>
  <c r="H72" i="20"/>
  <c r="C72" i="20" s="1"/>
  <c r="D72" i="20"/>
  <c r="H71" i="20"/>
  <c r="D71" i="20"/>
  <c r="C71" i="20" s="1"/>
  <c r="H70" i="20"/>
  <c r="D70" i="20"/>
  <c r="C70" i="20"/>
  <c r="H69" i="20"/>
  <c r="D69" i="20"/>
  <c r="C69" i="20"/>
  <c r="H68" i="20"/>
  <c r="C68" i="20" s="1"/>
  <c r="D68" i="20"/>
  <c r="H67" i="20"/>
  <c r="D67" i="20"/>
  <c r="C67" i="20" s="1"/>
  <c r="H66" i="20"/>
  <c r="D66" i="20"/>
  <c r="C66" i="20"/>
  <c r="H65" i="20"/>
  <c r="D65" i="20"/>
  <c r="C65" i="20"/>
  <c r="H64" i="20"/>
  <c r="C64" i="20" s="1"/>
  <c r="D64" i="20"/>
  <c r="H63" i="20"/>
  <c r="D63" i="20"/>
  <c r="C63" i="20" s="1"/>
  <c r="H62" i="20"/>
  <c r="D62" i="20"/>
  <c r="C62" i="20"/>
  <c r="H61" i="20"/>
  <c r="D61" i="20"/>
  <c r="C61" i="20"/>
  <c r="H60" i="20"/>
  <c r="C60" i="20" s="1"/>
  <c r="D60" i="20"/>
  <c r="H59" i="20"/>
  <c r="D59" i="20"/>
  <c r="C59" i="20" s="1"/>
  <c r="H58" i="20"/>
  <c r="D58" i="20"/>
  <c r="C58" i="20"/>
  <c r="H57" i="20"/>
  <c r="D57" i="20"/>
  <c r="C57" i="20"/>
  <c r="H56" i="20"/>
  <c r="C56" i="20" s="1"/>
  <c r="D56" i="20"/>
  <c r="H55" i="20"/>
  <c r="D55" i="20"/>
  <c r="C55" i="20" s="1"/>
  <c r="H54" i="20"/>
  <c r="D54" i="20"/>
  <c r="C54" i="20"/>
  <c r="H53" i="20"/>
  <c r="D53" i="20"/>
  <c r="C53" i="20"/>
  <c r="H52" i="20"/>
  <c r="C52" i="20" s="1"/>
  <c r="D52" i="20"/>
  <c r="H51" i="20"/>
  <c r="D51" i="20"/>
  <c r="C51" i="20" s="1"/>
  <c r="H50" i="20"/>
  <c r="D50" i="20"/>
  <c r="C50" i="20"/>
  <c r="H49" i="20"/>
  <c r="D49" i="20"/>
  <c r="C49" i="20"/>
  <c r="H48" i="20"/>
  <c r="C48" i="20" s="1"/>
  <c r="D48" i="20"/>
  <c r="H47" i="20"/>
  <c r="D47" i="20"/>
  <c r="C47" i="20" s="1"/>
  <c r="H46" i="20"/>
  <c r="D46" i="20"/>
  <c r="C46" i="20"/>
  <c r="H45" i="20"/>
  <c r="D45" i="20"/>
  <c r="C45" i="20"/>
  <c r="H44" i="20"/>
  <c r="C44" i="20" s="1"/>
  <c r="D44" i="20"/>
  <c r="H43" i="20"/>
  <c r="D43" i="20"/>
  <c r="C43" i="20" s="1"/>
  <c r="H42" i="20"/>
  <c r="D42" i="20"/>
  <c r="C42" i="20"/>
  <c r="H41" i="20"/>
  <c r="D41" i="20"/>
  <c r="C41" i="20"/>
  <c r="H40" i="20"/>
  <c r="C40" i="20" s="1"/>
  <c r="D40" i="20"/>
  <c r="H39" i="20"/>
  <c r="D39" i="20"/>
  <c r="C39" i="20" s="1"/>
  <c r="H38" i="20"/>
  <c r="D38" i="20"/>
  <c r="C38" i="20"/>
  <c r="H37" i="20"/>
  <c r="D37" i="20"/>
  <c r="C37" i="20"/>
  <c r="H36" i="20"/>
  <c r="C36" i="20" s="1"/>
  <c r="D36" i="20"/>
  <c r="H35" i="20"/>
  <c r="D35" i="20"/>
  <c r="C35" i="20" s="1"/>
  <c r="H34" i="20"/>
  <c r="D34" i="20"/>
  <c r="C34" i="20"/>
  <c r="H33" i="20"/>
  <c r="D33" i="20"/>
  <c r="C33" i="20"/>
  <c r="H32" i="20"/>
  <c r="C32" i="20" s="1"/>
  <c r="D32" i="20"/>
  <c r="H31" i="20"/>
  <c r="D31" i="20"/>
  <c r="C31" i="20" s="1"/>
  <c r="H30" i="20"/>
  <c r="D30" i="20"/>
  <c r="C30" i="20"/>
  <c r="H29" i="20"/>
  <c r="D29" i="20"/>
  <c r="C29" i="20"/>
  <c r="H28" i="20"/>
  <c r="C28" i="20" s="1"/>
  <c r="D28" i="20"/>
  <c r="H27" i="20"/>
  <c r="D27" i="20"/>
  <c r="C27" i="20" s="1"/>
  <c r="H26" i="20"/>
  <c r="D26" i="20"/>
  <c r="C26" i="20"/>
  <c r="H25" i="20"/>
  <c r="D25" i="20"/>
  <c r="C25" i="20"/>
  <c r="H24" i="20"/>
  <c r="C24" i="20" s="1"/>
  <c r="D24" i="20"/>
  <c r="H23" i="20"/>
  <c r="D23" i="20"/>
  <c r="C23" i="20" s="1"/>
  <c r="H22" i="20"/>
  <c r="D22" i="20"/>
  <c r="C22" i="20"/>
  <c r="H21" i="20"/>
  <c r="D21" i="20"/>
  <c r="C21" i="20"/>
  <c r="H20" i="20"/>
  <c r="C20" i="20" s="1"/>
  <c r="D20" i="20"/>
  <c r="H19" i="20"/>
  <c r="D19" i="20"/>
  <c r="C19" i="20" s="1"/>
  <c r="H18" i="20"/>
  <c r="D18" i="20"/>
  <c r="C18" i="20"/>
  <c r="H17" i="20"/>
  <c r="D17" i="20"/>
  <c r="C17" i="20"/>
  <c r="H16" i="20"/>
  <c r="C16" i="20" s="1"/>
  <c r="D16" i="20"/>
  <c r="H15" i="20"/>
  <c r="D15" i="20"/>
  <c r="C15" i="20" s="1"/>
  <c r="H14" i="20"/>
  <c r="D14" i="20"/>
  <c r="C14" i="20"/>
  <c r="H13" i="20"/>
  <c r="D13" i="20"/>
  <c r="C13" i="20"/>
  <c r="H12" i="20"/>
  <c r="C12" i="20" s="1"/>
  <c r="D12" i="20"/>
  <c r="H11" i="20"/>
  <c r="D11" i="20"/>
  <c r="C11" i="20" s="1"/>
  <c r="H10" i="20"/>
  <c r="D10" i="20"/>
  <c r="C10" i="20"/>
  <c r="H9" i="20"/>
  <c r="D9" i="20"/>
  <c r="C9" i="20"/>
  <c r="H8" i="20"/>
  <c r="C8" i="20" s="1"/>
  <c r="D8" i="20"/>
  <c r="H7" i="20"/>
  <c r="H6" i="20" s="1"/>
  <c r="D7" i="20"/>
  <c r="C7" i="20" s="1"/>
  <c r="K6" i="20"/>
  <c r="J6" i="20"/>
  <c r="I6" i="20"/>
  <c r="G6" i="20"/>
  <c r="F6" i="20"/>
  <c r="E6" i="20"/>
  <c r="E32" i="46"/>
  <c r="E31" i="46"/>
  <c r="E30" i="46"/>
  <c r="E29" i="46"/>
  <c r="E28" i="46"/>
  <c r="E27" i="46"/>
  <c r="E26" i="46"/>
  <c r="D25" i="46"/>
  <c r="E25" i="46" s="1"/>
  <c r="C25" i="46"/>
  <c r="B25" i="46"/>
  <c r="E24" i="46"/>
  <c r="E23" i="46"/>
  <c r="E22" i="46"/>
  <c r="E21" i="46"/>
  <c r="E20" i="46"/>
  <c r="E19" i="46"/>
  <c r="E18" i="46"/>
  <c r="E17" i="46"/>
  <c r="D16" i="46"/>
  <c r="E16" i="46" s="1"/>
  <c r="C16" i="46"/>
  <c r="B16" i="46"/>
  <c r="E15" i="46"/>
  <c r="E14" i="46"/>
  <c r="E13" i="46"/>
  <c r="E12" i="46"/>
  <c r="E11" i="46"/>
  <c r="E10" i="46"/>
  <c r="E9" i="46"/>
  <c r="E8" i="46"/>
  <c r="E7" i="46"/>
  <c r="D6" i="46"/>
  <c r="E6" i="46" s="1"/>
  <c r="C6" i="46"/>
  <c r="B6" i="46"/>
  <c r="E50" i="45"/>
  <c r="E49" i="45"/>
  <c r="E48" i="45"/>
  <c r="E47" i="45"/>
  <c r="E46" i="45"/>
  <c r="E45" i="45"/>
  <c r="E44" i="45"/>
  <c r="E43" i="45"/>
  <c r="E42" i="45"/>
  <c r="E41" i="45"/>
  <c r="E40" i="45"/>
  <c r="E39" i="45"/>
  <c r="D38" i="45"/>
  <c r="E38" i="45" s="1"/>
  <c r="C38" i="45"/>
  <c r="B38" i="45"/>
  <c r="E37" i="45"/>
  <c r="E36" i="45"/>
  <c r="E35" i="45"/>
  <c r="E34" i="45"/>
  <c r="E33" i="45"/>
  <c r="E32" i="45"/>
  <c r="E31" i="45"/>
  <c r="E30" i="45"/>
  <c r="E29" i="45"/>
  <c r="E28" i="45"/>
  <c r="D27" i="45"/>
  <c r="E27" i="45" s="1"/>
  <c r="C27" i="45"/>
  <c r="B27" i="45"/>
  <c r="E26" i="45"/>
  <c r="E25" i="45"/>
  <c r="E24" i="45"/>
  <c r="E23" i="45"/>
  <c r="E22" i="45"/>
  <c r="E21" i="45"/>
  <c r="E20" i="45"/>
  <c r="E19" i="45"/>
  <c r="E18" i="45"/>
  <c r="D17" i="45"/>
  <c r="E17" i="45" s="1"/>
  <c r="C17" i="45"/>
  <c r="B17" i="45"/>
  <c r="E16" i="45"/>
  <c r="E15" i="45"/>
  <c r="E14" i="45"/>
  <c r="E13" i="45"/>
  <c r="E12" i="45"/>
  <c r="E11" i="45"/>
  <c r="E10" i="45"/>
  <c r="E9" i="45"/>
  <c r="E8" i="45"/>
  <c r="E7" i="45"/>
  <c r="D6" i="45"/>
  <c r="C6" i="45"/>
  <c r="B6" i="45"/>
  <c r="E6" i="45" s="1"/>
  <c r="E48" i="40"/>
  <c r="E47" i="40"/>
  <c r="E46" i="40"/>
  <c r="E45" i="40"/>
  <c r="E44" i="40"/>
  <c r="E43" i="40"/>
  <c r="E42" i="40"/>
  <c r="D41" i="40"/>
  <c r="E41" i="40" s="1"/>
  <c r="C41" i="40"/>
  <c r="B41" i="40"/>
  <c r="E40" i="40"/>
  <c r="E39" i="40"/>
  <c r="E38" i="40"/>
  <c r="E37" i="40"/>
  <c r="E36" i="40"/>
  <c r="E35" i="40"/>
  <c r="E34" i="40"/>
  <c r="E33" i="40"/>
  <c r="E32" i="40"/>
  <c r="D31" i="40"/>
  <c r="E31" i="40" s="1"/>
  <c r="C31" i="40"/>
  <c r="B31" i="40"/>
  <c r="E30" i="40"/>
  <c r="E29" i="40"/>
  <c r="E28" i="40"/>
  <c r="E27" i="40"/>
  <c r="E26" i="40"/>
  <c r="E25" i="40"/>
  <c r="E24" i="40"/>
  <c r="E23" i="40"/>
  <c r="E22" i="40"/>
  <c r="E21" i="40"/>
  <c r="E20" i="40"/>
  <c r="E19" i="40"/>
  <c r="E18" i="40"/>
  <c r="E17" i="40"/>
  <c r="D17" i="40"/>
  <c r="C17" i="40"/>
  <c r="B17" i="40"/>
  <c r="E16" i="40"/>
  <c r="E15" i="40"/>
  <c r="E14" i="40"/>
  <c r="E13" i="40"/>
  <c r="E12" i="40"/>
  <c r="E11" i="40"/>
  <c r="E10" i="40"/>
  <c r="E9" i="40"/>
  <c r="E8" i="40"/>
  <c r="D7" i="40"/>
  <c r="C7" i="40"/>
  <c r="B7" i="40"/>
  <c r="D56" i="44"/>
  <c r="H56" i="44" s="1"/>
  <c r="D55" i="44"/>
  <c r="H55" i="44" s="1"/>
  <c r="D54" i="44"/>
  <c r="H54" i="44" s="1"/>
  <c r="D53" i="44"/>
  <c r="H53" i="44" s="1"/>
  <c r="D52" i="44"/>
  <c r="H52" i="44" s="1"/>
  <c r="D51" i="44"/>
  <c r="H51" i="44" s="1"/>
  <c r="D50" i="44"/>
  <c r="H50" i="44" s="1"/>
  <c r="D49" i="44"/>
  <c r="H49" i="44" s="1"/>
  <c r="D48" i="44"/>
  <c r="H48" i="44" s="1"/>
  <c r="D47" i="44"/>
  <c r="H47" i="44" s="1"/>
  <c r="D46" i="44"/>
  <c r="H46" i="44" s="1"/>
  <c r="M45" i="44"/>
  <c r="L45" i="44"/>
  <c r="K45" i="44"/>
  <c r="J45" i="44"/>
  <c r="I45" i="44"/>
  <c r="G45" i="44"/>
  <c r="F45" i="44"/>
  <c r="E45" i="44"/>
  <c r="C45" i="44"/>
  <c r="B45" i="44"/>
  <c r="D44" i="44"/>
  <c r="H44" i="44" s="1"/>
  <c r="D43" i="44"/>
  <c r="H43" i="44" s="1"/>
  <c r="D42" i="44"/>
  <c r="H42" i="44" s="1"/>
  <c r="D41" i="44"/>
  <c r="H41" i="44" s="1"/>
  <c r="D40" i="44"/>
  <c r="H40" i="44" s="1"/>
  <c r="D39" i="44"/>
  <c r="H39" i="44" s="1"/>
  <c r="D38" i="44"/>
  <c r="H38" i="44" s="1"/>
  <c r="D37" i="44"/>
  <c r="H37" i="44" s="1"/>
  <c r="D36" i="44"/>
  <c r="H36" i="44" s="1"/>
  <c r="D35" i="44"/>
  <c r="H35" i="44" s="1"/>
  <c r="D34" i="44"/>
  <c r="H34" i="44" s="1"/>
  <c r="D33" i="44"/>
  <c r="H33" i="44" s="1"/>
  <c r="D32" i="44"/>
  <c r="H32" i="44" s="1"/>
  <c r="H31" i="44" s="1"/>
  <c r="M31" i="44"/>
  <c r="L31" i="44"/>
  <c r="K31" i="44"/>
  <c r="J31" i="44"/>
  <c r="I31" i="44"/>
  <c r="G31" i="44"/>
  <c r="F31" i="44"/>
  <c r="E31" i="44"/>
  <c r="D31" i="44"/>
  <c r="C31" i="44"/>
  <c r="B31" i="44"/>
  <c r="D30" i="44"/>
  <c r="H30" i="44" s="1"/>
  <c r="D29" i="44"/>
  <c r="H29" i="44" s="1"/>
  <c r="D28" i="44"/>
  <c r="H28" i="44" s="1"/>
  <c r="D27" i="44"/>
  <c r="H27" i="44" s="1"/>
  <c r="D26" i="44"/>
  <c r="H26" i="44" s="1"/>
  <c r="D25" i="44"/>
  <c r="H25" i="44" s="1"/>
  <c r="D24" i="44"/>
  <c r="H24" i="44" s="1"/>
  <c r="D23" i="44"/>
  <c r="H23" i="44" s="1"/>
  <c r="D22" i="44"/>
  <c r="H22" i="44" s="1"/>
  <c r="D21" i="44"/>
  <c r="H21" i="44" s="1"/>
  <c r="D20" i="44"/>
  <c r="H20" i="44" s="1"/>
  <c r="D19" i="44"/>
  <c r="H19" i="44" s="1"/>
  <c r="D18" i="44"/>
  <c r="H18" i="44" s="1"/>
  <c r="D17" i="44"/>
  <c r="H17" i="44" s="1"/>
  <c r="D16" i="44"/>
  <c r="H16" i="44" s="1"/>
  <c r="D15" i="44"/>
  <c r="H15" i="44" s="1"/>
  <c r="D14" i="44"/>
  <c r="H14" i="44" s="1"/>
  <c r="D13" i="44"/>
  <c r="H13" i="44" s="1"/>
  <c r="D12" i="44"/>
  <c r="H12" i="44" s="1"/>
  <c r="D11" i="44"/>
  <c r="H11" i="44" s="1"/>
  <c r="D10" i="44"/>
  <c r="H10" i="44" s="1"/>
  <c r="H9" i="44" s="1"/>
  <c r="M9" i="44"/>
  <c r="L9" i="44"/>
  <c r="K9" i="44"/>
  <c r="J9" i="44"/>
  <c r="I9" i="44"/>
  <c r="G9" i="44"/>
  <c r="F9" i="44"/>
  <c r="E9" i="44"/>
  <c r="C9" i="44"/>
  <c r="B9" i="44"/>
  <c r="D66" i="43"/>
  <c r="H66" i="43" s="1"/>
  <c r="D65" i="43"/>
  <c r="H65" i="43" s="1"/>
  <c r="D64" i="43"/>
  <c r="H64" i="43" s="1"/>
  <c r="D63" i="43"/>
  <c r="H63" i="43" s="1"/>
  <c r="D62" i="43"/>
  <c r="H62" i="43" s="1"/>
  <c r="D61" i="43"/>
  <c r="H61" i="43" s="1"/>
  <c r="D60" i="43"/>
  <c r="H60" i="43" s="1"/>
  <c r="D59" i="43"/>
  <c r="H59" i="43" s="1"/>
  <c r="D58" i="43"/>
  <c r="H58" i="43" s="1"/>
  <c r="D57" i="43"/>
  <c r="H57" i="43" s="1"/>
  <c r="D56" i="43"/>
  <c r="H56" i="43" s="1"/>
  <c r="D55" i="43"/>
  <c r="H55" i="43" s="1"/>
  <c r="D54" i="43"/>
  <c r="H54" i="43" s="1"/>
  <c r="D53" i="43"/>
  <c r="H53" i="43" s="1"/>
  <c r="D52" i="43"/>
  <c r="H52" i="43" s="1"/>
  <c r="D51" i="43"/>
  <c r="H51" i="43" s="1"/>
  <c r="D50" i="43"/>
  <c r="H50" i="43" s="1"/>
  <c r="D49" i="43"/>
  <c r="H49" i="43" s="1"/>
  <c r="D48" i="43"/>
  <c r="H48" i="43" s="1"/>
  <c r="D47" i="43"/>
  <c r="H47" i="43" s="1"/>
  <c r="D46" i="43"/>
  <c r="H46" i="43" s="1"/>
  <c r="M45" i="43"/>
  <c r="L45" i="43"/>
  <c r="K45" i="43"/>
  <c r="J45" i="43"/>
  <c r="I45" i="43"/>
  <c r="G45" i="43"/>
  <c r="F45" i="43"/>
  <c r="E45" i="43"/>
  <c r="C45" i="43"/>
  <c r="B45" i="43"/>
  <c r="D44" i="43"/>
  <c r="H44" i="43" s="1"/>
  <c r="D43" i="43"/>
  <c r="H43" i="43" s="1"/>
  <c r="D42" i="43"/>
  <c r="H42" i="43" s="1"/>
  <c r="D41" i="43"/>
  <c r="H41" i="43" s="1"/>
  <c r="D40" i="43"/>
  <c r="H40" i="43" s="1"/>
  <c r="D39" i="43"/>
  <c r="H39" i="43" s="1"/>
  <c r="D38" i="43"/>
  <c r="H38" i="43" s="1"/>
  <c r="D37" i="43"/>
  <c r="H37" i="43" s="1"/>
  <c r="D36" i="43"/>
  <c r="H36" i="43" s="1"/>
  <c r="D35" i="43"/>
  <c r="H35" i="43" s="1"/>
  <c r="D34" i="43"/>
  <c r="H34" i="43" s="1"/>
  <c r="D33" i="43"/>
  <c r="H33" i="43" s="1"/>
  <c r="D32" i="43"/>
  <c r="H32" i="43" s="1"/>
  <c r="D31" i="43"/>
  <c r="H31" i="43" s="1"/>
  <c r="D30" i="43"/>
  <c r="H30" i="43" s="1"/>
  <c r="D29" i="43"/>
  <c r="H29" i="43" s="1"/>
  <c r="D28" i="43"/>
  <c r="H28" i="43" s="1"/>
  <c r="D27" i="43"/>
  <c r="D26" i="43" s="1"/>
  <c r="M26" i="43"/>
  <c r="L26" i="43"/>
  <c r="K26" i="43"/>
  <c r="J26" i="43"/>
  <c r="I26" i="43"/>
  <c r="G26" i="43"/>
  <c r="F26" i="43"/>
  <c r="E26" i="43"/>
  <c r="C26" i="43"/>
  <c r="B26" i="43"/>
  <c r="D25" i="43"/>
  <c r="H25" i="43" s="1"/>
  <c r="D24" i="43"/>
  <c r="H24" i="43" s="1"/>
  <c r="D23" i="43"/>
  <c r="H23" i="43" s="1"/>
  <c r="D22" i="43"/>
  <c r="H22" i="43" s="1"/>
  <c r="D21" i="43"/>
  <c r="H21" i="43" s="1"/>
  <c r="D20" i="43"/>
  <c r="H20" i="43" s="1"/>
  <c r="D19" i="43"/>
  <c r="H19" i="43" s="1"/>
  <c r="D18" i="43"/>
  <c r="H18" i="43" s="1"/>
  <c r="D17" i="43"/>
  <c r="H17" i="43" s="1"/>
  <c r="D16" i="43"/>
  <c r="H16" i="43" s="1"/>
  <c r="D15" i="43"/>
  <c r="H15" i="43" s="1"/>
  <c r="D14" i="43"/>
  <c r="H14" i="43" s="1"/>
  <c r="D13" i="43"/>
  <c r="H13" i="43" s="1"/>
  <c r="D12" i="43"/>
  <c r="H12" i="43" s="1"/>
  <c r="D11" i="43"/>
  <c r="H11" i="43" s="1"/>
  <c r="D10" i="43"/>
  <c r="D9" i="43" s="1"/>
  <c r="M9" i="43"/>
  <c r="L9" i="43"/>
  <c r="K9" i="43"/>
  <c r="J9" i="43"/>
  <c r="I9" i="43"/>
  <c r="G9" i="43"/>
  <c r="F9" i="43"/>
  <c r="E9" i="43"/>
  <c r="C9" i="43"/>
  <c r="B9" i="43"/>
  <c r="D57" i="42"/>
  <c r="H57" i="42" s="1"/>
  <c r="D56" i="42"/>
  <c r="H56" i="42" s="1"/>
  <c r="D55" i="42"/>
  <c r="H55" i="42" s="1"/>
  <c r="D54" i="42"/>
  <c r="H54" i="42" s="1"/>
  <c r="D53" i="42"/>
  <c r="H53" i="42" s="1"/>
  <c r="D52" i="42"/>
  <c r="H52" i="42" s="1"/>
  <c r="D51" i="42"/>
  <c r="H51" i="42" s="1"/>
  <c r="D50" i="42"/>
  <c r="H50" i="42" s="1"/>
  <c r="D49" i="42"/>
  <c r="H49" i="42" s="1"/>
  <c r="D48" i="42"/>
  <c r="H48" i="42" s="1"/>
  <c r="D47" i="42"/>
  <c r="H47" i="42" s="1"/>
  <c r="D46" i="42"/>
  <c r="H46" i="42" s="1"/>
  <c r="D45" i="42"/>
  <c r="H45" i="42" s="1"/>
  <c r="D44" i="42"/>
  <c r="H44" i="42" s="1"/>
  <c r="D43" i="42"/>
  <c r="H43" i="42" s="1"/>
  <c r="M42" i="42"/>
  <c r="L42" i="42"/>
  <c r="K42" i="42"/>
  <c r="J42" i="42"/>
  <c r="I42" i="42"/>
  <c r="G42" i="42"/>
  <c r="F42" i="42"/>
  <c r="E42" i="42"/>
  <c r="C42" i="42"/>
  <c r="B42" i="42"/>
  <c r="D41" i="42"/>
  <c r="H41" i="42" s="1"/>
  <c r="D40" i="42"/>
  <c r="H40" i="42" s="1"/>
  <c r="D39" i="42"/>
  <c r="H39" i="42" s="1"/>
  <c r="D38" i="42"/>
  <c r="H38" i="42" s="1"/>
  <c r="D37" i="42"/>
  <c r="H37" i="42" s="1"/>
  <c r="D36" i="42"/>
  <c r="H36" i="42" s="1"/>
  <c r="D35" i="42"/>
  <c r="H35" i="42" s="1"/>
  <c r="D34" i="42"/>
  <c r="H34" i="42" s="1"/>
  <c r="D33" i="42"/>
  <c r="H33" i="42" s="1"/>
  <c r="D32" i="42"/>
  <c r="H32" i="42" s="1"/>
  <c r="D31" i="42"/>
  <c r="H31" i="42" s="1"/>
  <c r="H30" i="42" s="1"/>
  <c r="M30" i="42"/>
  <c r="L30" i="42"/>
  <c r="K30" i="42"/>
  <c r="J30" i="42"/>
  <c r="I30" i="42"/>
  <c r="G30" i="42"/>
  <c r="F30" i="42"/>
  <c r="E30" i="42"/>
  <c r="C30" i="42"/>
  <c r="B30" i="42"/>
  <c r="D29" i="42"/>
  <c r="H29" i="42" s="1"/>
  <c r="D28" i="42"/>
  <c r="H28" i="42" s="1"/>
  <c r="D27" i="42"/>
  <c r="H27" i="42" s="1"/>
  <c r="D26" i="42"/>
  <c r="H26" i="42" s="1"/>
  <c r="D25" i="42"/>
  <c r="H25" i="42" s="1"/>
  <c r="D24" i="42"/>
  <c r="H24" i="42" s="1"/>
  <c r="D23" i="42"/>
  <c r="H23" i="42" s="1"/>
  <c r="D22" i="42"/>
  <c r="H22" i="42" s="1"/>
  <c r="D21" i="42"/>
  <c r="H21" i="42" s="1"/>
  <c r="D20" i="42"/>
  <c r="H20" i="42" s="1"/>
  <c r="D19" i="42"/>
  <c r="H19" i="42" s="1"/>
  <c r="D18" i="42"/>
  <c r="H18" i="42" s="1"/>
  <c r="D17" i="42"/>
  <c r="H17" i="42" s="1"/>
  <c r="D16" i="42"/>
  <c r="H16" i="42" s="1"/>
  <c r="D15" i="42"/>
  <c r="H15" i="42" s="1"/>
  <c r="D14" i="42"/>
  <c r="H14" i="42" s="1"/>
  <c r="D13" i="42"/>
  <c r="H13" i="42" s="1"/>
  <c r="D12" i="42"/>
  <c r="H12" i="42" s="1"/>
  <c r="D11" i="42"/>
  <c r="H11" i="42" s="1"/>
  <c r="D10" i="42"/>
  <c r="H10" i="42" s="1"/>
  <c r="M9" i="42"/>
  <c r="L9" i="42"/>
  <c r="K9" i="42"/>
  <c r="J9" i="42"/>
  <c r="I9" i="42"/>
  <c r="G9" i="42"/>
  <c r="F9" i="42"/>
  <c r="E9" i="42"/>
  <c r="D9" i="42"/>
  <c r="C9" i="42"/>
  <c r="B9" i="42"/>
  <c r="D55" i="6"/>
  <c r="H55" i="6" s="1"/>
  <c r="D54" i="6"/>
  <c r="H54" i="6" s="1"/>
  <c r="D53" i="6"/>
  <c r="H53" i="6" s="1"/>
  <c r="D52" i="6"/>
  <c r="H52" i="6" s="1"/>
  <c r="D51" i="6"/>
  <c r="H51" i="6" s="1"/>
  <c r="D50" i="6"/>
  <c r="H50" i="6" s="1"/>
  <c r="D49" i="6"/>
  <c r="H49" i="6" s="1"/>
  <c r="D48" i="6"/>
  <c r="H48" i="6" s="1"/>
  <c r="D47" i="6"/>
  <c r="H47" i="6" s="1"/>
  <c r="D46" i="6"/>
  <c r="H46" i="6" s="1"/>
  <c r="D45" i="6"/>
  <c r="H45" i="6" s="1"/>
  <c r="D44" i="6"/>
  <c r="H44" i="6" s="1"/>
  <c r="D43" i="6"/>
  <c r="H43" i="6" s="1"/>
  <c r="D42" i="6"/>
  <c r="H42" i="6" s="1"/>
  <c r="D41" i="6"/>
  <c r="H41" i="6" s="1"/>
  <c r="D40" i="6"/>
  <c r="H40" i="6" s="1"/>
  <c r="D39" i="6"/>
  <c r="H39" i="6" s="1"/>
  <c r="D38" i="6"/>
  <c r="H38" i="6" s="1"/>
  <c r="D37" i="6"/>
  <c r="H37" i="6" s="1"/>
  <c r="D36" i="6"/>
  <c r="H36" i="6" s="1"/>
  <c r="H35" i="6" s="1"/>
  <c r="M35" i="6"/>
  <c r="L35" i="6"/>
  <c r="K35" i="6"/>
  <c r="J35" i="6"/>
  <c r="I35" i="6"/>
  <c r="G35" i="6"/>
  <c r="F35" i="6"/>
  <c r="E35" i="6"/>
  <c r="D35" i="6"/>
  <c r="C35" i="6"/>
  <c r="B35" i="6"/>
  <c r="D34" i="6"/>
  <c r="H34" i="6" s="1"/>
  <c r="D33" i="6"/>
  <c r="H33" i="6" s="1"/>
  <c r="D32" i="6"/>
  <c r="H32" i="6" s="1"/>
  <c r="D31" i="6"/>
  <c r="H31" i="6" s="1"/>
  <c r="D30" i="6"/>
  <c r="H30" i="6" s="1"/>
  <c r="D29" i="6"/>
  <c r="H29" i="6" s="1"/>
  <c r="D28" i="6"/>
  <c r="H28" i="6" s="1"/>
  <c r="D27" i="6"/>
  <c r="H27" i="6" s="1"/>
  <c r="D26" i="6"/>
  <c r="H26" i="6" s="1"/>
  <c r="D25" i="6"/>
  <c r="H25" i="6" s="1"/>
  <c r="D24" i="6"/>
  <c r="H24" i="6" s="1"/>
  <c r="D23" i="6"/>
  <c r="H23" i="6" s="1"/>
  <c r="D22" i="6"/>
  <c r="H22" i="6" s="1"/>
  <c r="D21" i="6"/>
  <c r="H21" i="6" s="1"/>
  <c r="D20" i="6"/>
  <c r="H20" i="6" s="1"/>
  <c r="D19" i="6"/>
  <c r="H19" i="6" s="1"/>
  <c r="D18" i="6"/>
  <c r="H18" i="6" s="1"/>
  <c r="D17" i="6"/>
  <c r="H17" i="6" s="1"/>
  <c r="D16" i="6"/>
  <c r="H16" i="6" s="1"/>
  <c r="D15" i="6"/>
  <c r="H15" i="6" s="1"/>
  <c r="D14" i="6"/>
  <c r="H14" i="6" s="1"/>
  <c r="D13" i="6"/>
  <c r="H13" i="6" s="1"/>
  <c r="D12" i="6"/>
  <c r="H12" i="6" s="1"/>
  <c r="D11" i="6"/>
  <c r="H11" i="6" s="1"/>
  <c r="M10" i="6"/>
  <c r="L10" i="6"/>
  <c r="K10" i="6"/>
  <c r="J10" i="6"/>
  <c r="I10" i="6"/>
  <c r="G10" i="6"/>
  <c r="F10" i="6"/>
  <c r="E10" i="6"/>
  <c r="D10" i="6"/>
  <c r="C10" i="6"/>
  <c r="B10" i="6"/>
  <c r="E7" i="40" l="1"/>
  <c r="C9" i="23"/>
  <c r="I9" i="23" s="1"/>
  <c r="H10" i="23"/>
  <c r="I11" i="23"/>
  <c r="H14" i="23"/>
  <c r="I15" i="23"/>
  <c r="H18" i="23"/>
  <c r="I19" i="23"/>
  <c r="D30" i="37"/>
  <c r="H31" i="37"/>
  <c r="D31" i="37" s="1"/>
  <c r="D6" i="20"/>
  <c r="C6" i="20" s="1"/>
  <c r="H45" i="44"/>
  <c r="D9" i="44"/>
  <c r="D45" i="44"/>
  <c r="H45" i="43"/>
  <c r="H10" i="43"/>
  <c r="H9" i="43" s="1"/>
  <c r="H27" i="43"/>
  <c r="H26" i="43" s="1"/>
  <c r="D45" i="43"/>
  <c r="H9" i="42"/>
  <c r="H42" i="42"/>
  <c r="D30" i="42"/>
  <c r="D42" i="42"/>
  <c r="H10" i="6"/>
  <c r="H9" i="23" l="1"/>
  <c r="J56" i="52"/>
  <c r="H56" i="52"/>
  <c r="F56" i="52"/>
  <c r="D56" i="52"/>
  <c r="J43" i="52"/>
  <c r="H43" i="52"/>
  <c r="F43" i="52"/>
  <c r="D43" i="52"/>
  <c r="J36" i="52"/>
  <c r="H36" i="52"/>
  <c r="F36" i="52"/>
  <c r="D36" i="52"/>
  <c r="J30" i="52"/>
  <c r="H30" i="52"/>
  <c r="F30" i="52"/>
  <c r="D30" i="52"/>
  <c r="J23" i="52"/>
  <c r="H23" i="52"/>
  <c r="F23" i="52"/>
  <c r="D23" i="52"/>
  <c r="J12" i="52"/>
  <c r="H12" i="52"/>
  <c r="F12" i="52"/>
  <c r="D12" i="52"/>
  <c r="J7" i="52"/>
  <c r="H7" i="52"/>
  <c r="F7" i="52"/>
  <c r="D7" i="5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001136gmon</author>
  </authors>
  <commentList>
    <comment ref="B21" authorId="0" shapeId="0" xr:uid="{130E5A69-3071-4A73-81F2-EB671EC3FB78}">
      <text>
        <r>
          <rPr>
            <b/>
            <sz val="9"/>
            <color indexed="81"/>
            <rFont val="Tahoma"/>
            <family val="2"/>
            <charset val="238"/>
          </rPr>
          <t>001136gmon:</t>
        </r>
        <r>
          <rPr>
            <sz val="9"/>
            <color indexed="81"/>
            <rFont val="Tahoma"/>
            <family val="2"/>
            <charset val="238"/>
          </rPr>
          <t xml:space="preserve">
poj. 849 m-c ale + 3 m-za na izbie chorych dla DMiD= 852</t>
        </r>
      </text>
    </comment>
    <comment ref="B22" authorId="0" shapeId="0" xr:uid="{3869EDA7-67AE-485A-BD31-3D0CBC793898}">
      <text>
        <r>
          <rPr>
            <b/>
            <sz val="9"/>
            <color indexed="81"/>
            <rFont val="Tahoma"/>
            <family val="2"/>
            <charset val="238"/>
          </rPr>
          <t>001136gmon:</t>
        </r>
        <r>
          <rPr>
            <sz val="9"/>
            <color indexed="81"/>
            <rFont val="Tahoma"/>
            <family val="2"/>
            <charset val="238"/>
          </rPr>
          <t xml:space="preserve">
poj. 26 m-c ale minus 3 m-ca na izbie chorych, które znajdują się na terenie ZK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001136gmon</author>
  </authors>
  <commentList>
    <comment ref="J21" authorId="0" shapeId="0" xr:uid="{00000000-0006-0000-0800-000001000000}">
      <text>
        <r>
          <rPr>
            <b/>
            <sz val="9"/>
            <color indexed="81"/>
            <rFont val="Tahoma"/>
            <family val="2"/>
            <charset val="238"/>
          </rPr>
          <t>001136gmon:</t>
        </r>
        <r>
          <rPr>
            <sz val="9"/>
            <color indexed="81"/>
            <rFont val="Tahoma"/>
            <family val="2"/>
            <charset val="238"/>
          </rPr>
          <t xml:space="preserve">
dane Agnieszka Crystal</t>
        </r>
      </text>
    </comment>
  </commentList>
</comments>
</file>

<file path=xl/sharedStrings.xml><?xml version="1.0" encoding="utf-8"?>
<sst xmlns="http://schemas.openxmlformats.org/spreadsheetml/2006/main" count="1800" uniqueCount="1015">
  <si>
    <t xml:space="preserve">            państwa w charakterze świadka w toczącym się postępowaniu karnym oraz osadzeni, którzy nie powrócili do AŚ/ZK lub zbiegli</t>
  </si>
  <si>
    <t>OZ Dobrowo</t>
  </si>
  <si>
    <t>wyłączone</t>
  </si>
  <si>
    <t>dom dla matki i dziecka</t>
  </si>
  <si>
    <t xml:space="preserve">Ogółem </t>
  </si>
  <si>
    <t>Skazani i ukarani, wobec których zastosowano</t>
  </si>
  <si>
    <t>tymczasowe aresztowanie w innej sprawie</t>
  </si>
  <si>
    <t>- art.153 § 2-</t>
  </si>
  <si>
    <t>"Wykonanie kary pozbawienia wolności w wypadku choroby psychicznej lub innej ciężkiej choroby uniemożliwiającej wykonanie kary sąd odracza do czasu ustania przeszkody"</t>
  </si>
  <si>
    <t>-art. 68 § 1 -</t>
  </si>
  <si>
    <t>-art. 65 § 1 -</t>
  </si>
  <si>
    <t>M -</t>
  </si>
  <si>
    <t>P -</t>
  </si>
  <si>
    <t>R -</t>
  </si>
  <si>
    <t xml:space="preserve"> </t>
  </si>
  <si>
    <t>TABL. 10</t>
  </si>
  <si>
    <t>Ucieczki z terenu jednostki typu zamkniętego</t>
  </si>
  <si>
    <t>Ucieczki z terenu jednostki typu półotwartego</t>
  </si>
  <si>
    <t>TABL. 1</t>
  </si>
  <si>
    <t>Tymczasowo aresztowani, skazani i ukarani</t>
  </si>
  <si>
    <t>Wyszczególnienie</t>
  </si>
  <si>
    <t>Przyrost</t>
  </si>
  <si>
    <t>OGÓŁEM</t>
  </si>
  <si>
    <t>w tym kobiety</t>
  </si>
  <si>
    <t>Tymczasowo aresztowani</t>
  </si>
  <si>
    <t>Skazani</t>
  </si>
  <si>
    <t>Ukarani</t>
  </si>
  <si>
    <t>Nazwa okręgu</t>
  </si>
  <si>
    <t>Razem</t>
  </si>
  <si>
    <t>Tymczas.</t>
  </si>
  <si>
    <t>Areszt.</t>
  </si>
  <si>
    <t>Ogółem</t>
  </si>
  <si>
    <t>Białystok</t>
  </si>
  <si>
    <t>Bydgoszcz</t>
  </si>
  <si>
    <t>Gdańsk</t>
  </si>
  <si>
    <t>Katowice</t>
  </si>
  <si>
    <t>Koszalin</t>
  </si>
  <si>
    <t>Kraków</t>
  </si>
  <si>
    <t>Lublin</t>
  </si>
  <si>
    <t>Łódź</t>
  </si>
  <si>
    <t>Olsztyn</t>
  </si>
  <si>
    <t>Opole</t>
  </si>
  <si>
    <t>Poznań</t>
  </si>
  <si>
    <t>Rzeszów</t>
  </si>
  <si>
    <t>Szczecin</t>
  </si>
  <si>
    <t>Warszawa</t>
  </si>
  <si>
    <t>Wrocław</t>
  </si>
  <si>
    <t>Nazwa jednostki</t>
  </si>
  <si>
    <t>Pojem-</t>
  </si>
  <si>
    <t>Liczba</t>
  </si>
  <si>
    <t xml:space="preserve">Liczba </t>
  </si>
  <si>
    <t>%</t>
  </si>
  <si>
    <t>ność</t>
  </si>
  <si>
    <t>osadzonych</t>
  </si>
  <si>
    <t>Przetran-</t>
  </si>
  <si>
    <t>Przyjęci</t>
  </si>
  <si>
    <t>Zwolnieni</t>
  </si>
  <si>
    <t>ewiden-</t>
  </si>
  <si>
    <t>Tymcz.</t>
  </si>
  <si>
    <t>faktyczna</t>
  </si>
  <si>
    <t>sporto-</t>
  </si>
  <si>
    <t>i inni</t>
  </si>
  <si>
    <t>cyjna</t>
  </si>
  <si>
    <t>wani</t>
  </si>
  <si>
    <t>ubyli</t>
  </si>
  <si>
    <t>AŚ Białystok</t>
  </si>
  <si>
    <t>AŚ Hajnówka</t>
  </si>
  <si>
    <t>AŚ Suwałki</t>
  </si>
  <si>
    <t>OKRĘG BYDGOSKI</t>
  </si>
  <si>
    <t>AŚ Bydgoszcz</t>
  </si>
  <si>
    <t>szpital</t>
  </si>
  <si>
    <t>OZ Bydgoszcz</t>
  </si>
  <si>
    <t>OTZS Sucha</t>
  </si>
  <si>
    <t>ZK Koronowo</t>
  </si>
  <si>
    <t>ZK Potulice</t>
  </si>
  <si>
    <t>OZ Potulice</t>
  </si>
  <si>
    <t>OZ Strzelewo</t>
  </si>
  <si>
    <t>ZK Włocławek</t>
  </si>
  <si>
    <t>AŚ Elbląg</t>
  </si>
  <si>
    <t>AŚ Gdańsk</t>
  </si>
  <si>
    <t>AŚ Wejherowo</t>
  </si>
  <si>
    <t>AŚ Starogard Gdański</t>
  </si>
  <si>
    <t>ZK Kwidzyn</t>
  </si>
  <si>
    <t>ZK Sztum</t>
  </si>
  <si>
    <t>OKRĘG KATOWICKI</t>
  </si>
  <si>
    <t>AŚ Bytom</t>
  </si>
  <si>
    <t>AŚ Częstochowa</t>
  </si>
  <si>
    <t>OZ Wąsosz</t>
  </si>
  <si>
    <t>AŚ Gliwice</t>
  </si>
  <si>
    <t>AŚ Katowice</t>
  </si>
  <si>
    <t>AŚ Mysłowice</t>
  </si>
  <si>
    <t>AŚ Sosnowiec</t>
  </si>
  <si>
    <t>AŚ Tarnowskie Góry</t>
  </si>
  <si>
    <t>ZK Cieszyn</t>
  </si>
  <si>
    <t>ZK Herby</t>
  </si>
  <si>
    <t>ZK Jastrzębie Zdrój</t>
  </si>
  <si>
    <t>ZK Racibórz</t>
  </si>
  <si>
    <t>ZK Wojkowice</t>
  </si>
  <si>
    <t>OKRĘG KOSZALIŃSKI</t>
  </si>
  <si>
    <t>AŚ Koszalin</t>
  </si>
  <si>
    <t>AŚ Słupsk</t>
  </si>
  <si>
    <t>OZ Ustka</t>
  </si>
  <si>
    <t>ZK Czarne</t>
  </si>
  <si>
    <t>ZK Stare Borne</t>
  </si>
  <si>
    <t>OZ Opatówek</t>
  </si>
  <si>
    <t>OKRĘG KRAKOWSKI</t>
  </si>
  <si>
    <t>AŚ Kielce</t>
  </si>
  <si>
    <t>AŚ Kraków</t>
  </si>
  <si>
    <t>ZK Nowy Sącz</t>
  </si>
  <si>
    <t>ZK Nowy Wiśnicz</t>
  </si>
  <si>
    <t>ZK Pińczów</t>
  </si>
  <si>
    <t>ZK Tarnów</t>
  </si>
  <si>
    <t>ZK Trzebinia</t>
  </si>
  <si>
    <t>ZK Wadowice</t>
  </si>
  <si>
    <t>OKRĘG LUBELSKI</t>
  </si>
  <si>
    <t>AŚ Krasnystaw</t>
  </si>
  <si>
    <t>AŚ Lublin</t>
  </si>
  <si>
    <t>ZK Biała Podlaska</t>
  </si>
  <si>
    <t>ZK Chełm</t>
  </si>
  <si>
    <t>ZK Hrubieszów</t>
  </si>
  <si>
    <t>ZK Włodawa</t>
  </si>
  <si>
    <t>ZK Zamość</t>
  </si>
  <si>
    <t>OKRĘG ŁÓDZKI</t>
  </si>
  <si>
    <t>AŚ Łódź</t>
  </si>
  <si>
    <t>AŚ Piotrków Trybunalski</t>
  </si>
  <si>
    <t>OZ Golesze</t>
  </si>
  <si>
    <t>OTZS Sulejów</t>
  </si>
  <si>
    <t>ZK Garbalin</t>
  </si>
  <si>
    <t>ZK Łowicz</t>
  </si>
  <si>
    <t>ZK Płock</t>
  </si>
  <si>
    <t>ZK Sieradz</t>
  </si>
  <si>
    <t>OZ Sieradz</t>
  </si>
  <si>
    <t>OKRĘG OLSZTYŃSKI</t>
  </si>
  <si>
    <t>AŚ Olsztyn</t>
  </si>
  <si>
    <t>OZ Olsztyn</t>
  </si>
  <si>
    <t>ZK Barczewo</t>
  </si>
  <si>
    <t>ZK Iława</t>
  </si>
  <si>
    <t>ZK Kamińsk</t>
  </si>
  <si>
    <t>OKRĘG OPOLSKI</t>
  </si>
  <si>
    <t>AŚ Opole</t>
  </si>
  <si>
    <t>ZK Brzeg</t>
  </si>
  <si>
    <t>ZK Głubczyce</t>
  </si>
  <si>
    <t>ZK Kluczbork</t>
  </si>
  <si>
    <t>ZK Nysa</t>
  </si>
  <si>
    <t>OKRĘG POZNAŃSKI</t>
  </si>
  <si>
    <t>AŚ Ostrów Wielkopolski</t>
  </si>
  <si>
    <t>AŚ Poznań</t>
  </si>
  <si>
    <t>OZ Poznań</t>
  </si>
  <si>
    <t>OZ Rosnowo</t>
  </si>
  <si>
    <t>AŚ Zielona Góra</t>
  </si>
  <si>
    <t>ZK Gębarzewo</t>
  </si>
  <si>
    <t>ZK Krzywaniec</t>
  </si>
  <si>
    <t>ZK Rawicz</t>
  </si>
  <si>
    <t>ZK Wronki</t>
  </si>
  <si>
    <t>OKRĘG RZESZOWSKI</t>
  </si>
  <si>
    <t>OZ Chmielów</t>
  </si>
  <si>
    <t>ZK Dębica</t>
  </si>
  <si>
    <t>ZK Jasło</t>
  </si>
  <si>
    <t>ZK Łupków</t>
  </si>
  <si>
    <t>OZ Moszczaniec</t>
  </si>
  <si>
    <t>ZK Przemyśl</t>
  </si>
  <si>
    <t>ZK Rzeszów</t>
  </si>
  <si>
    <t>OZ Jabłonki</t>
  </si>
  <si>
    <t>OZ Średnia Wieś</t>
  </si>
  <si>
    <t>AŚ Międzyrzecz</t>
  </si>
  <si>
    <t>AŚ Szczecin</t>
  </si>
  <si>
    <t>ZK Goleniów</t>
  </si>
  <si>
    <t>ZK Gorzów Wielkopolski</t>
  </si>
  <si>
    <t>OZ Słońsk</t>
  </si>
  <si>
    <t>ZK Nowogard</t>
  </si>
  <si>
    <t>OKRĘG WARSZAWSKI</t>
  </si>
  <si>
    <t>AŚ Grójec</t>
  </si>
  <si>
    <t>AŚ Radom</t>
  </si>
  <si>
    <t>OZ Radom</t>
  </si>
  <si>
    <t>AŚ W - wa Grochów</t>
  </si>
  <si>
    <t>AŚ W - wa Służewiec</t>
  </si>
  <si>
    <t>ZK Siedlce</t>
  </si>
  <si>
    <t>OZ Pionki</t>
  </si>
  <si>
    <t>AŚ Dzierżoniów</t>
  </si>
  <si>
    <t>AŚ Jelenia Góra</t>
  </si>
  <si>
    <t>AŚ Świdnica</t>
  </si>
  <si>
    <t>ZK Głogów</t>
  </si>
  <si>
    <t>ZK Kłodzko</t>
  </si>
  <si>
    <t>ZK Strzelin</t>
  </si>
  <si>
    <t>ZK Wołów</t>
  </si>
  <si>
    <t>OTZS Golina</t>
  </si>
  <si>
    <t>OGÓŁEM PRZYBYLI</t>
  </si>
  <si>
    <t>tymczasowo aresztowani</t>
  </si>
  <si>
    <t>skazani</t>
  </si>
  <si>
    <t>ukarani</t>
  </si>
  <si>
    <t>OGÓŁEM UBYLI</t>
  </si>
  <si>
    <t>L.p</t>
  </si>
  <si>
    <t>Obywatelstwo</t>
  </si>
  <si>
    <t>areszt.</t>
  </si>
  <si>
    <t>Litwa</t>
  </si>
  <si>
    <t>Łotwa</t>
  </si>
  <si>
    <t>Algieria</t>
  </si>
  <si>
    <t>Mołdawia</t>
  </si>
  <si>
    <t>Armenia</t>
  </si>
  <si>
    <t>Niemcy</t>
  </si>
  <si>
    <t>Azerbejdżan</t>
  </si>
  <si>
    <t>Białoruś</t>
  </si>
  <si>
    <t>Rosja</t>
  </si>
  <si>
    <t>Rumunia</t>
  </si>
  <si>
    <t>Bułgaria</t>
  </si>
  <si>
    <t>Czechy</t>
  </si>
  <si>
    <t>Turcja</t>
  </si>
  <si>
    <t>Gruzja</t>
  </si>
  <si>
    <t>Ukraina</t>
  </si>
  <si>
    <t>Wietnam</t>
  </si>
  <si>
    <t>Miejsce zatrudnienia</t>
  </si>
  <si>
    <t>Przyrost:</t>
  </si>
  <si>
    <t>- produkcja nakładcza</t>
  </si>
  <si>
    <t>Niezatrudnieni oraz zatrudnieni nieodpłatnie</t>
  </si>
  <si>
    <t>w tym zatrudnieni</t>
  </si>
  <si>
    <t>- przebywania poza terenem AŚ , ZK*</t>
  </si>
  <si>
    <t>niezatrudnieni</t>
  </si>
  <si>
    <t>- drugiej sprawy śledczej**</t>
  </si>
  <si>
    <t>z powodu</t>
  </si>
  <si>
    <t>- niezdolności do pracy***</t>
  </si>
  <si>
    <t>- braku pracy</t>
  </si>
  <si>
    <t>- z innych przyczyn</t>
  </si>
  <si>
    <t>*** - trwale lub czasowo niezdolni do pracy , przebywający w szpitalu lub w izbie chorych,</t>
  </si>
  <si>
    <t>Zobowiązani</t>
  </si>
  <si>
    <t>Liczba zobowiązanych</t>
  </si>
  <si>
    <t>Kwota</t>
  </si>
  <si>
    <t>Średnia</t>
  </si>
  <si>
    <t>w tym</t>
  </si>
  <si>
    <t>potrąceń</t>
  </si>
  <si>
    <t>rata</t>
  </si>
  <si>
    <t>zatrud -</t>
  </si>
  <si>
    <t>( w zł )</t>
  </si>
  <si>
    <t>aliment.</t>
  </si>
  <si>
    <t>nieni</t>
  </si>
  <si>
    <t>Z mocy wyroku</t>
  </si>
  <si>
    <t>Powszechność zatrudnienia i wskaźnik bezrobocia wg okręgów, stan ewidencyjny</t>
  </si>
  <si>
    <t>Pow -</t>
  </si>
  <si>
    <t>Wskaźnik</t>
  </si>
  <si>
    <t>i ukarani</t>
  </si>
  <si>
    <t>szechność</t>
  </si>
  <si>
    <t>bezrobocia</t>
  </si>
  <si>
    <t>ogółem</t>
  </si>
  <si>
    <t>zatrudnienia</t>
  </si>
  <si>
    <t>z braku pracy</t>
  </si>
  <si>
    <t>Skazani i ukarani ogółem</t>
  </si>
  <si>
    <t xml:space="preserve">  % powszechności zatrudnienia</t>
  </si>
  <si>
    <t xml:space="preserve"> - niezatrudnieni z braku pracy</t>
  </si>
  <si>
    <t xml:space="preserve">             Liczba zatrudnionych</t>
  </si>
  <si>
    <t>Fundusz</t>
  </si>
  <si>
    <t>rubr. 4 w</t>
  </si>
  <si>
    <t>Średni</t>
  </si>
  <si>
    <t xml:space="preserve">                z tego :</t>
  </si>
  <si>
    <t>rob/godz.</t>
  </si>
  <si>
    <t>płac</t>
  </si>
  <si>
    <t>przeliczeniu</t>
  </si>
  <si>
    <t>płaca</t>
  </si>
  <si>
    <t>stawka</t>
  </si>
  <si>
    <t>czas pracy</t>
  </si>
  <si>
    <t>( * )</t>
  </si>
  <si>
    <t>tymczas.</t>
  </si>
  <si>
    <t>( w tyś. )</t>
  </si>
  <si>
    <t>brutto</t>
  </si>
  <si>
    <t>na pełne</t>
  </si>
  <si>
    <t>za rob/g</t>
  </si>
  <si>
    <t>osadzonego</t>
  </si>
  <si>
    <t>etaty **</t>
  </si>
  <si>
    <t>( 5/1 )</t>
  </si>
  <si>
    <t>( w godz. )</t>
  </si>
  <si>
    <t>( 5/4 )</t>
  </si>
  <si>
    <t>( 4/1 )</t>
  </si>
  <si>
    <t>Nazwa rejonu</t>
  </si>
  <si>
    <t>Ogółem zatrudnienie odpłatne</t>
  </si>
  <si>
    <t>produkcja nakładcza</t>
  </si>
  <si>
    <t>Ogółem zatrud. nieodpłatne</t>
  </si>
  <si>
    <t>uczestn.</t>
  </si>
  <si>
    <t>1.  UCIECZKI  DOKONANE</t>
  </si>
  <si>
    <t xml:space="preserve">      - pożar</t>
  </si>
  <si>
    <t>Nie ujęci</t>
  </si>
  <si>
    <t>Ujęci przez:</t>
  </si>
  <si>
    <t>Zgłosili</t>
  </si>
  <si>
    <t>SW</t>
  </si>
  <si>
    <t>Policję</t>
  </si>
  <si>
    <t>Inne</t>
  </si>
  <si>
    <t>się</t>
  </si>
  <si>
    <t>Z  TERENU</t>
  </si>
  <si>
    <t>- aresztu śledczego</t>
  </si>
  <si>
    <t>- zakładu karnego zamkn.</t>
  </si>
  <si>
    <t>- zakładu karnego półotw.</t>
  </si>
  <si>
    <t>- zakładu karnego otwartego</t>
  </si>
  <si>
    <t>SPOD  KONWOJU  SW</t>
  </si>
  <si>
    <t>Z  ZATRUDNIENIA</t>
  </si>
  <si>
    <t>- w zmniejsz. syst. konwoj.</t>
  </si>
  <si>
    <t>- bez konwojenta</t>
  </si>
  <si>
    <t>ucieczek</t>
  </si>
  <si>
    <t>Nazwa</t>
  </si>
  <si>
    <t>z tego:</t>
  </si>
  <si>
    <t xml:space="preserve"> jednostki</t>
  </si>
  <si>
    <t>uczest-</t>
  </si>
  <si>
    <t>tymcz.</t>
  </si>
  <si>
    <t>ników</t>
  </si>
  <si>
    <t>Nazwa  jednostki</t>
  </si>
  <si>
    <t>uczestników</t>
  </si>
  <si>
    <t>ZK Żytkowice</t>
  </si>
  <si>
    <t>OTZS Zwartowo</t>
  </si>
  <si>
    <t xml:space="preserve">                      RUCH  OSADZONYCH</t>
  </si>
  <si>
    <t xml:space="preserve">  Wytransportowani</t>
  </si>
  <si>
    <t>w tym konw.</t>
  </si>
  <si>
    <t>przez Policję</t>
  </si>
  <si>
    <t>- pracach publicznych</t>
  </si>
  <si>
    <t>- pracach porządkowych oraz pomocniczych</t>
  </si>
  <si>
    <t>Kobiety</t>
  </si>
  <si>
    <t xml:space="preserve">           -młodociani</t>
  </si>
  <si>
    <t xml:space="preserve">           -dorośli</t>
  </si>
  <si>
    <t xml:space="preserve">           -młodociane</t>
  </si>
  <si>
    <t xml:space="preserve">           -dorosłe</t>
  </si>
  <si>
    <t>TABL. 6</t>
  </si>
  <si>
    <t>Młodociani i dorośli w populacji osadzonych</t>
  </si>
  <si>
    <t>Mężczyźni</t>
  </si>
  <si>
    <t xml:space="preserve">           -programowany</t>
  </si>
  <si>
    <t xml:space="preserve">           -terapeutyczny</t>
  </si>
  <si>
    <t>Razem skazani</t>
  </si>
  <si>
    <t>kary</t>
  </si>
  <si>
    <t xml:space="preserve">           -zwykły</t>
  </si>
  <si>
    <t xml:space="preserve">    Grupa klasyfikacyjna M</t>
  </si>
  <si>
    <t>Razem ukarani</t>
  </si>
  <si>
    <t xml:space="preserve">    Grupa klasyfikacyjna P</t>
  </si>
  <si>
    <t xml:space="preserve">                Liczba</t>
  </si>
  <si>
    <t>Wyszczczególnienie</t>
  </si>
  <si>
    <t xml:space="preserve">    Grupa klasyfikacyjna R</t>
  </si>
  <si>
    <t>system</t>
  </si>
  <si>
    <t>wykonywania</t>
  </si>
  <si>
    <t>TABL. 33</t>
  </si>
  <si>
    <t>TABL. 34</t>
  </si>
  <si>
    <t>TABL. 35</t>
  </si>
  <si>
    <t>Ucieczki z zatrudnienia zewnętrznego - w pełnym systemie konwojowania</t>
  </si>
  <si>
    <t>TABL. 36</t>
  </si>
  <si>
    <t>Przyjęci i zwolnieni w miesiącu sprawozdawczym</t>
  </si>
  <si>
    <t>Razem - M</t>
  </si>
  <si>
    <t>Razem - R</t>
  </si>
  <si>
    <t>Razem - P</t>
  </si>
  <si>
    <t>populacji</t>
  </si>
  <si>
    <t>- w pełnym syst. konwoj.</t>
  </si>
  <si>
    <t>nieodpłatnie przy</t>
  </si>
  <si>
    <t>AŚ Wrocław</t>
  </si>
  <si>
    <t>kodeks karny wykonawczy z 1969 r.</t>
  </si>
  <si>
    <t>kodeks karny wykonawczy z 1997 r.</t>
  </si>
  <si>
    <t xml:space="preserve">ZK Nr 1 Grudziądz </t>
  </si>
  <si>
    <t xml:space="preserve">ZK Nr 1 Łódź </t>
  </si>
  <si>
    <t>ZK Nr 1 Strzelce Opolskie</t>
  </si>
  <si>
    <t xml:space="preserve">ZK Nr 1 Wrocław </t>
  </si>
  <si>
    <t>TABL. 37</t>
  </si>
  <si>
    <t>TABL. 38</t>
  </si>
  <si>
    <t>TABL. 39</t>
  </si>
  <si>
    <t>TABL. 40</t>
  </si>
  <si>
    <t>TABL. 41</t>
  </si>
  <si>
    <t xml:space="preserve">   wskaźnik bezrobocia w %</t>
  </si>
  <si>
    <t>**  - stosunek liczby przepracowanych roboczogodzin do normatywnej liczby godzin jakie osadzony</t>
  </si>
  <si>
    <t>*   - liczba osób figurujących na liście płac</t>
  </si>
  <si>
    <t>- przywięzienne spółki akcyjne lub spółki z o.o.</t>
  </si>
  <si>
    <t>przyw.spółki akcyjne lub z o.o.</t>
  </si>
  <si>
    <t>AŚ W - wa  Białołęka</t>
  </si>
  <si>
    <t>OZ Kikity</t>
  </si>
  <si>
    <t>OTZS - oddział tymczasowego zakwaterowania skazanych</t>
  </si>
  <si>
    <t>TABL. 19</t>
  </si>
  <si>
    <t xml:space="preserve">    ( upływ terminu TA )</t>
  </si>
  <si>
    <t xml:space="preserve">     - tymczasowo aresztowani</t>
  </si>
  <si>
    <t xml:space="preserve">     - skazani</t>
  </si>
  <si>
    <t xml:space="preserve">     - ukarani</t>
  </si>
  <si>
    <t xml:space="preserve">  - zmarli</t>
  </si>
  <si>
    <t xml:space="preserve">  - zdjęci z innych powodów</t>
  </si>
  <si>
    <t xml:space="preserve">  - zwolnieni na mocy decyzji organu</t>
  </si>
  <si>
    <t xml:space="preserve">    prowadzącego postępowanie karne</t>
  </si>
  <si>
    <t xml:space="preserve">  - zwolnieni na skutek ukończenia kary</t>
  </si>
  <si>
    <t xml:space="preserve">  - warunkowo przedterminowo zwolnieni</t>
  </si>
  <si>
    <t xml:space="preserve">  - zwolnieni na skutek uiszczeniu grzywny</t>
  </si>
  <si>
    <t xml:space="preserve">  - zwolnieni na przerwę w odbywaniu kary</t>
  </si>
  <si>
    <t>Tymczasowo aresztowani , skazani i ukarani zdjęci z ewidencji</t>
  </si>
  <si>
    <t>w miesiącu sprawozdawczym</t>
  </si>
  <si>
    <t>- zakładu karnego zamkniętego</t>
  </si>
  <si>
    <t>- zakładu karnego półotwartego</t>
  </si>
  <si>
    <t>Bezpaństwowiec</t>
  </si>
  <si>
    <t>Grecja</t>
  </si>
  <si>
    <t xml:space="preserve">      zakwalifikowani na oddział terapeutyczny</t>
  </si>
  <si>
    <t>*    - liczba osób figurujących na liście płac</t>
  </si>
  <si>
    <t>*   - ucieczki , niepowroty z przepustek , publiczne zakłady opieki zdrowotnej , pomieszczenia</t>
  </si>
  <si>
    <t xml:space="preserve">       policji </t>
  </si>
  <si>
    <t xml:space="preserve">stan </t>
  </si>
  <si>
    <t xml:space="preserve">liczba zakwalifikowań </t>
  </si>
  <si>
    <t xml:space="preserve">liczba odwołań </t>
  </si>
  <si>
    <t>do niebezpiecznych</t>
  </si>
  <si>
    <t>zakwalifikowanych</t>
  </si>
  <si>
    <t>Razem tymczasowo aresztowani</t>
  </si>
  <si>
    <t>kobiety</t>
  </si>
  <si>
    <t>mężczyźni</t>
  </si>
  <si>
    <t>wyrok prawomocny</t>
  </si>
  <si>
    <t>wyrok nieprawomocny</t>
  </si>
  <si>
    <t>Skazani na karę dożywotniego</t>
  </si>
  <si>
    <t xml:space="preserve">              stan w dniu:</t>
  </si>
  <si>
    <t xml:space="preserve">             stan w dniu:</t>
  </si>
  <si>
    <t xml:space="preserve">      pozbawienia wolności</t>
  </si>
  <si>
    <t xml:space="preserve">                                    z tego</t>
  </si>
  <si>
    <t xml:space="preserve">                   zatrudnieni</t>
  </si>
  <si>
    <t xml:space="preserve">        niezatrudnieni</t>
  </si>
  <si>
    <t>odpłatnie</t>
  </si>
  <si>
    <t>nieodpłatnie</t>
  </si>
  <si>
    <t>[(3+4)/2]</t>
  </si>
  <si>
    <t>(6/2)</t>
  </si>
  <si>
    <t>diagnostycznych</t>
  </si>
  <si>
    <t>wobec których zastosowano tymczasowe aresztowanie w innej sprawie</t>
  </si>
  <si>
    <t xml:space="preserve">      - z konwoju Policji</t>
  </si>
  <si>
    <t>oddział terapeutyczny</t>
  </si>
  <si>
    <t>ośrodek diagnostyczny</t>
  </si>
  <si>
    <t>ZK Czerwony Bór</t>
  </si>
  <si>
    <t>OZ Płoty</t>
  </si>
  <si>
    <t>OZ Bemowo</t>
  </si>
  <si>
    <t>OISW WROCŁAW</t>
  </si>
  <si>
    <t>OISW KATOWICE</t>
  </si>
  <si>
    <t>Pakistan</t>
  </si>
  <si>
    <t xml:space="preserve">   Z  TERENU</t>
  </si>
  <si>
    <t xml:space="preserve">   - aresztu śledczego</t>
  </si>
  <si>
    <t xml:space="preserve">   - zakładu karnego zamkniętego</t>
  </si>
  <si>
    <t xml:space="preserve">   - zakładu karnego półotwartego</t>
  </si>
  <si>
    <t xml:space="preserve">   - zakładu karnego otwartego</t>
  </si>
  <si>
    <t xml:space="preserve">   SPOD  KONWOJU  SW</t>
  </si>
  <si>
    <t xml:space="preserve">   - uzbrojonego:</t>
  </si>
  <si>
    <t xml:space="preserve">      - w pełnym systemie konwojowania</t>
  </si>
  <si>
    <t xml:space="preserve">      - w zmniejszonym systemie konwojowania</t>
  </si>
  <si>
    <t xml:space="preserve">   - nieuzbrojonego</t>
  </si>
  <si>
    <t xml:space="preserve">   - wzięcie zakładnika</t>
  </si>
  <si>
    <t xml:space="preserve">      - klęska żywiołowa</t>
  </si>
  <si>
    <t>Przygotow. ucieczki</t>
  </si>
  <si>
    <t>Usiłowanie ucieczki</t>
  </si>
  <si>
    <t>SPOD  UZBROJONEGO 
KONWOJU  SW</t>
  </si>
  <si>
    <t>- uzbrojonego:</t>
  </si>
  <si>
    <t xml:space="preserve">  - w pełnym sys.konw.</t>
  </si>
  <si>
    <t xml:space="preserve">  - w zmn. sys.konw.</t>
  </si>
  <si>
    <t>OZ Piława</t>
  </si>
  <si>
    <t>ZK Uherce Mineralne</t>
  </si>
  <si>
    <t>OZ Zamość</t>
  </si>
  <si>
    <t>-</t>
  </si>
  <si>
    <t>Wytransportowani w miesiącu sprawozdawczym</t>
  </si>
  <si>
    <t>lub celi aresztu śledczego lub zakładu karnego typu zamkniętego w warunkach</t>
  </si>
  <si>
    <t>Wytransportowani</t>
  </si>
  <si>
    <t>przez SW</t>
  </si>
  <si>
    <t>sądu I instancji</t>
  </si>
  <si>
    <t>Tymczasowo aresztowani  po wyroku</t>
  </si>
  <si>
    <t xml:space="preserve">        " Niebezpieczni "</t>
  </si>
  <si>
    <t xml:space="preserve">Skazani i ukarani </t>
  </si>
  <si>
    <t>Typ zakładu karnego</t>
  </si>
  <si>
    <t>odbywający karę:</t>
  </si>
  <si>
    <t>zamknięty</t>
  </si>
  <si>
    <t>półotwarty</t>
  </si>
  <si>
    <t>otwarty</t>
  </si>
  <si>
    <t>zwykłym</t>
  </si>
  <si>
    <t>w systemie:</t>
  </si>
  <si>
    <t>programowanym</t>
  </si>
  <si>
    <t>terapeutycznym</t>
  </si>
  <si>
    <t>Osadzeni przebywający w oddziałach terapeutycznych i ośrodkach</t>
  </si>
  <si>
    <t>TABL. 8</t>
  </si>
  <si>
    <t>TABL. 9</t>
  </si>
  <si>
    <t xml:space="preserve">w tym </t>
  </si>
  <si>
    <t xml:space="preserve">przerwie w </t>
  </si>
  <si>
    <t xml:space="preserve"> w kodeksie karnym wykonawczym z 1969 i 1997 roku</t>
  </si>
  <si>
    <t>Skazani i ukarani przebywający na przerwie w wykonaniu kary z powodu określonego</t>
  </si>
  <si>
    <t>skazani i ukarani</t>
  </si>
  <si>
    <t>przebywający na</t>
  </si>
  <si>
    <t>wykonaniu kary</t>
  </si>
  <si>
    <t>którym upłynął</t>
  </si>
  <si>
    <t>termin stawienia</t>
  </si>
  <si>
    <t>się do odbycia</t>
  </si>
  <si>
    <t>w tym:</t>
  </si>
  <si>
    <t>miejsca</t>
  </si>
  <si>
    <t>Słowacja</t>
  </si>
  <si>
    <t>Tymczasowo aresztowani po wyroku sądu I instancji oraz skazani i ukarani,</t>
  </si>
  <si>
    <t>Miesiąc :</t>
  </si>
  <si>
    <t>OISW ŁÓDŹ</t>
  </si>
  <si>
    <t>OISW SZCZECIN</t>
  </si>
  <si>
    <t>TABL. 7</t>
  </si>
  <si>
    <t>- kontrahenci pozawięzienni</t>
  </si>
  <si>
    <t>Holandia</t>
  </si>
  <si>
    <t>( * )    - obiekty zakwaterowania osadzonych modernizowane/remontowane lub nie posiadające pozwolenia na ich użytkowanie</t>
  </si>
  <si>
    <t>z pojemności*</t>
  </si>
  <si>
    <t>szpital ( *** )</t>
  </si>
  <si>
    <t>Osoby, które nie stawiły się do odbycia kary</t>
  </si>
  <si>
    <t>pomimo upływu terminu</t>
  </si>
  <si>
    <t>Nigeria</t>
  </si>
  <si>
    <t xml:space="preserve"> - zatrudnienie odpłatne i nieodpłatne </t>
  </si>
  <si>
    <t>- umowa o pracę</t>
  </si>
  <si>
    <t>- umowa zlecenie, umowa o dzieło</t>
  </si>
  <si>
    <t>- inna podstawa prawna</t>
  </si>
  <si>
    <t>- prace porządkowe oraz pomocnicze wykonywane na rzecz</t>
  </si>
  <si>
    <t xml:space="preserve">  jednostek organizacyjnych SW</t>
  </si>
  <si>
    <t xml:space="preserve">- art.123a § 2 kkw </t>
  </si>
  <si>
    <t xml:space="preserve">  na rzecz jednostek organizacyjnych SW:</t>
  </si>
  <si>
    <t xml:space="preserve">- art.123a § 1 kkw </t>
  </si>
  <si>
    <t>umowa o pracę</t>
  </si>
  <si>
    <t>prace porząd. oraz pomocnicze na</t>
  </si>
  <si>
    <t>- art.123a § 1 kkw</t>
  </si>
  <si>
    <t>- art.123a § 2 kkw</t>
  </si>
  <si>
    <t>umowa o dzieło, umowa zlecenie</t>
  </si>
  <si>
    <t>inna podstawa prawna</t>
  </si>
  <si>
    <t>Serbia</t>
  </si>
  <si>
    <t>Izrael</t>
  </si>
  <si>
    <t>ZK Opole Lubelskie</t>
  </si>
  <si>
    <t>ZK Wierzchowo</t>
  </si>
  <si>
    <t>ZK Zaręba</t>
  </si>
  <si>
    <t>ZK Dubliny</t>
  </si>
  <si>
    <t>OISW KOSZALIN</t>
  </si>
  <si>
    <t>OISW RZESZÓW</t>
  </si>
  <si>
    <t>OISW WARSZAWA</t>
  </si>
  <si>
    <t>OZ Kalisz</t>
  </si>
  <si>
    <t>OISW LUBLIN</t>
  </si>
  <si>
    <t>OISW KRAKÓW</t>
  </si>
  <si>
    <t>OISW POZNAŃ</t>
  </si>
  <si>
    <t>OISW OPOLE</t>
  </si>
  <si>
    <t>OISW BYDGOSZCZ</t>
  </si>
  <si>
    <t>OISW OLSZTYN</t>
  </si>
  <si>
    <t xml:space="preserve">       </t>
  </si>
  <si>
    <t>% w dniu</t>
  </si>
  <si>
    <t>Stan w dniu</t>
  </si>
  <si>
    <t xml:space="preserve">Skazani i ukarani  według grup i podgrup klasyfikacyjnych </t>
  </si>
  <si>
    <t>TABL. 2.</t>
  </si>
  <si>
    <t>Osadzeni przebywający poza terenem**</t>
  </si>
  <si>
    <t>(4-7)</t>
  </si>
  <si>
    <t>( ** )  - osadzeni przebywający w zakładzie leczniczym poza AŚ lub ZK, w pomieszczeniach Policji, wydani do innego</t>
  </si>
  <si>
    <t>( *** )  - oddział ginekologiczno - położniczy filia szpitala AŚ w Bydgoszczy</t>
  </si>
  <si>
    <t>TABL. 4  Ogólne informacje o zaludnieniu aresztów śledczych i zakładów karnych</t>
  </si>
  <si>
    <t>Lp</t>
  </si>
  <si>
    <t>Pojemność w dniu</t>
  </si>
  <si>
    <t>Liczba osadzonych w dniu</t>
  </si>
  <si>
    <t>% zaludnienia w dniu</t>
  </si>
  <si>
    <t>Ewidencyjnie ogółem</t>
  </si>
  <si>
    <t>oddziały mieszkalne</t>
  </si>
  <si>
    <t>1)</t>
  </si>
  <si>
    <t>obiekty zakwaterowania osadzonych modernizowane / remontowane lub nie posiadajace pozwolenia na ich użytkowanie</t>
  </si>
  <si>
    <t>2)</t>
  </si>
  <si>
    <t>osadzeni przebywający w zakładzie leczniczym poza AŚ/ZK, w pomieszczeniach Policji, wydani w charakterze świadka do innego państwa</t>
  </si>
  <si>
    <t>oraz osadzeni, którzy nie powrócili do AŚ/ZK lub zbiegli</t>
  </si>
  <si>
    <t>3)</t>
  </si>
  <si>
    <t>4)</t>
  </si>
  <si>
    <t>izby chorych, cele izolacyjne, cele i oddziały dla "N", szpitale, domy dla matki i dziecka, oddziały tymczasowego zakwaterowania skazanych</t>
  </si>
  <si>
    <t>dodatkowe miejsca zakwaterowania, o których mowa w rozporządzeniu Ministra Sprawiedliwości z dnia 25 listopada 2009 r.</t>
  </si>
  <si>
    <t>Pojemność oddziału mieszkalnego</t>
  </si>
  <si>
    <t>Miejsca dodatkowe</t>
  </si>
  <si>
    <t>Liczba osadzonych w oddziale mieszkalnym</t>
  </si>
  <si>
    <t>% zaludnienia (4/(2+3)*100)</t>
  </si>
  <si>
    <t>TABL. 28</t>
  </si>
  <si>
    <t>TABL.14</t>
  </si>
  <si>
    <t>TABL. 21</t>
  </si>
  <si>
    <t>Wyroki z wyznaczonym przez sąd terminem stawienia się do odbycia kary</t>
  </si>
  <si>
    <t>Osoby, których wyroki dotyczą</t>
  </si>
  <si>
    <t>dla pojemności: wiersz 1 - wiersz 2; dla liczby osadzonych: wiersz 1 - wiersz 3</t>
  </si>
  <si>
    <t>Skazane</t>
  </si>
  <si>
    <t>Ukarane</t>
  </si>
  <si>
    <t xml:space="preserve">                                                            Spis treści</t>
  </si>
  <si>
    <t>strona</t>
  </si>
  <si>
    <t>TABL.   1</t>
  </si>
  <si>
    <t>Tymczasowo aresztowani , skazani i ukarani</t>
  </si>
  <si>
    <t>TABL.   2</t>
  </si>
  <si>
    <t>Osadzeni przebywający w poszczególnych okręgach - stan ewidencyjny</t>
  </si>
  <si>
    <t>TABL.   3</t>
  </si>
  <si>
    <t>Liczba tymczasowo aresztowanych, skazanych i ukaranych w poszczególnych</t>
  </si>
  <si>
    <t>AŚ i ZK i ruch osadzonych w miesiącu sprawozdawczym</t>
  </si>
  <si>
    <t>3 - 6</t>
  </si>
  <si>
    <t>TABL.   4</t>
  </si>
  <si>
    <t>Ogólne informacje o zaludnieniu aresztów śledczych i zakładów karnych</t>
  </si>
  <si>
    <t>7</t>
  </si>
  <si>
    <t>TABL.</t>
  </si>
  <si>
    <t>Zaludnienie oddziałów mieszkalnych w aresztach śledczych i zakładach karnych</t>
  </si>
  <si>
    <t>TABL.   5</t>
  </si>
  <si>
    <t>TABL.   6</t>
  </si>
  <si>
    <t xml:space="preserve">Osadzeni przebywający w oddziałach terapeutycznych i ośrodkach </t>
  </si>
  <si>
    <t>TABL.   7</t>
  </si>
  <si>
    <t>Skazani z grupy M według systemu wykonywania kary</t>
  </si>
  <si>
    <t>TABL.   8</t>
  </si>
  <si>
    <t>Skazani z grupy P według systemu wykonywania kary</t>
  </si>
  <si>
    <t>TABL.   9</t>
  </si>
  <si>
    <t>Skazani z grupy R według systemu wykonywania kary</t>
  </si>
  <si>
    <t>Tymczasowo aresztowani, skazani i ukarani zdjęci z ewidencji</t>
  </si>
  <si>
    <t>TABL. 29</t>
  </si>
  <si>
    <t>Cudzoziemcy przebywający w aresztach śledczych i zakładach karnych</t>
  </si>
  <si>
    <t>TABL. 30</t>
  </si>
  <si>
    <t xml:space="preserve">Skazani i ukarani przebywający na przerwie w wykonywaniu kary </t>
  </si>
  <si>
    <t>TABL. 31</t>
  </si>
  <si>
    <t xml:space="preserve">Tymczasowo aresztowani po wyroku sądu I instancji, oraz skazani i ukarani, </t>
  </si>
  <si>
    <t>Wyroki z wyznaczonym terminem stawienia się do odbycia kary</t>
  </si>
  <si>
    <t>Osadzeni zakwalifikowani jako wymagający osadzenia w wyznaczonym oddziale</t>
  </si>
  <si>
    <t>zapewniających wzmożoną ochronę społeczeństwa i bezpieczeństwa aresztu</t>
  </si>
  <si>
    <t>lub zakładu ("niebezpieczni")</t>
  </si>
  <si>
    <t>Skazani na karę dożywotniego pozbawienia wolności</t>
  </si>
  <si>
    <t>TABL. 32</t>
  </si>
  <si>
    <t>Zatrudnienie odpłatne osadzonych</t>
  </si>
  <si>
    <t>Skazani i ukarani niezatrudnieni oraz zatrudnieni  nieodpłatnie</t>
  </si>
  <si>
    <t>Osadzeni zobowiązani do świadczeń alimentacyjnych</t>
  </si>
  <si>
    <t>Powszechność zatrudnienienia i wskaźnik bezrobocia według okręgów</t>
  </si>
  <si>
    <t>Powszechność zatrudnienienia i wskaźnik bezrobocia skazanych i ukaranych</t>
  </si>
  <si>
    <t>Zatrudnienie osadzonych według okręgów</t>
  </si>
  <si>
    <t>Zatrudnienie osadzonych według miejsc zatrudnienia</t>
  </si>
  <si>
    <t>stanu bezpieczeństwa</t>
  </si>
  <si>
    <t xml:space="preserve">Osadzeni, którzy dokonali ucieczki, ujęci i nieujęci w okresie </t>
  </si>
  <si>
    <t>TABL. 42</t>
  </si>
  <si>
    <t>Przygotowanie ucieczki i usiłowanie jej dokonania</t>
  </si>
  <si>
    <t>TABL. 43</t>
  </si>
  <si>
    <t>TABL. 44</t>
  </si>
  <si>
    <t>TABL. 45</t>
  </si>
  <si>
    <t>Ucieczki z terenu jednostki typu otwartego</t>
  </si>
  <si>
    <t>TABL. 49</t>
  </si>
  <si>
    <t>TABL. 50</t>
  </si>
  <si>
    <t>Ucieczki z zatrudnienia zewnętrznego - w zmniejszonym systemie</t>
  </si>
  <si>
    <t>konwojowania</t>
  </si>
  <si>
    <t>TABL. 51</t>
  </si>
  <si>
    <t>MIESIĘCZNA</t>
  </si>
  <si>
    <t>INFORMACJA  STATYSTYCZNA</t>
  </si>
  <si>
    <t>Samowolne oddalenia z zatrudnienia zewnętrznego - bez konwojenta</t>
  </si>
  <si>
    <t>oddaleń</t>
  </si>
  <si>
    <t xml:space="preserve">WARSZAWA </t>
  </si>
  <si>
    <t>Opracowały:</t>
  </si>
  <si>
    <t xml:space="preserve">   - zagrożenia zewnętrzne i inne uznane przez Dyrektora</t>
  </si>
  <si>
    <t xml:space="preserve">   - samowolne oddalenie się osadzonego</t>
  </si>
  <si>
    <t>MINISTERSTWO  SPRAWIEDLIWOŚCI</t>
  </si>
  <si>
    <t>CENTRALNY ZARZĄD SŁUŻBY WIĘZIENNEJ</t>
  </si>
  <si>
    <t>Libia</t>
  </si>
  <si>
    <t>OZ Wałowice</t>
  </si>
  <si>
    <t>faktyczne zaludnienie oddziałów mieszkalnych po uwzględnieniu dodatkowych miejsc zakwaterowania</t>
  </si>
  <si>
    <t xml:space="preserve">*Osoby, które w aktualnym pobycie odbywają karę oraz osoby, które w aktualnym pobycie będą </t>
  </si>
  <si>
    <t>odbywać ją w przyszłości</t>
  </si>
  <si>
    <t>z tego</t>
  </si>
  <si>
    <t xml:space="preserve">- art. 153 § 1 w zw. z art. 150 § 1- </t>
  </si>
  <si>
    <t>TABL. 22</t>
  </si>
  <si>
    <t>Osadzeni na mocy Ustawy o przeciwdziałaniu narkomanii z 1997r. oraz 2005 r.</t>
  </si>
  <si>
    <t>Dorośli</t>
  </si>
  <si>
    <t>Młodociani</t>
  </si>
  <si>
    <t>Ustawa o przeciwdziałaniu narkomanii z 1997 r.</t>
  </si>
  <si>
    <t>Ustawa o przeciwdziałaniu narkomanii z 2005 r.</t>
  </si>
  <si>
    <t>Uwzglęniono osoby, wobec których aktualnie wykonywane są orzeczenia za popełnienie przestępstw określonych w ww. ustawach</t>
  </si>
  <si>
    <t>Skazani i ukarani według grup i podgrup klasyfikacyjnych</t>
  </si>
  <si>
    <t>według aktualnego statusu prawnego</t>
  </si>
  <si>
    <t>Pozostałe zdarzenia nadzwyczajne</t>
  </si>
  <si>
    <t>Zestawienie zdarzeń nadzwyczajnych najistotniejszych dla oceny</t>
  </si>
  <si>
    <t xml:space="preserve">                                                                                                                                                                                                                                 </t>
  </si>
  <si>
    <t>zdarzeń</t>
  </si>
  <si>
    <t>Wykres 1</t>
  </si>
  <si>
    <t>Wykres 2</t>
  </si>
  <si>
    <t xml:space="preserve">   - bójka lub pobicie </t>
  </si>
  <si>
    <t xml:space="preserve">   - ucieczka lub usiłowanie ucieczki:</t>
  </si>
  <si>
    <t>2. kpt. Agnieszka Zientarska</t>
  </si>
  <si>
    <t>TABL. 15 Liczba skazanych, którym udzielono zezwolenia na odbycie kary w systemie</t>
  </si>
  <si>
    <t xml:space="preserve">                dozoru elektronicznego wg okręgów w miesiącu sprawozdawczym</t>
  </si>
  <si>
    <t>TABL. 16 Odbywający karę w SDE oraz zwolnieni z systemu dozoru elektronicznego</t>
  </si>
  <si>
    <t>Nazwa sądu</t>
  </si>
  <si>
    <t xml:space="preserve">Odbywający karę w SDE </t>
  </si>
  <si>
    <t>Zwolnieni z SDE w miesiącu sprawozdawczym</t>
  </si>
  <si>
    <t>apelacyjnego</t>
  </si>
  <si>
    <t>Liczba skazanych odbywających karę w AŚ/ZK, którym udzielono zezwolenia na odbycie kary w systemie DE</t>
  </si>
  <si>
    <t>TABL. 18</t>
  </si>
  <si>
    <t>TABL.20</t>
  </si>
  <si>
    <t>TABL. 23</t>
  </si>
  <si>
    <t>TABL. 24</t>
  </si>
  <si>
    <t>TABL. 27</t>
  </si>
  <si>
    <t xml:space="preserve">                      wg okręgów</t>
  </si>
  <si>
    <t>Skazani, którym udzielono zezwolenia na odbycie kary w systemie DE wg okręgów</t>
  </si>
  <si>
    <t>Odbywający karę w systemie DE oraz zwolnieni z systemu dozoru elektronicznego</t>
  </si>
  <si>
    <t>w miesiącu sprawozdawczym - wg obszarów właściwości sądów apelacyjnych</t>
  </si>
  <si>
    <r>
      <t>3</t>
    </r>
    <r>
      <rPr>
        <sz val="10"/>
        <rFont val="Arial"/>
        <family val="2"/>
        <charset val="238"/>
      </rPr>
      <t xml:space="preserve"> Dane prezentowane w tablicach nr 32 - 41 zostały przekazane przez Biuro Ochrony i Spraw Obronnych CZSW…</t>
    </r>
  </si>
  <si>
    <r>
      <t>Samowolne oddalenia z zatrudnienia zewnętrznego - bez konwojenta</t>
    </r>
    <r>
      <rPr>
        <vertAlign val="superscript"/>
        <sz val="10"/>
        <rFont val="Arial"/>
        <family val="2"/>
        <charset val="238"/>
      </rPr>
      <t xml:space="preserve">3 </t>
    </r>
    <r>
      <rPr>
        <sz val="10"/>
        <rFont val="Arial"/>
        <family val="2"/>
        <charset val="238"/>
      </rPr>
      <t>cd.</t>
    </r>
  </si>
  <si>
    <t>OZ Turawa</t>
  </si>
  <si>
    <t>OZ Stawiszyn</t>
  </si>
  <si>
    <t>- prace na cele charytatywne i OPP</t>
  </si>
  <si>
    <t>ZK Przytuły Stare</t>
  </si>
  <si>
    <t>OZ Zabłocie</t>
  </si>
  <si>
    <t>Nieustalone</t>
  </si>
  <si>
    <t>1. mjr Grażyna Mońka</t>
  </si>
  <si>
    <t>OZ Czersk</t>
  </si>
  <si>
    <t xml:space="preserve">o których mowa w rozporządzeniu Ministra Sprawiedliwości z dnia 25 listopada 2009 r. (Dz.U. Nr 202, poz.1564)*  </t>
  </si>
  <si>
    <t>inni*</t>
  </si>
  <si>
    <t>nieustalony*</t>
  </si>
  <si>
    <t xml:space="preserve">Osoby nowoprzyjęte i oczekujące na I - szą decyzję klasyfikacyjną </t>
  </si>
  <si>
    <t xml:space="preserve">* osoby nowoprzyjęte i oczekujące na I-szą decyzję klasyfikacyjną </t>
  </si>
  <si>
    <t>liczba osób, wobec których wydano decyzje przeludnieniowe w miesiącu sprawozdawczym</t>
  </si>
  <si>
    <t xml:space="preserve">   1. AŚ Grójec</t>
  </si>
  <si>
    <t>TABL.   22</t>
  </si>
  <si>
    <t>Estonia</t>
  </si>
  <si>
    <t>Kirgistan</t>
  </si>
  <si>
    <t>Egipt</t>
  </si>
  <si>
    <t>kontrahenci pozawięzienni</t>
  </si>
  <si>
    <t>OZ Grodków</t>
  </si>
  <si>
    <t xml:space="preserve">   - śmierć f-sza, prac., osadzonego lub ciężkie uszk. ciała</t>
  </si>
  <si>
    <t xml:space="preserve">    na skutek działania f-sza lub innej osoby albo psa służb.</t>
  </si>
  <si>
    <t xml:space="preserve">     za zdarzenia w tym:</t>
  </si>
  <si>
    <t xml:space="preserve">   - napaść na funkcjonariusza lub pracownika w służbie</t>
  </si>
  <si>
    <t xml:space="preserve">   - zachorowanie osadzonych</t>
  </si>
  <si>
    <t xml:space="preserve">   1. ZK Nr 1 Strzelce Op.</t>
  </si>
  <si>
    <t xml:space="preserve">   1. ZK Gorzów Wlkp.</t>
  </si>
  <si>
    <t xml:space="preserve">   2. OZ Choszczno</t>
  </si>
  <si>
    <t xml:space="preserve">o których mowa w rozporządzeniu Ministra Sprawiedliwości z dnia 25 listopada 2009 r. (Dz.U. Nr 202, poz.1564)  </t>
  </si>
  <si>
    <t>4. INNE ZDARZENIA</t>
  </si>
  <si>
    <t xml:space="preserve">   1. AŚ Szamotuły</t>
  </si>
  <si>
    <t xml:space="preserve">   1. ZK Nr 1 Wrocław</t>
  </si>
  <si>
    <t>Marzec 2014 r.</t>
  </si>
  <si>
    <t>01.01 - 31.03.14 r.</t>
  </si>
  <si>
    <t xml:space="preserve">   2. ZK Koziegłowy</t>
  </si>
  <si>
    <t xml:space="preserve">   2. OZ Bemowo</t>
  </si>
  <si>
    <t xml:space="preserve">   3.  OZ Grodzisk Maz.</t>
  </si>
  <si>
    <t xml:space="preserve">   2. ZK Nr 2 Wrocław</t>
  </si>
  <si>
    <t xml:space="preserve">   3. OZ Piława Dolna</t>
  </si>
  <si>
    <t>Warszawa, 11.04.2014 r.</t>
  </si>
  <si>
    <t>ZK Inowrocław</t>
  </si>
  <si>
    <t>Stany Zjednoczone Ameryki</t>
  </si>
  <si>
    <t>Włochy</t>
  </si>
  <si>
    <t>Francja</t>
  </si>
  <si>
    <t>Syria</t>
  </si>
  <si>
    <t>Portugalia</t>
  </si>
  <si>
    <t>Kazachstan</t>
  </si>
  <si>
    <t>2. BUNT</t>
  </si>
  <si>
    <t xml:space="preserve">       uniemożliwia zatrudnienie</t>
  </si>
  <si>
    <t>**  - skazani, przebywający w AŚ/ZK, którym zastosowanie tymczasowego aresztowania w drugiej sprawie</t>
  </si>
  <si>
    <t>Chiny</t>
  </si>
  <si>
    <t>Węgry</t>
  </si>
  <si>
    <t>Tymczasowo aresztowani i skazani stwarzający poważne zagrożenie społeczne</t>
  </si>
  <si>
    <t>albo poważne zagrożenie dla bezpieczeństwa zakładu, odbywający karę w wyznaczonym</t>
  </si>
  <si>
    <t xml:space="preserve">oddziale lub celi zakładu karnego typu zamkniętego w warunkach zapewnijących </t>
  </si>
  <si>
    <t>wzmożoną ochronę społeczeństwa i bezpieczeństwo tego zakładu (tzw. "niebezpieczni")</t>
  </si>
  <si>
    <t>oraz skazani na karę dożywotniego pozbawienia wolności w podziale na okręgi</t>
  </si>
  <si>
    <t>Osadzeni stwarzający poważne zagrożenie społeczne albo poważne zagrożenie dla</t>
  </si>
  <si>
    <t>bezpieczeństwa zakładu, odbywający karę w wyznaczonym oddziale lub celi zakładu</t>
  </si>
  <si>
    <t xml:space="preserve">karnego typu zamkniętego w warunkach zapewnijących wzmożoną ochronę  </t>
  </si>
  <si>
    <t>społeczeństwa i bezpieczeństwo tego zakładu (tzw. "niebezpieczni")</t>
  </si>
  <si>
    <t>Albania</t>
  </si>
  <si>
    <t>( Dz.U. 2015, poz. 467 )</t>
  </si>
  <si>
    <t>OZ Ciągowice</t>
  </si>
  <si>
    <t>Tunezja</t>
  </si>
  <si>
    <t>Maroko</t>
  </si>
  <si>
    <t>oddziale lub celi zakładu karnego typu zamkniętego w warunkach zapewniających</t>
  </si>
  <si>
    <t>wzmożoną ochronę społeczeństwa i bezpieczeństwo tego zakładu (tzw."niebezpieczni")</t>
  </si>
  <si>
    <t xml:space="preserve">       Stan w dniu</t>
  </si>
  <si>
    <t xml:space="preserve">  na podstawie art. 123a§3 kkw</t>
  </si>
  <si>
    <t xml:space="preserve">- instytucje gospodarki budżetowej podstawie </t>
  </si>
  <si>
    <t xml:space="preserve">  art. 123a§3 kkw</t>
  </si>
  <si>
    <t>Skazani i ukarani zdolni do pracy****</t>
  </si>
  <si>
    <t xml:space="preserve">**** - skazani i ukarani zatrudnieni odpłatnie i nieodpłatnie oraz skazani i ukarani niezatrudnieni ze względu </t>
  </si>
  <si>
    <t xml:space="preserve">      na brak pracy - dane gromadzone od stycznia 2017 r.</t>
  </si>
  <si>
    <t>ZATRUDNIENIE      ODPŁATNE</t>
  </si>
  <si>
    <t>ZATRUDNIENIE       NIEODPŁATNE</t>
  </si>
  <si>
    <t>prace porządk. oraz pomoc. na rzecz jednostek org. SW</t>
  </si>
  <si>
    <t>prace publiczne oraz porządkowe na rzecz samorządu terytorialnego</t>
  </si>
  <si>
    <t>- art.123a § 3 kkw</t>
  </si>
  <si>
    <t>instytucje gospodarki budżetowej</t>
  </si>
  <si>
    <t>INNE  FORMY  ZATRUDNIENIA  ODPŁATNEGO</t>
  </si>
  <si>
    <t>Palestyna</t>
  </si>
  <si>
    <t>rzecz jednostek organizacyjnych SW</t>
  </si>
  <si>
    <t>- art. 123a§1 kkw</t>
  </si>
  <si>
    <t>prace na cele charytatywne i na rzecz OPP</t>
  </si>
  <si>
    <t>Tajwan</t>
  </si>
  <si>
    <t xml:space="preserve">instytucje gospodarki budżetowej     </t>
  </si>
  <si>
    <t>OZ Opole</t>
  </si>
  <si>
    <t>Brazylia</t>
  </si>
  <si>
    <t>" Niebezpieczni "</t>
  </si>
  <si>
    <t xml:space="preserve">  jednostek organizacyjnych SW w przeliczeniu na pełnozatrudnionych</t>
  </si>
  <si>
    <t>3. NARUSZENIE PORZĄDKU</t>
  </si>
  <si>
    <t>Biura Informacji i Statystyki</t>
  </si>
  <si>
    <t>Centralnego Zarządu Służby Więziennej</t>
  </si>
  <si>
    <t>OZ Giżycko</t>
  </si>
  <si>
    <t xml:space="preserve">OZ Toruń </t>
  </si>
  <si>
    <t>OZ Chojnice</t>
  </si>
  <si>
    <t>OZ Braniewo</t>
  </si>
  <si>
    <t>OZ Bielsko Biała</t>
  </si>
  <si>
    <t>OZ Szczecinek</t>
  </si>
  <si>
    <t>OZ Złotów</t>
  </si>
  <si>
    <t>OZ Kędzierzyn Koźle</t>
  </si>
  <si>
    <t>OZ Płońsk</t>
  </si>
  <si>
    <t>Belgia</t>
  </si>
  <si>
    <t>Hiszpania</t>
  </si>
  <si>
    <t>Indie</t>
  </si>
  <si>
    <t>Tanzania</t>
  </si>
  <si>
    <t>w tym tymczasowo aresztowani</t>
  </si>
  <si>
    <t xml:space="preserve">- przywięzienne przedsiębiorstwa państwowe </t>
  </si>
  <si>
    <t>OZ Lubliniec</t>
  </si>
  <si>
    <t>OZ Szczytno</t>
  </si>
  <si>
    <t>OZ Działdowo</t>
  </si>
  <si>
    <t>OZ Prudnik</t>
  </si>
  <si>
    <t xml:space="preserve">OZ Pobiedziska </t>
  </si>
  <si>
    <t>OZ Środa Wielkopolska</t>
  </si>
  <si>
    <t>OZ Lubsko</t>
  </si>
  <si>
    <t>OZ Szamotuły</t>
  </si>
  <si>
    <t xml:space="preserve">OZ Popowo </t>
  </si>
  <si>
    <t>OZ Oleśnica</t>
  </si>
  <si>
    <t xml:space="preserve">   1. ZK Goleniów</t>
  </si>
  <si>
    <t xml:space="preserve">   2. ZK Gorzów Wlkp.</t>
  </si>
  <si>
    <t xml:space="preserve">   1. AŚ Wrocław</t>
  </si>
  <si>
    <t xml:space="preserve">   2. ZK Głogów</t>
  </si>
  <si>
    <t xml:space="preserve">   3. ZK Kłodzko</t>
  </si>
  <si>
    <t xml:space="preserve">   6. ZK Zaręba</t>
  </si>
  <si>
    <t>Kanada</t>
  </si>
  <si>
    <t>Uzbekistan</t>
  </si>
  <si>
    <t>Wielka Brytania</t>
  </si>
  <si>
    <t>Bangladesz</t>
  </si>
  <si>
    <t xml:space="preserve">   4. ZK Strzelin</t>
  </si>
  <si>
    <t>Iran</t>
  </si>
  <si>
    <t xml:space="preserve">   1. ZK Dubliny </t>
  </si>
  <si>
    <t xml:space="preserve">   1. ZK Jasło</t>
  </si>
  <si>
    <t xml:space="preserve">   - napaść na jednostkę organizacyjną lub konwój SW</t>
  </si>
  <si>
    <t xml:space="preserve">   - zgwałcenie osadzonego</t>
  </si>
  <si>
    <t xml:space="preserve">   - znęcanie się nad osadzonym</t>
  </si>
  <si>
    <t xml:space="preserve">   - ujawnienie przedmiotu niedozwolonego</t>
  </si>
  <si>
    <t xml:space="preserve">   - usiłowanie popełnienia samobójstwa przez osadzonego</t>
  </si>
  <si>
    <t xml:space="preserve">   - zgon osadzonego </t>
  </si>
  <si>
    <t xml:space="preserve">      - z konwoju innych służb </t>
  </si>
  <si>
    <t>Australia</t>
  </si>
  <si>
    <t xml:space="preserve">   - samobójstwo osadzonego   </t>
  </si>
  <si>
    <t xml:space="preserve"> - nieuzbrojonego</t>
  </si>
  <si>
    <t xml:space="preserve">   1. AŚ Tarnowskie Góry</t>
  </si>
  <si>
    <t xml:space="preserve">   1. ZK Garbalin</t>
  </si>
  <si>
    <t>Panama</t>
  </si>
  <si>
    <t>Kolumbia</t>
  </si>
  <si>
    <t>Norwegia</t>
  </si>
  <si>
    <t>"Sąd penitencjarny udziela przerwy w odbywaniu kary pozbawienia wolności w wypadku określonym w art. 65 § 1 do czasu wyzdrowienia, a poza tym może udzielić przerwy na okres do roku, jeżeli przemawia za tym szczególny interes społeczny albo ważne względy zdrowotne lub rodzinne."</t>
  </si>
  <si>
    <t xml:space="preserve">   2. AŚ Warszawa - Białołęka</t>
  </si>
  <si>
    <t>1. mjr Maja Milewska</t>
  </si>
  <si>
    <t xml:space="preserve">   </t>
  </si>
  <si>
    <t xml:space="preserve">   2. ZK Iława</t>
  </si>
  <si>
    <t>Turkmenistan</t>
  </si>
  <si>
    <t xml:space="preserve">   2. ZK Łupków</t>
  </si>
  <si>
    <t xml:space="preserve">   3. ZK Medyka</t>
  </si>
  <si>
    <t xml:space="preserve">   4. ZK Rzeszów</t>
  </si>
  <si>
    <t xml:space="preserve">   3. ZK Nowogard</t>
  </si>
  <si>
    <t xml:space="preserve">   4. ZK Stargard </t>
  </si>
  <si>
    <t>Kamerun</t>
  </si>
  <si>
    <t xml:space="preserve">   3. ZK Kamińsk</t>
  </si>
  <si>
    <t xml:space="preserve">   4. OZ Kikity</t>
  </si>
  <si>
    <t>Irak</t>
  </si>
  <si>
    <t>Opracowała:</t>
  </si>
  <si>
    <t>Mongolia</t>
  </si>
  <si>
    <t>Słowenia</t>
  </si>
  <si>
    <t xml:space="preserve"> DYREKTOR</t>
  </si>
  <si>
    <t>Austria</t>
  </si>
  <si>
    <r>
      <rPr>
        <b/>
        <u/>
        <sz val="11"/>
        <rFont val="Calibri"/>
        <family val="2"/>
        <charset val="238"/>
        <scheme val="minor"/>
      </rPr>
      <t>Wykres  6</t>
    </r>
    <r>
      <rPr>
        <b/>
        <sz val="11"/>
        <rFont val="Calibri"/>
        <family val="2"/>
        <charset val="238"/>
        <scheme val="minor"/>
      </rPr>
      <t xml:space="preserve">   Struktura populacji osadzonych kobiet i mężczyzn w podziale na dorosłych i młodocianych</t>
    </r>
  </si>
  <si>
    <r>
      <rPr>
        <b/>
        <u/>
        <sz val="11"/>
        <rFont val="Calibri"/>
        <family val="2"/>
        <charset val="238"/>
        <scheme val="minor"/>
      </rPr>
      <t xml:space="preserve">Wykres  7 </t>
    </r>
    <r>
      <rPr>
        <b/>
        <sz val="11"/>
        <rFont val="Calibri"/>
        <family val="2"/>
        <charset val="238"/>
        <scheme val="minor"/>
      </rPr>
      <t xml:space="preserve">  Skazani i ukarani (mężczyźni i kobiety) wg systemu wykonywania kary</t>
    </r>
  </si>
  <si>
    <r>
      <t>TABL.11  Skazani i ukarani z grupy klasyfikacyjnej</t>
    </r>
    <r>
      <rPr>
        <b/>
        <sz val="10"/>
        <rFont val="Calibri"/>
        <family val="2"/>
        <charset val="238"/>
        <scheme val="minor"/>
      </rPr>
      <t xml:space="preserve"> M</t>
    </r>
    <r>
      <rPr>
        <sz val="10"/>
        <rFont val="Calibri"/>
        <family val="2"/>
        <charset val="238"/>
        <scheme val="minor"/>
      </rPr>
      <t xml:space="preserve"> według systemu wykonywania kary</t>
    </r>
  </si>
  <si>
    <r>
      <t xml:space="preserve">TABL.12  Skazani i ukarani z grupy klasyfikacyjnej </t>
    </r>
    <r>
      <rPr>
        <b/>
        <sz val="10"/>
        <rFont val="Calibri"/>
        <family val="2"/>
        <charset val="238"/>
        <scheme val="minor"/>
      </rPr>
      <t>P</t>
    </r>
    <r>
      <rPr>
        <sz val="10"/>
        <rFont val="Calibri"/>
        <family val="2"/>
        <charset val="238"/>
        <scheme val="minor"/>
      </rPr>
      <t xml:space="preserve"> według systemu wykonywania kary</t>
    </r>
  </si>
  <si>
    <r>
      <t>TABL. 13  Skazani i ukarani z grupy klasyfikacyjnej</t>
    </r>
    <r>
      <rPr>
        <b/>
        <sz val="10"/>
        <rFont val="Calibri"/>
        <family val="2"/>
        <charset val="238"/>
        <scheme val="minor"/>
      </rPr>
      <t xml:space="preserve"> R</t>
    </r>
    <r>
      <rPr>
        <sz val="10"/>
        <rFont val="Calibri"/>
        <family val="2"/>
        <charset val="238"/>
        <scheme val="minor"/>
      </rPr>
      <t xml:space="preserve"> według systemu wykonywania kary</t>
    </r>
  </si>
  <si>
    <r>
      <rPr>
        <b/>
        <u/>
        <sz val="11"/>
        <rFont val="Calibri"/>
        <family val="2"/>
        <charset val="238"/>
        <scheme val="minor"/>
      </rPr>
      <t xml:space="preserve">Wykres  8 </t>
    </r>
    <r>
      <rPr>
        <b/>
        <sz val="11"/>
        <rFont val="Calibri"/>
        <family val="2"/>
        <charset val="238"/>
        <scheme val="minor"/>
      </rPr>
      <t xml:space="preserve">  Skazani i ukarani (mężczyźni i kobiety) wg grup klasyfikacyjnych</t>
    </r>
  </si>
  <si>
    <r>
      <rPr>
        <b/>
        <u/>
        <sz val="10"/>
        <rFont val="Calibri"/>
        <family val="2"/>
        <charset val="238"/>
        <scheme val="minor"/>
      </rPr>
      <t xml:space="preserve">Wykres  10  </t>
    </r>
    <r>
      <rPr>
        <b/>
        <sz val="10"/>
        <rFont val="Calibri"/>
        <family val="2"/>
        <charset val="238"/>
        <scheme val="minor"/>
      </rPr>
      <t xml:space="preserve"> Skazani,którym udzielono zezwolenia na odbycie kary w systemie DE w okresie </t>
    </r>
  </si>
  <si>
    <r>
      <t xml:space="preserve">                w miesiącu sprawozdawczym - </t>
    </r>
    <r>
      <rPr>
        <u/>
        <sz val="11"/>
        <rFont val="Calibri"/>
        <family val="2"/>
        <charset val="238"/>
        <scheme val="minor"/>
      </rPr>
      <t>wg obszarów właściwości sądów apelacyjnych</t>
    </r>
    <r>
      <rPr>
        <u/>
        <vertAlign val="superscript"/>
        <sz val="11"/>
        <rFont val="Calibri"/>
        <family val="2"/>
        <charset val="238"/>
        <scheme val="minor"/>
      </rPr>
      <t>1</t>
    </r>
  </si>
  <si>
    <r>
      <t xml:space="preserve">1 </t>
    </r>
    <r>
      <rPr>
        <sz val="10"/>
        <rFont val="Calibri"/>
        <family val="2"/>
        <charset val="238"/>
        <scheme val="minor"/>
      </rPr>
      <t>Dane prezentowane w tablicy nr 16 zostały przekazane przez Biuro Dozoru Elektronicznego CZSW.</t>
    </r>
  </si>
  <si>
    <r>
      <rPr>
        <b/>
        <u/>
        <sz val="10"/>
        <rFont val="Calibri"/>
        <family val="2"/>
        <charset val="238"/>
        <scheme val="minor"/>
      </rPr>
      <t xml:space="preserve">Wykres  12 </t>
    </r>
    <r>
      <rPr>
        <b/>
        <sz val="10"/>
        <rFont val="Calibri"/>
        <family val="2"/>
        <charset val="238"/>
        <scheme val="minor"/>
      </rPr>
      <t xml:space="preserve">  Liczba skazanych odbywających karę w systemie DE wg obszarów właściwości</t>
    </r>
  </si>
  <si>
    <r>
      <t>TABL. 25  Zatrudnienie odpłatne osadzonych</t>
    </r>
    <r>
      <rPr>
        <vertAlign val="superscript"/>
        <sz val="10"/>
        <rFont val="Calibri"/>
        <family val="2"/>
        <charset val="238"/>
        <scheme val="minor"/>
      </rPr>
      <t>2</t>
    </r>
  </si>
  <si>
    <r>
      <t>- przywięzienne przedsiębiorstwa państwowe (</t>
    </r>
    <r>
      <rPr>
        <sz val="8"/>
        <rFont val="Calibri"/>
        <family val="2"/>
        <charset val="238"/>
        <scheme val="minor"/>
      </rPr>
      <t>d.przywięzienne przedsięb. przem.)</t>
    </r>
  </si>
  <si>
    <r>
      <t>- instytucje gospodarki budżetowej (</t>
    </r>
    <r>
      <rPr>
        <sz val="8"/>
        <rFont val="Calibri"/>
        <family val="2"/>
        <charset val="238"/>
        <scheme val="minor"/>
      </rPr>
      <t>d.przywięzienne gosp. pom.)</t>
    </r>
  </si>
  <si>
    <r>
      <t>TABL. 26  Skazani i ukarani zatrudnieni nieodpłatnie oraz niezatrudnieni</t>
    </r>
    <r>
      <rPr>
        <vertAlign val="superscript"/>
        <sz val="10"/>
        <rFont val="Calibri"/>
        <family val="2"/>
        <charset val="238"/>
        <scheme val="minor"/>
      </rPr>
      <t>2</t>
    </r>
  </si>
  <si>
    <r>
      <t>2</t>
    </r>
    <r>
      <rPr>
        <sz val="10"/>
        <rFont val="Calibri"/>
        <family val="2"/>
        <charset val="238"/>
        <scheme val="minor"/>
      </rPr>
      <t xml:space="preserve"> Dane prezentowane w tablicach nr 25 - 31 zostały przekazane przez Biuro Penitencjarne CZSW.</t>
    </r>
  </si>
  <si>
    <r>
      <t>TABL.  29  Powszechność zatrudnienia i wskaźnik bezrobocia skazanych i ukaranych</t>
    </r>
    <r>
      <rPr>
        <vertAlign val="superscript"/>
        <sz val="11"/>
        <rFont val="Calibri"/>
        <family val="2"/>
        <charset val="238"/>
        <scheme val="minor"/>
      </rPr>
      <t>2</t>
    </r>
  </si>
  <si>
    <t>przyw. przedsięb. państwowe</t>
  </si>
  <si>
    <r>
      <rPr>
        <vertAlign val="superscript"/>
        <sz val="10"/>
        <rFont val="Calibri"/>
        <family val="2"/>
        <charset val="238"/>
        <scheme val="minor"/>
      </rPr>
      <t>1</t>
    </r>
    <r>
      <rPr>
        <sz val="10"/>
        <rFont val="Calibri"/>
        <family val="2"/>
        <charset val="238"/>
        <scheme val="minor"/>
      </rPr>
      <t>Dane prezentowane w tablicach  25 - 31 zostały przekazane przez Biuro Penitencjarne CZSW.</t>
    </r>
  </si>
  <si>
    <r>
      <t>TABL. 32    Zestawienie zdarzeń nadzwyczajnych najistotniejszych dla oceny stanu bezpieczeństwa</t>
    </r>
    <r>
      <rPr>
        <vertAlign val="superscript"/>
        <sz val="10"/>
        <rFont val="Calibri"/>
        <family val="2"/>
        <charset val="238"/>
        <scheme val="minor"/>
      </rPr>
      <t>3</t>
    </r>
  </si>
  <si>
    <r>
      <t>3</t>
    </r>
    <r>
      <rPr>
        <sz val="10"/>
        <rFont val="Calibri"/>
        <family val="2"/>
        <charset val="238"/>
        <scheme val="minor"/>
      </rPr>
      <t xml:space="preserve"> Dane prezentowane w tablicach nr 32 - 41 zostały przekazane przez Biuro Ochrony i Spraw Obronnych CZSW w oparciu o meldunki o zdarzeniach nadzwyczajnych przesłane przez jednostki penitencjarne. </t>
    </r>
  </si>
  <si>
    <r>
      <t>TABL.  33   Pozostałe zdarzenia nadzwyczajne</t>
    </r>
    <r>
      <rPr>
        <vertAlign val="superscript"/>
        <sz val="10"/>
        <rFont val="Calibri"/>
        <family val="2"/>
        <charset val="238"/>
        <scheme val="minor"/>
      </rPr>
      <t>3</t>
    </r>
  </si>
  <si>
    <r>
      <t>3</t>
    </r>
    <r>
      <rPr>
        <sz val="9"/>
        <rFont val="Calibri"/>
        <family val="2"/>
        <charset val="238"/>
        <scheme val="minor"/>
      </rPr>
      <t xml:space="preserve"> Dane prezentowane w tablicach nr 32 - 41 zostały przekazane przez Biuro Ochrony i Spraw Obronnych CZSW…</t>
    </r>
  </si>
  <si>
    <r>
      <t>TABL. 35  Przygotowanie ucieczki i usiłowanie jej dokonania</t>
    </r>
    <r>
      <rPr>
        <vertAlign val="superscript"/>
        <sz val="10"/>
        <rFont val="Calibri"/>
        <family val="2"/>
        <charset val="238"/>
        <scheme val="minor"/>
      </rPr>
      <t>3</t>
    </r>
  </si>
  <si>
    <r>
      <t>Ucieczki z terenu jednostki typu zamkniętego</t>
    </r>
    <r>
      <rPr>
        <vertAlign val="superscript"/>
        <sz val="10"/>
        <rFont val="Calibri"/>
        <family val="2"/>
        <charset val="238"/>
        <scheme val="minor"/>
      </rPr>
      <t>3</t>
    </r>
  </si>
  <si>
    <r>
      <t>Ucieczki z terenu jednostki typu półotwartego</t>
    </r>
    <r>
      <rPr>
        <vertAlign val="superscript"/>
        <sz val="10"/>
        <rFont val="Calibri"/>
        <family val="2"/>
        <charset val="238"/>
        <scheme val="minor"/>
      </rPr>
      <t>3</t>
    </r>
  </si>
  <si>
    <r>
      <t>Ucieczki z terenu jednostki typu otwartego</t>
    </r>
    <r>
      <rPr>
        <vertAlign val="superscript"/>
        <sz val="10"/>
        <rFont val="Calibri"/>
        <family val="2"/>
        <charset val="238"/>
        <scheme val="minor"/>
      </rPr>
      <t>3</t>
    </r>
    <r>
      <rPr>
        <sz val="10"/>
        <rFont val="Calibri"/>
        <family val="2"/>
        <charset val="238"/>
        <scheme val="minor"/>
      </rPr>
      <t xml:space="preserve"> </t>
    </r>
  </si>
  <si>
    <r>
      <t>3</t>
    </r>
    <r>
      <rPr>
        <sz val="10"/>
        <rFont val="Calibri"/>
        <family val="2"/>
        <charset val="238"/>
        <scheme val="minor"/>
      </rPr>
      <t xml:space="preserve"> Dane prezentowane w tablicach nr 32 - 41 zostały przekazane przez Biuro Ochrony i Spraw Obronnych CZSW…</t>
    </r>
  </si>
  <si>
    <r>
      <t>Ucieczki z zatrudnienia zewnętrznego - w pełnym systemie konwojowania</t>
    </r>
    <r>
      <rPr>
        <vertAlign val="superscript"/>
        <sz val="10"/>
        <rFont val="Calibri"/>
        <family val="2"/>
        <charset val="238"/>
        <scheme val="minor"/>
      </rPr>
      <t>3</t>
    </r>
  </si>
  <si>
    <r>
      <t>Ucieczki z zatrudnienia zewnętrznego  - w zmniejszonym systemie konwojowania</t>
    </r>
    <r>
      <rPr>
        <vertAlign val="superscript"/>
        <sz val="10"/>
        <rFont val="Calibri"/>
        <family val="2"/>
        <charset val="238"/>
        <scheme val="minor"/>
      </rPr>
      <t>3</t>
    </r>
  </si>
  <si>
    <r>
      <t>Samowolne oddalenia z zatrudnienia zewnętrznego - bez konwojenta</t>
    </r>
    <r>
      <rPr>
        <vertAlign val="superscript"/>
        <sz val="10"/>
        <rFont val="Calibri"/>
        <family val="2"/>
        <charset val="238"/>
        <scheme val="minor"/>
      </rPr>
      <t>3</t>
    </r>
  </si>
  <si>
    <r>
      <t>Samowolne oddalenia z zatrudnienia zewnętrznego - bez konwojenta</t>
    </r>
    <r>
      <rPr>
        <vertAlign val="superscript"/>
        <sz val="10"/>
        <rFont val="Calibri"/>
        <family val="2"/>
        <charset val="238"/>
        <scheme val="minor"/>
      </rPr>
      <t xml:space="preserve">3 </t>
    </r>
    <r>
      <rPr>
        <b/>
        <sz val="10"/>
        <rFont val="Calibri"/>
        <family val="2"/>
        <charset val="238"/>
        <scheme val="minor"/>
      </rPr>
      <t>cd.</t>
    </r>
  </si>
  <si>
    <t>Wyroki zarejestrowane w miesiącu sprawozdawczym</t>
  </si>
  <si>
    <t>Wyroki zwrócone do organu zarządzającego wykonanie w miesiącu sprawozdawczym</t>
  </si>
  <si>
    <t>Wyroki wprowadzone do wykonania w miesiącu sprawozdawczym</t>
  </si>
  <si>
    <r>
      <t>miejsca wyłączone z pojemności</t>
    </r>
    <r>
      <rPr>
        <vertAlign val="superscript"/>
        <sz val="11"/>
        <rFont val="Calibri"/>
        <family val="2"/>
        <charset val="238"/>
        <scheme val="minor"/>
      </rPr>
      <t>1)</t>
    </r>
  </si>
  <si>
    <r>
      <t>przebywający poza terenem</t>
    </r>
    <r>
      <rPr>
        <vertAlign val="superscript"/>
        <sz val="11"/>
        <rFont val="Calibri"/>
        <family val="2"/>
        <charset val="238"/>
        <scheme val="minor"/>
      </rPr>
      <t>2)</t>
    </r>
  </si>
  <si>
    <r>
      <t>Faktycznie ogółem</t>
    </r>
    <r>
      <rPr>
        <b/>
        <vertAlign val="superscript"/>
        <sz val="11"/>
        <rFont val="Calibri"/>
        <family val="2"/>
        <charset val="238"/>
        <scheme val="minor"/>
      </rPr>
      <t>3)</t>
    </r>
  </si>
  <si>
    <r>
      <t>pozostałe oddziały</t>
    </r>
    <r>
      <rPr>
        <vertAlign val="superscript"/>
        <sz val="11"/>
        <rFont val="Calibri"/>
        <family val="2"/>
        <charset val="238"/>
        <scheme val="minor"/>
      </rPr>
      <t>4)</t>
    </r>
  </si>
  <si>
    <t>Tadżykistan</t>
  </si>
  <si>
    <t xml:space="preserve">   1. ZK Brzeg</t>
  </si>
  <si>
    <t xml:space="preserve">   2. ZK Głubczyce</t>
  </si>
  <si>
    <t xml:space="preserve">   3. ZK Kluczbork</t>
  </si>
  <si>
    <t>Filipiny</t>
  </si>
  <si>
    <t>Somalia</t>
  </si>
  <si>
    <t>Zimbabwe</t>
  </si>
  <si>
    <t xml:space="preserve">   7. OZ Oleśnica</t>
  </si>
  <si>
    <t>Afganistan</t>
  </si>
  <si>
    <t xml:space="preserve">   4. ZK Nysa</t>
  </si>
  <si>
    <t xml:space="preserve">   5. ZK Nr 1 Strzelce Opolskie</t>
  </si>
  <si>
    <t xml:space="preserve">   6. ZK Nr 2 Strzelce Opolskie</t>
  </si>
  <si>
    <t xml:space="preserve">   5. OZ Chmielów</t>
  </si>
  <si>
    <t xml:space="preserve">   3. AŚ Warszawa - Grochów</t>
  </si>
  <si>
    <t xml:space="preserve">   4. AŚ Warszawa - Służewiec</t>
  </si>
  <si>
    <t xml:space="preserve">   5. ZK Plock</t>
  </si>
  <si>
    <t xml:space="preserve">   6. ZK Siedlce</t>
  </si>
  <si>
    <t xml:space="preserve">   7. ZK Żytkowice</t>
  </si>
  <si>
    <t xml:space="preserve">   8. OZ Bemowo</t>
  </si>
  <si>
    <t xml:space="preserve">   9. OZ Pionki</t>
  </si>
  <si>
    <t xml:space="preserve">   10. OZ Płońsk</t>
  </si>
  <si>
    <t>"Sąd penitencjarny może udzielić przerwy w wykonaniu kary, jeżeli przemawiają za tym ważne względy, rodzinne lub osobiste…"</t>
  </si>
  <si>
    <t xml:space="preserve">"Sąd penitencjarny udziela przerwy w wykonaniu kary w wypadku określonym w art. 150 § 1 (choroba psychiczna lub inna ciężka choroba) do czasu ustania przeszkody" </t>
  </si>
  <si>
    <t>Dania</t>
  </si>
  <si>
    <t>Sri Lanka</t>
  </si>
  <si>
    <t xml:space="preserve">   1. ZK Gębarzewo</t>
  </si>
  <si>
    <t xml:space="preserve">   3. ZK Wronki</t>
  </si>
  <si>
    <t xml:space="preserve">   4. OZ Poznań</t>
  </si>
  <si>
    <t xml:space="preserve">   5. OZ Szamotuły</t>
  </si>
  <si>
    <t xml:space="preserve">   6. OZ Wałowice</t>
  </si>
  <si>
    <t xml:space="preserve">   5. OZ Płoty</t>
  </si>
  <si>
    <t xml:space="preserve">   6. OZ Słońsk</t>
  </si>
  <si>
    <t xml:space="preserve">   8. OZ Piława Dolna</t>
  </si>
  <si>
    <t>Finlandia</t>
  </si>
  <si>
    <t>Szwecja</t>
  </si>
  <si>
    <t xml:space="preserve">   11. OZ Radom</t>
  </si>
  <si>
    <t xml:space="preserve">   12. OZ Stawiszyn</t>
  </si>
  <si>
    <t>por. Robert Wiśniewski</t>
  </si>
  <si>
    <t>OZ Białystok</t>
  </si>
  <si>
    <t>OZ Grądy - Woniecko</t>
  </si>
  <si>
    <t>OZ Bydgoszcz Fordon</t>
  </si>
  <si>
    <t xml:space="preserve">OZ  Grudziądz </t>
  </si>
  <si>
    <t>OZ Gdańsk Przeróbka</t>
  </si>
  <si>
    <t>OZ Malbork</t>
  </si>
  <si>
    <t>OZ Zabrze</t>
  </si>
  <si>
    <t>OZ Koszalin</t>
  </si>
  <si>
    <t>OZ Kraków Nowa Huta</t>
  </si>
  <si>
    <t>OZ Tarnów Mościce</t>
  </si>
  <si>
    <t xml:space="preserve">OZ  Łódź </t>
  </si>
  <si>
    <t>OZ Sieraków Śląski</t>
  </si>
  <si>
    <t xml:space="preserve">OZ Strzelce Opolskie </t>
  </si>
  <si>
    <t>OZ Koziegłowy</t>
  </si>
  <si>
    <t>OZ Medyka</t>
  </si>
  <si>
    <t>OZ Stargard</t>
  </si>
  <si>
    <t xml:space="preserve">OZ Wrocław </t>
  </si>
  <si>
    <t>TABL. 5  Zaludnienie oddziałów mieszkalnych w aresztach śledczych i zakładach karnych w dn. 31.12.2021 r.,</t>
  </si>
  <si>
    <t xml:space="preserve">   7. OZ Grodków</t>
  </si>
  <si>
    <t xml:space="preserve">   8. ZK Sieraków Śląski</t>
  </si>
  <si>
    <t xml:space="preserve">   9. OZ Kędzierzyn - Koźle</t>
  </si>
  <si>
    <t xml:space="preserve">   10. OZ Opole</t>
  </si>
  <si>
    <t xml:space="preserve">   5. OZ Wrocław</t>
  </si>
  <si>
    <t>Warszawa, 19.01.2022 r.</t>
  </si>
  <si>
    <t>Malta</t>
  </si>
  <si>
    <t xml:space="preserve">                Styczeń 2022 r.</t>
  </si>
  <si>
    <t xml:space="preserve">                 01.01 - 31.01.22 r.</t>
  </si>
  <si>
    <t xml:space="preserve">   1. AŚ Lublin</t>
  </si>
  <si>
    <t xml:space="preserve">   2. OZ Sieraków Śląski</t>
  </si>
  <si>
    <t xml:space="preserve">   2. ZK Kłodzko</t>
  </si>
  <si>
    <t xml:space="preserve">   3. OZ Wrocław</t>
  </si>
  <si>
    <t xml:space="preserve">   2. OZ Koziegłowy</t>
  </si>
  <si>
    <t xml:space="preserve">   1. ZK Rzeszów</t>
  </si>
  <si>
    <t>8 - 10</t>
  </si>
  <si>
    <t>strona8!A1</t>
  </si>
  <si>
    <t>luty</t>
  </si>
  <si>
    <t>Gambia</t>
  </si>
  <si>
    <t xml:space="preserve">   2. OZ Zabrze</t>
  </si>
  <si>
    <t xml:space="preserve">   1. ZK Gorzów Wielkopolski</t>
  </si>
  <si>
    <t xml:space="preserve">   2. OZ Tarnów - Mościce</t>
  </si>
  <si>
    <t xml:space="preserve">   2. OZ Zabłocie</t>
  </si>
  <si>
    <t xml:space="preserve">   1. AŚ Warszawa - Grochów</t>
  </si>
  <si>
    <t xml:space="preserve">   2. ZK Przytuły Stare</t>
  </si>
  <si>
    <t xml:space="preserve">   3. OZ Stawiszyn</t>
  </si>
  <si>
    <t xml:space="preserve">     BIS.0332.04.2022.MM                                                                                   </t>
  </si>
  <si>
    <t>marzec 2022 r.</t>
  </si>
  <si>
    <t>od 01.01.2022 r. do 31.03.2022 r.</t>
  </si>
  <si>
    <t>Struktura populacji osadzonych kobiet i mężczyzn w dniu 31.03.2022 r.</t>
  </si>
  <si>
    <t>Struktura populacji osadzonych kobiet w dniu 31.03.2022 r.</t>
  </si>
  <si>
    <t>Osadzeni przebywający w poszczególnych okręgach - stan ewidencyjny w dniu 31.03.2022 r.</t>
  </si>
  <si>
    <r>
      <rPr>
        <b/>
        <u/>
        <sz val="11"/>
        <rFont val="Calibri"/>
        <family val="2"/>
        <charset val="238"/>
        <scheme val="minor"/>
      </rPr>
      <t xml:space="preserve">Wykres 3 </t>
    </r>
    <r>
      <rPr>
        <b/>
        <sz val="11"/>
        <rFont val="Calibri"/>
        <family val="2"/>
        <charset val="238"/>
        <scheme val="minor"/>
      </rPr>
      <t xml:space="preserve">  Ewidencyjna liczba osadzonych w okresie od 31.03.2021 do 31.03.2022</t>
    </r>
  </si>
  <si>
    <t xml:space="preserve">TABL.  3  Liczba tymczasowo aresztowanych, skazanych i ukaranych w poszczególnych aresztach śledczych i zakładach karnych w dniu 31.03.2022 r. </t>
  </si>
  <si>
    <t xml:space="preserve">               i ruch osadzonych w marcu 2022 r.</t>
  </si>
  <si>
    <t>Zaludnienie aresztów śledczych i zakładów karnych w dniu 31 marca 2022 r. (bez miejsc dodatkowych)</t>
  </si>
  <si>
    <t>TABL. 5  Zaludnienie oddziałów mieszkalnych w aresztach śledczych i zakładach karnych w dn. 31.03.2022 r.,</t>
  </si>
  <si>
    <t>TABL. 5  Zaludnienie oddziałów mieszkalnych w aresztach śledczych i zakładach karnych w dn. 31.03.2022r.,</t>
  </si>
  <si>
    <r>
      <rPr>
        <b/>
        <u/>
        <sz val="11"/>
        <rFont val="Calibri"/>
        <family val="2"/>
        <charset val="238"/>
        <scheme val="minor"/>
      </rPr>
      <t>Wykres  4</t>
    </r>
    <r>
      <rPr>
        <b/>
        <sz val="11"/>
        <rFont val="Calibri"/>
        <family val="2"/>
        <charset val="238"/>
        <scheme val="minor"/>
      </rPr>
      <t xml:space="preserve">   Ruch osadzonych w okresie od 01.03.2021 do 31.03.2022 r.</t>
    </r>
  </si>
  <si>
    <t>marzec</t>
  </si>
  <si>
    <r>
      <rPr>
        <b/>
        <u/>
        <sz val="11"/>
        <rFont val="Calibri"/>
        <family val="2"/>
        <charset val="238"/>
        <scheme val="minor"/>
      </rPr>
      <t>Wykres  5</t>
    </r>
    <r>
      <rPr>
        <b/>
        <sz val="11"/>
        <rFont val="Calibri"/>
        <family val="2"/>
        <charset val="238"/>
        <scheme val="minor"/>
      </rPr>
      <t xml:space="preserve">   Transporty osadzonych w okresie od 31.03.2021 do 31.03.2022</t>
    </r>
  </si>
  <si>
    <t xml:space="preserve">    stan w dniu 31.03.2022 r.</t>
  </si>
  <si>
    <r>
      <rPr>
        <b/>
        <u/>
        <sz val="10"/>
        <rFont val="Calibri"/>
        <family val="2"/>
        <charset val="238"/>
        <scheme val="minor"/>
      </rPr>
      <t>Wykres  9</t>
    </r>
    <r>
      <rPr>
        <b/>
        <sz val="10"/>
        <rFont val="Calibri"/>
        <family val="2"/>
        <charset val="238"/>
        <scheme val="minor"/>
      </rPr>
      <t xml:space="preserve">  Skazani zdjęci z ewidencji wg wybranych przyczyn w okresie od 31.03.2021 do 31.03.2022</t>
    </r>
  </si>
  <si>
    <t xml:space="preserve">                      od 01.03.2021 do 31.03.2022</t>
  </si>
  <si>
    <r>
      <rPr>
        <b/>
        <u/>
        <sz val="10"/>
        <rFont val="Calibri"/>
        <family val="2"/>
        <charset val="238"/>
        <scheme val="minor"/>
      </rPr>
      <t>Wykres  11</t>
    </r>
    <r>
      <rPr>
        <b/>
        <sz val="10"/>
        <rFont val="Calibri"/>
        <family val="2"/>
        <charset val="238"/>
        <scheme val="minor"/>
      </rPr>
      <t xml:space="preserve">   Skazani, którym udzielono zezwolenia na odbycie kary w systemie DE w marcu 2022 r. </t>
    </r>
  </si>
  <si>
    <t xml:space="preserve">                    sądów apelacyjnych - stan w dniu 31.03.2022 r.</t>
  </si>
  <si>
    <r>
      <rPr>
        <b/>
        <u/>
        <sz val="10"/>
        <rFont val="Calibri"/>
        <family val="2"/>
        <charset val="238"/>
        <scheme val="minor"/>
      </rPr>
      <t xml:space="preserve">Wykres  13 </t>
    </r>
    <r>
      <rPr>
        <b/>
        <sz val="10"/>
        <rFont val="Calibri"/>
        <family val="2"/>
        <charset val="238"/>
        <scheme val="minor"/>
      </rPr>
      <t xml:space="preserve">  Liczba skazanych zwolnionych z odbywania kary w systemie DE w marcu 2022 r.</t>
    </r>
  </si>
  <si>
    <t>Etiopia</t>
  </si>
  <si>
    <t>Jamajka</t>
  </si>
  <si>
    <t>Jordania</t>
  </si>
  <si>
    <t>Kongo</t>
  </si>
  <si>
    <t>Korea Południowa</t>
  </si>
  <si>
    <t>Liban</t>
  </si>
  <si>
    <t>TABL. 17 Cudzoziemcy przebywający w AŚ i ZK w dniu 31.03.2022 r.</t>
  </si>
  <si>
    <r>
      <rPr>
        <b/>
        <u/>
        <sz val="10"/>
        <rFont val="Calibri"/>
        <family val="2"/>
        <charset val="238"/>
        <scheme val="minor"/>
      </rPr>
      <t>Wykres  14</t>
    </r>
    <r>
      <rPr>
        <b/>
        <sz val="10"/>
        <rFont val="Calibri"/>
        <family val="2"/>
        <charset val="238"/>
        <scheme val="minor"/>
      </rPr>
      <t xml:space="preserve">   Cudzoziemcy przebywający w AŚ i ZK w okresie od 31.03.2021 do 31.03.2022</t>
    </r>
  </si>
  <si>
    <t>w dniu 31.03.2022r</t>
  </si>
  <si>
    <t>Skazani na karę dożywotniego pozbawienia wolności wg stanu w dniu  31.03.2022r.*</t>
  </si>
  <si>
    <t>wg aktualnego statusu prawnego (stan w dniu 31.03.2022 r.)</t>
  </si>
  <si>
    <t>Osadzeni zobowiązani do świadczeń alimentacyjnych w lutym 2022 r.</t>
  </si>
  <si>
    <r>
      <t>na dzień 31.03.2022 r.</t>
    </r>
    <r>
      <rPr>
        <vertAlign val="superscript"/>
        <sz val="11"/>
        <rFont val="Calibri"/>
        <family val="2"/>
        <charset val="238"/>
        <scheme val="minor"/>
      </rPr>
      <t>2</t>
    </r>
  </si>
  <si>
    <r>
      <rPr>
        <b/>
        <u/>
        <sz val="11"/>
        <rFont val="Calibri"/>
        <family val="2"/>
        <charset val="238"/>
        <scheme val="minor"/>
      </rPr>
      <t>Wykres 15</t>
    </r>
    <r>
      <rPr>
        <b/>
        <sz val="11"/>
        <rFont val="Calibri"/>
        <family val="2"/>
        <charset val="238"/>
        <scheme val="minor"/>
      </rPr>
      <t xml:space="preserve">   Zatrudnienie odpłatne osadzonych w okresie od 31.10.2020 do 31.03.2022</t>
    </r>
  </si>
  <si>
    <r>
      <rPr>
        <b/>
        <u/>
        <sz val="10"/>
        <rFont val="Calibri"/>
        <family val="2"/>
        <charset val="238"/>
        <scheme val="minor"/>
      </rPr>
      <t xml:space="preserve">Wykres 16 </t>
    </r>
    <r>
      <rPr>
        <b/>
        <sz val="10"/>
        <rFont val="Calibri"/>
        <family val="2"/>
        <charset val="238"/>
        <scheme val="minor"/>
      </rPr>
      <t>Powszechność zatrudnienia skazanych i ukaranych w okresie od 31.10.2020 do 31.03.2022</t>
    </r>
  </si>
  <si>
    <r>
      <rPr>
        <b/>
        <u/>
        <sz val="10"/>
        <rFont val="Calibri"/>
        <family val="2"/>
        <charset val="238"/>
        <scheme val="minor"/>
      </rPr>
      <t xml:space="preserve">Wykres  17 </t>
    </r>
    <r>
      <rPr>
        <b/>
        <sz val="10"/>
        <rFont val="Calibri"/>
        <family val="2"/>
        <charset val="238"/>
        <scheme val="minor"/>
      </rPr>
      <t xml:space="preserve">  Wskaźnik bezrobocia skazanych w okresie od 31.10.2020 do 31.03.2022</t>
    </r>
  </si>
  <si>
    <r>
      <t>Zatrudnienie odpłatne osadzonych w lutym 2022 r. według okręgów</t>
    </r>
    <r>
      <rPr>
        <vertAlign val="superscript"/>
        <sz val="11"/>
        <rFont val="Calibri"/>
        <family val="2"/>
        <charset val="238"/>
        <scheme val="minor"/>
      </rPr>
      <t>1</t>
    </r>
  </si>
  <si>
    <r>
      <t>Zatrudnienie osadzonych w lutym 2022 r. według miejsc zatrudnienia</t>
    </r>
    <r>
      <rPr>
        <vertAlign val="superscript"/>
        <sz val="11"/>
        <rFont val="Calibri"/>
        <family val="2"/>
        <charset val="238"/>
        <scheme val="minor"/>
      </rPr>
      <t>1</t>
    </r>
  </si>
  <si>
    <r>
      <t xml:space="preserve">   </t>
    </r>
    <r>
      <rPr>
        <sz val="8"/>
        <rFont val="Calibri"/>
        <family val="2"/>
        <charset val="238"/>
        <scheme val="minor"/>
      </rPr>
      <t xml:space="preserve">    powinien przepracować w ciągu miesiąca                   normatyw  za luty =     160 godzin</t>
    </r>
  </si>
  <si>
    <t xml:space="preserve">       powinien przepracować w ciągu miesiąca                   normatyw  za luty =   160 godzin</t>
  </si>
  <si>
    <t xml:space="preserve">     Marzec 2022 r.</t>
  </si>
  <si>
    <t xml:space="preserve">   01.01 - 31.03.22 r.</t>
  </si>
  <si>
    <r>
      <rPr>
        <b/>
        <u/>
        <sz val="12"/>
        <rFont val="Calibri"/>
        <family val="2"/>
        <charset val="238"/>
        <scheme val="minor"/>
      </rPr>
      <t xml:space="preserve">Wykres  18 </t>
    </r>
    <r>
      <rPr>
        <b/>
        <sz val="12"/>
        <rFont val="Calibri"/>
        <family val="2"/>
        <charset val="238"/>
        <scheme val="minor"/>
      </rPr>
      <t xml:space="preserve">  Liczba uczestników ucieczek z terenu i zatrudnienia w okresie 01.01.21 do 31.03.2022</t>
    </r>
  </si>
  <si>
    <t xml:space="preserve">                 Marzec 2022 r.</t>
  </si>
  <si>
    <t xml:space="preserve">           01.01 - 31.03.22 r.</t>
  </si>
  <si>
    <t xml:space="preserve">              01.01 - 31.03.22 r.</t>
  </si>
  <si>
    <t xml:space="preserve">                Marzec 2022 r.</t>
  </si>
  <si>
    <t xml:space="preserve">                01.01 - 31.03.22 r.</t>
  </si>
  <si>
    <t xml:space="preserve">                Marzec 2022 r. </t>
  </si>
  <si>
    <t xml:space="preserve">                 01.01 - 31.03.22 r.</t>
  </si>
  <si>
    <t xml:space="preserve">   1. AŚ Gdańsk</t>
  </si>
  <si>
    <t xml:space="preserve">   2. AŚ Wejherowo</t>
  </si>
  <si>
    <t xml:space="preserve">   3. OZ Gdańsk - Przeróbka</t>
  </si>
  <si>
    <t xml:space="preserve">   2. OZ Płoty</t>
  </si>
  <si>
    <t xml:space="preserve">   1. ZK Trzebinia</t>
  </si>
  <si>
    <t xml:space="preserve">   2. OZ Białystok</t>
  </si>
  <si>
    <t xml:space="preserve">   2. AŚ Kielce</t>
  </si>
  <si>
    <t>Warszawa, 14.04.2022 r.</t>
  </si>
  <si>
    <r>
      <t>TABL.  34   Osadzeni, którzy dokonali ucieczki, ujęci i nieujęci w okresie od 01.01.22 r. do 31.03.2022 r.</t>
    </r>
    <r>
      <rPr>
        <vertAlign val="superscript"/>
        <sz val="10"/>
        <rFont val="Calibri"/>
        <family val="2"/>
        <charset val="238"/>
        <scheme val="minor"/>
      </rPr>
      <t>3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</si>
</sst>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\ _z_ł_-;\-* #,##0.00\ _z_ł_-;_-* &quot;-&quot;??\ _z_ł_-;_-@_-"/>
    <numFmt numFmtId="164" formatCode="0.0%"/>
    <numFmt numFmtId="165" formatCode="0.0"/>
    <numFmt numFmtId="166" formatCode="0.000"/>
  </numFmts>
  <fonts count="52" x14ac:knownFonts="1">
    <font>
      <sz val="10"/>
      <name val="Arial CE"/>
      <charset val="238"/>
    </font>
    <font>
      <sz val="10"/>
      <name val="Arial CE"/>
      <charset val="238"/>
    </font>
    <font>
      <sz val="8"/>
      <name val="Arial CE"/>
      <charset val="238"/>
    </font>
    <font>
      <sz val="10"/>
      <name val="Arial"/>
      <family val="2"/>
      <charset val="238"/>
    </font>
    <font>
      <b/>
      <sz val="12"/>
      <name val="Arial"/>
      <family val="2"/>
      <charset val="238"/>
    </font>
    <font>
      <b/>
      <sz val="14"/>
      <name val="Arial"/>
      <family val="2"/>
      <charset val="238"/>
    </font>
    <font>
      <b/>
      <sz val="10"/>
      <name val="Arial"/>
      <family val="2"/>
      <charset val="238"/>
    </font>
    <font>
      <sz val="12"/>
      <name val="Arial"/>
      <family val="2"/>
      <charset val="238"/>
    </font>
    <font>
      <sz val="8"/>
      <name val="Arial"/>
      <family val="2"/>
      <charset val="238"/>
    </font>
    <font>
      <sz val="11"/>
      <name val="Arial"/>
      <family val="2"/>
      <charset val="238"/>
    </font>
    <font>
      <b/>
      <sz val="11"/>
      <name val="Arial"/>
      <family val="2"/>
      <charset val="238"/>
    </font>
    <font>
      <vertAlign val="superscript"/>
      <sz val="10"/>
      <name val="Arial"/>
      <family val="2"/>
      <charset val="238"/>
    </font>
    <font>
      <b/>
      <sz val="12"/>
      <name val="Calibri"/>
      <family val="2"/>
      <charset val="238"/>
      <scheme val="minor"/>
    </font>
    <font>
      <u/>
      <sz val="10"/>
      <color theme="10"/>
      <name val="Arial CE"/>
      <charset val="238"/>
    </font>
    <font>
      <b/>
      <sz val="9"/>
      <color indexed="81"/>
      <name val="Tahoma"/>
      <family val="2"/>
      <charset val="238"/>
    </font>
    <font>
      <sz val="9"/>
      <color indexed="81"/>
      <name val="Tahoma"/>
      <family val="2"/>
      <charset val="238"/>
    </font>
    <font>
      <b/>
      <sz val="22"/>
      <name val="Calibri"/>
      <family val="2"/>
      <charset val="238"/>
      <scheme val="minor"/>
    </font>
    <font>
      <sz val="10"/>
      <name val="Calibri"/>
      <family val="2"/>
      <charset val="238"/>
      <scheme val="minor"/>
    </font>
    <font>
      <b/>
      <sz val="16"/>
      <name val="Calibri"/>
      <family val="2"/>
      <charset val="238"/>
      <scheme val="minor"/>
    </font>
    <font>
      <sz val="10"/>
      <color rgb="FFFF0000"/>
      <name val="Calibri"/>
      <family val="2"/>
      <charset val="238"/>
      <scheme val="minor"/>
    </font>
    <font>
      <b/>
      <sz val="18"/>
      <name val="Calibri"/>
      <family val="2"/>
      <charset val="238"/>
      <scheme val="minor"/>
    </font>
    <font>
      <sz val="14"/>
      <color rgb="FFFF0000"/>
      <name val="Calibri"/>
      <family val="2"/>
      <charset val="238"/>
      <scheme val="minor"/>
    </font>
    <font>
      <sz val="14"/>
      <name val="Calibri"/>
      <family val="2"/>
      <charset val="238"/>
      <scheme val="minor"/>
    </font>
    <font>
      <sz val="16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name val="Calibri"/>
      <family val="2"/>
      <charset val="238"/>
      <scheme val="minor"/>
    </font>
    <font>
      <b/>
      <u/>
      <sz val="11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sz val="9"/>
      <name val="Calibri"/>
      <family val="2"/>
      <charset val="238"/>
      <scheme val="minor"/>
    </font>
    <font>
      <b/>
      <u/>
      <sz val="10"/>
      <name val="Calibri"/>
      <family val="2"/>
      <charset val="238"/>
      <scheme val="minor"/>
    </font>
    <font>
      <b/>
      <sz val="9"/>
      <name val="Calibri"/>
      <family val="2"/>
      <charset val="238"/>
      <scheme val="minor"/>
    </font>
    <font>
      <b/>
      <sz val="8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u/>
      <sz val="11"/>
      <name val="Calibri"/>
      <family val="2"/>
      <charset val="238"/>
      <scheme val="minor"/>
    </font>
    <font>
      <u/>
      <vertAlign val="superscript"/>
      <sz val="11"/>
      <name val="Calibri"/>
      <family val="2"/>
      <charset val="238"/>
      <scheme val="minor"/>
    </font>
    <font>
      <vertAlign val="superscript"/>
      <sz val="10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vertAlign val="superscript"/>
      <sz val="11"/>
      <name val="Calibri"/>
      <family val="2"/>
      <charset val="238"/>
      <scheme val="minor"/>
    </font>
    <font>
      <sz val="8"/>
      <color rgb="FFFF0000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sz val="3"/>
      <name val="Calibri"/>
      <family val="2"/>
      <charset val="238"/>
      <scheme val="minor"/>
    </font>
    <font>
      <b/>
      <sz val="3"/>
      <name val="Calibri"/>
      <family val="2"/>
      <charset val="238"/>
      <scheme val="minor"/>
    </font>
    <font>
      <b/>
      <u/>
      <sz val="12"/>
      <name val="Calibri"/>
      <family val="2"/>
      <charset val="238"/>
      <scheme val="minor"/>
    </font>
    <font>
      <vertAlign val="superscript"/>
      <sz val="9"/>
      <name val="Calibri"/>
      <family val="2"/>
      <charset val="238"/>
      <scheme val="minor"/>
    </font>
    <font>
      <sz val="8"/>
      <color rgb="FF92D050"/>
      <name val="Calibri"/>
      <family val="2"/>
      <charset val="238"/>
      <scheme val="minor"/>
    </font>
    <font>
      <b/>
      <vertAlign val="superscript"/>
      <sz val="11"/>
      <name val="Calibri"/>
      <family val="2"/>
      <charset val="238"/>
      <scheme val="minor"/>
    </font>
    <font>
      <sz val="9"/>
      <name val="Arial CE"/>
      <family val="2"/>
      <charset val="238"/>
    </font>
    <font>
      <b/>
      <sz val="10"/>
      <name val="Arial CE"/>
      <family val="2"/>
      <charset val="238"/>
    </font>
  </fonts>
  <fills count="15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3"/>
        <bgColor indexed="2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indexed="22"/>
      </patternFill>
    </fill>
    <fill>
      <patternFill patternType="solid">
        <fgColor theme="3" tint="0.59999389629810485"/>
        <bgColor indexed="9"/>
      </patternFill>
    </fill>
    <fill>
      <patternFill patternType="solid">
        <fgColor theme="3" tint="0.59999389629810485"/>
        <bgColor indexed="55"/>
      </patternFill>
    </fill>
  </fills>
  <borders count="10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3" fillId="0" borderId="0" applyNumberFormat="0" applyFill="0" applyBorder="0" applyAlignment="0" applyProtection="0">
      <alignment vertical="top"/>
      <protection locked="0"/>
    </xf>
  </cellStyleXfs>
  <cellXfs count="1066">
    <xf numFmtId="0" fontId="0" fillId="0" borderId="0" xfId="0"/>
    <xf numFmtId="0" fontId="3" fillId="0" borderId="0" xfId="0" quotePrefix="1" applyFont="1" applyAlignment="1">
      <alignment horizontal="left"/>
    </xf>
    <xf numFmtId="0" fontId="3" fillId="0" borderId="0" xfId="0" applyFont="1"/>
    <xf numFmtId="0" fontId="3" fillId="0" borderId="0" xfId="0" applyFont="1" applyBorder="1"/>
    <xf numFmtId="0" fontId="6" fillId="3" borderId="19" xfId="0" applyFont="1" applyFill="1" applyBorder="1" applyAlignment="1">
      <alignment horizontal="centerContinuous"/>
    </xf>
    <xf numFmtId="0" fontId="3" fillId="3" borderId="12" xfId="0" applyFont="1" applyFill="1" applyBorder="1" applyAlignment="1">
      <alignment horizontal="centerContinuous"/>
    </xf>
    <xf numFmtId="0" fontId="3" fillId="3" borderId="19" xfId="0" applyFont="1" applyFill="1" applyBorder="1" applyAlignment="1">
      <alignment horizontal="centerContinuous"/>
    </xf>
    <xf numFmtId="0" fontId="6" fillId="3" borderId="20" xfId="0" applyFont="1" applyFill="1" applyBorder="1" applyAlignment="1">
      <alignment horizontal="centerContinuous"/>
    </xf>
    <xf numFmtId="0" fontId="6" fillId="3" borderId="0" xfId="0" applyFont="1" applyFill="1" applyBorder="1" applyAlignment="1">
      <alignment horizontal="centerContinuous"/>
    </xf>
    <xf numFmtId="0" fontId="3" fillId="3" borderId="10" xfId="0" applyFont="1" applyFill="1" applyBorder="1" applyAlignment="1">
      <alignment horizontal="centerContinuous"/>
    </xf>
    <xf numFmtId="0" fontId="3" fillId="3" borderId="0" xfId="0" applyFont="1" applyFill="1" applyBorder="1" applyAlignment="1">
      <alignment horizontal="centerContinuous"/>
    </xf>
    <xf numFmtId="0" fontId="6" fillId="3" borderId="18" xfId="0" applyFont="1" applyFill="1" applyBorder="1" applyAlignment="1">
      <alignment horizontal="centerContinuous"/>
    </xf>
    <xf numFmtId="0" fontId="6" fillId="0" borderId="0" xfId="0" applyFont="1"/>
    <xf numFmtId="0" fontId="8" fillId="2" borderId="10" xfId="0" applyFont="1" applyFill="1" applyBorder="1"/>
    <xf numFmtId="0" fontId="3" fillId="0" borderId="0" xfId="0" quotePrefix="1" applyFont="1" applyBorder="1" applyAlignment="1">
      <alignment horizontal="left"/>
    </xf>
    <xf numFmtId="0" fontId="3" fillId="0" borderId="0" xfId="0" applyFont="1" applyBorder="1" applyProtection="1">
      <protection locked="0"/>
    </xf>
    <xf numFmtId="0" fontId="8" fillId="2" borderId="0" xfId="0" applyFont="1" applyFill="1" applyBorder="1"/>
    <xf numFmtId="0" fontId="8" fillId="2" borderId="0" xfId="0" applyFont="1" applyFill="1" applyBorder="1" applyAlignment="1">
      <alignment horizontal="left"/>
    </xf>
    <xf numFmtId="0" fontId="8" fillId="0" borderId="0" xfId="0" applyFont="1" applyBorder="1" applyAlignment="1">
      <alignment horizontal="right"/>
    </xf>
    <xf numFmtId="0" fontId="0" fillId="0" borderId="0" xfId="0"/>
    <xf numFmtId="0" fontId="4" fillId="8" borderId="25" xfId="0" applyFont="1" applyFill="1" applyBorder="1" applyAlignment="1">
      <alignment horizontal="centerContinuous"/>
    </xf>
    <xf numFmtId="0" fontId="4" fillId="8" borderId="27" xfId="0" applyFont="1" applyFill="1" applyBorder="1" applyAlignment="1">
      <alignment horizontal="centerContinuous"/>
    </xf>
    <xf numFmtId="0" fontId="8" fillId="5" borderId="0" xfId="0" applyFont="1" applyFill="1" applyBorder="1" applyAlignment="1">
      <alignment horizontal="left"/>
    </xf>
    <xf numFmtId="0" fontId="8" fillId="5" borderId="10" xfId="0" applyFont="1" applyFill="1" applyBorder="1" applyAlignment="1">
      <alignment horizontal="right"/>
    </xf>
    <xf numFmtId="0" fontId="8" fillId="5" borderId="18" xfId="0" applyFont="1" applyFill="1" applyBorder="1" applyAlignment="1">
      <alignment horizontal="left"/>
    </xf>
    <xf numFmtId="0" fontId="3" fillId="5" borderId="2" xfId="0" applyFont="1" applyFill="1" applyBorder="1"/>
    <xf numFmtId="0" fontId="3" fillId="5" borderId="26" xfId="0" applyFont="1" applyFill="1" applyBorder="1"/>
    <xf numFmtId="0" fontId="8" fillId="5" borderId="15" xfId="0" applyFont="1" applyFill="1" applyBorder="1" applyAlignment="1">
      <alignment horizontal="right"/>
    </xf>
    <xf numFmtId="0" fontId="8" fillId="5" borderId="14" xfId="0" applyFont="1" applyFill="1" applyBorder="1" applyAlignment="1">
      <alignment horizontal="left"/>
    </xf>
    <xf numFmtId="0" fontId="8" fillId="5" borderId="16" xfId="0" applyFont="1" applyFill="1" applyBorder="1" applyAlignment="1">
      <alignment horizontal="left"/>
    </xf>
    <xf numFmtId="0" fontId="4" fillId="8" borderId="28" xfId="0" applyFont="1" applyFill="1" applyBorder="1" applyAlignment="1">
      <alignment horizontal="centerContinuous"/>
    </xf>
    <xf numFmtId="0" fontId="8" fillId="2" borderId="1" xfId="0" applyFont="1" applyFill="1" applyBorder="1"/>
    <xf numFmtId="0" fontId="8" fillId="0" borderId="10" xfId="0" applyFont="1" applyBorder="1"/>
    <xf numFmtId="0" fontId="3" fillId="5" borderId="24" xfId="0" applyFont="1" applyFill="1" applyBorder="1"/>
    <xf numFmtId="0" fontId="8" fillId="0" borderId="15" xfId="0" applyFont="1" applyBorder="1"/>
    <xf numFmtId="0" fontId="8" fillId="0" borderId="10" xfId="0" applyFont="1" applyBorder="1" applyAlignment="1">
      <alignment horizontal="right"/>
    </xf>
    <xf numFmtId="0" fontId="8" fillId="0" borderId="14" xfId="0" applyFont="1" applyBorder="1"/>
    <xf numFmtId="0" fontId="7" fillId="0" borderId="0" xfId="0" applyFont="1"/>
    <xf numFmtId="0" fontId="3" fillId="0" borderId="0" xfId="0" applyFont="1" applyAlignment="1">
      <alignment horizontal="center"/>
    </xf>
    <xf numFmtId="0" fontId="3" fillId="0" borderId="0" xfId="0" quotePrefix="1" applyFont="1" applyAlignment="1">
      <alignment horizontal="center"/>
    </xf>
    <xf numFmtId="16" fontId="3" fillId="0" borderId="0" xfId="0" quotePrefix="1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6" fillId="0" borderId="0" xfId="0" applyFont="1" applyAlignment="1">
      <alignment horizontal="center"/>
    </xf>
    <xf numFmtId="0" fontId="4" fillId="0" borderId="0" xfId="0" applyFont="1"/>
    <xf numFmtId="0" fontId="10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1" fillId="0" borderId="0" xfId="0" applyFont="1"/>
    <xf numFmtId="0" fontId="12" fillId="0" borderId="0" xfId="0" applyFont="1"/>
    <xf numFmtId="0" fontId="13" fillId="0" borderId="0" xfId="4" quotePrefix="1" applyAlignment="1" applyProtection="1">
      <alignment horizontal="left"/>
    </xf>
    <xf numFmtId="0" fontId="13" fillId="0" borderId="0" xfId="4" quotePrefix="1" applyAlignment="1" applyProtection="1">
      <alignment horizontal="center"/>
    </xf>
    <xf numFmtId="0" fontId="13" fillId="0" borderId="0" xfId="4" applyAlignment="1" applyProtection="1"/>
    <xf numFmtId="16" fontId="13" fillId="0" borderId="0" xfId="4" quotePrefix="1" applyNumberFormat="1" applyAlignment="1" applyProtection="1">
      <alignment horizontal="right"/>
    </xf>
    <xf numFmtId="0" fontId="13" fillId="0" borderId="0" xfId="4" applyAlignment="1" applyProtection="1">
      <alignment horizontal="left"/>
    </xf>
    <xf numFmtId="0" fontId="8" fillId="0" borderId="61" xfId="0" applyFont="1" applyBorder="1"/>
    <xf numFmtId="0" fontId="8" fillId="0" borderId="8" xfId="0" applyFont="1" applyBorder="1"/>
    <xf numFmtId="0" fontId="17" fillId="0" borderId="0" xfId="0" applyFont="1"/>
    <xf numFmtId="0" fontId="19" fillId="0" borderId="0" xfId="0" applyFont="1"/>
    <xf numFmtId="0" fontId="17" fillId="0" borderId="0" xfId="3" applyFont="1" applyAlignment="1">
      <alignment horizontal="left"/>
    </xf>
    <xf numFmtId="0" fontId="19" fillId="0" borderId="0" xfId="3" applyFont="1"/>
    <xf numFmtId="0" fontId="17" fillId="0" borderId="0" xfId="3" applyFont="1"/>
    <xf numFmtId="0" fontId="17" fillId="0" borderId="0" xfId="3" quotePrefix="1" applyFont="1" applyAlignment="1">
      <alignment horizontal="left"/>
    </xf>
    <xf numFmtId="0" fontId="22" fillId="0" borderId="0" xfId="3" applyFont="1"/>
    <xf numFmtId="0" fontId="23" fillId="0" borderId="0" xfId="3" quotePrefix="1" applyFont="1" applyAlignment="1">
      <alignment horizontal="left"/>
    </xf>
    <xf numFmtId="0" fontId="24" fillId="0" borderId="0" xfId="0" quotePrefix="1" applyFont="1" applyAlignment="1">
      <alignment horizontal="left"/>
    </xf>
    <xf numFmtId="43" fontId="17" fillId="0" borderId="0" xfId="1" applyFont="1"/>
    <xf numFmtId="0" fontId="25" fillId="0" borderId="1" xfId="0" applyFont="1" applyFill="1" applyBorder="1"/>
    <xf numFmtId="10" fontId="25" fillId="0" borderId="1" xfId="0" applyNumberFormat="1" applyFont="1" applyFill="1" applyBorder="1"/>
    <xf numFmtId="10" fontId="25" fillId="0" borderId="7" xfId="0" applyNumberFormat="1" applyFont="1" applyFill="1" applyBorder="1"/>
    <xf numFmtId="0" fontId="17" fillId="0" borderId="8" xfId="0" applyFont="1" applyFill="1" applyBorder="1"/>
    <xf numFmtId="10" fontId="17" fillId="0" borderId="8" xfId="0" applyNumberFormat="1" applyFont="1" applyFill="1" applyBorder="1"/>
    <xf numFmtId="10" fontId="17" fillId="0" borderId="9" xfId="0" applyNumberFormat="1" applyFont="1" applyFill="1" applyBorder="1"/>
    <xf numFmtId="0" fontId="25" fillId="0" borderId="0" xfId="0" applyFont="1" applyBorder="1"/>
    <xf numFmtId="0" fontId="25" fillId="0" borderId="1" xfId="0" applyFont="1" applyFill="1" applyBorder="1" applyAlignment="1">
      <alignment horizontal="right"/>
    </xf>
    <xf numFmtId="10" fontId="25" fillId="0" borderId="1" xfId="2" applyNumberFormat="1" applyFont="1" applyFill="1" applyBorder="1"/>
    <xf numFmtId="10" fontId="25" fillId="0" borderId="7" xfId="2" applyNumberFormat="1" applyFont="1" applyFill="1" applyBorder="1"/>
    <xf numFmtId="164" fontId="17" fillId="0" borderId="0" xfId="2" applyNumberFormat="1" applyFont="1"/>
    <xf numFmtId="0" fontId="17" fillId="0" borderId="0" xfId="0" applyFont="1" applyBorder="1"/>
    <xf numFmtId="0" fontId="17" fillId="0" borderId="1" xfId="0" applyFont="1" applyFill="1" applyBorder="1"/>
    <xf numFmtId="10" fontId="17" fillId="0" borderId="1" xfId="2" applyNumberFormat="1" applyFont="1" applyFill="1" applyBorder="1"/>
    <xf numFmtId="10" fontId="17" fillId="0" borderId="7" xfId="2" applyNumberFormat="1" applyFont="1" applyFill="1" applyBorder="1"/>
    <xf numFmtId="10" fontId="17" fillId="0" borderId="8" xfId="2" applyNumberFormat="1" applyFont="1" applyFill="1" applyBorder="1"/>
    <xf numFmtId="10" fontId="17" fillId="0" borderId="9" xfId="2" applyNumberFormat="1" applyFont="1" applyFill="1" applyBorder="1"/>
    <xf numFmtId="0" fontId="26" fillId="0" borderId="0" xfId="0" applyFont="1"/>
    <xf numFmtId="0" fontId="27" fillId="0" borderId="0" xfId="0" applyFont="1"/>
    <xf numFmtId="0" fontId="28" fillId="0" borderId="0" xfId="0" applyFont="1" applyAlignment="1">
      <alignment horizontal="center"/>
    </xf>
    <xf numFmtId="0" fontId="25" fillId="0" borderId="1" xfId="0" applyFont="1" applyBorder="1"/>
    <xf numFmtId="0" fontId="17" fillId="0" borderId="1" xfId="0" applyFont="1" applyBorder="1"/>
    <xf numFmtId="0" fontId="17" fillId="0" borderId="7" xfId="0" applyFont="1" applyBorder="1"/>
    <xf numFmtId="0" fontId="25" fillId="0" borderId="8" xfId="0" applyFont="1" applyBorder="1"/>
    <xf numFmtId="0" fontId="17" fillId="0" borderId="8" xfId="0" applyFont="1" applyBorder="1"/>
    <xf numFmtId="0" fontId="17" fillId="0" borderId="9" xfId="0" applyFont="1" applyBorder="1"/>
    <xf numFmtId="0" fontId="24" fillId="0" borderId="0" xfId="0" applyFont="1"/>
    <xf numFmtId="0" fontId="28" fillId="0" borderId="0" xfId="0" applyFont="1" applyAlignment="1">
      <alignment vertical="center" wrapText="1"/>
    </xf>
    <xf numFmtId="0" fontId="28" fillId="0" borderId="0" xfId="0" applyFont="1" applyAlignment="1">
      <alignment wrapText="1"/>
    </xf>
    <xf numFmtId="0" fontId="17" fillId="0" borderId="0" xfId="0" quotePrefix="1" applyFont="1" applyAlignment="1">
      <alignment horizontal="left"/>
    </xf>
    <xf numFmtId="0" fontId="17" fillId="0" borderId="0" xfId="0" applyFont="1" applyAlignment="1">
      <alignment horizontal="left"/>
    </xf>
    <xf numFmtId="0" fontId="17" fillId="0" borderId="0" xfId="0" applyFont="1" applyAlignment="1">
      <alignment readingOrder="1"/>
    </xf>
    <xf numFmtId="0" fontId="17" fillId="0" borderId="3" xfId="0" applyFont="1" applyFill="1" applyBorder="1"/>
    <xf numFmtId="0" fontId="17" fillId="0" borderId="24" xfId="0" applyFont="1" applyBorder="1"/>
    <xf numFmtId="1" fontId="17" fillId="0" borderId="24" xfId="0" applyNumberFormat="1" applyFont="1" applyBorder="1"/>
    <xf numFmtId="1" fontId="17" fillId="0" borderId="8" xfId="0" applyNumberFormat="1" applyFont="1" applyBorder="1"/>
    <xf numFmtId="1" fontId="17" fillId="0" borderId="9" xfId="0" applyNumberFormat="1" applyFont="1" applyBorder="1"/>
    <xf numFmtId="0" fontId="17" fillId="0" borderId="1" xfId="0" quotePrefix="1" applyFont="1" applyBorder="1" applyAlignment="1">
      <alignment horizontal="right"/>
    </xf>
    <xf numFmtId="0" fontId="17" fillId="0" borderId="1" xfId="1" applyNumberFormat="1" applyFont="1" applyBorder="1"/>
    <xf numFmtId="1" fontId="17" fillId="0" borderId="1" xfId="0" applyNumberFormat="1" applyFont="1" applyBorder="1" applyAlignment="1">
      <alignment horizontal="right"/>
    </xf>
    <xf numFmtId="0" fontId="17" fillId="0" borderId="1" xfId="0" applyFont="1" applyFill="1" applyBorder="1" applyAlignment="1">
      <alignment horizontal="right"/>
    </xf>
    <xf numFmtId="0" fontId="17" fillId="0" borderId="7" xfId="0" applyFont="1" applyFill="1" applyBorder="1"/>
    <xf numFmtId="0" fontId="17" fillId="0" borderId="1" xfId="0" applyFont="1" applyBorder="1" applyAlignment="1">
      <alignment horizontal="right"/>
    </xf>
    <xf numFmtId="0" fontId="17" fillId="4" borderId="1" xfId="0" applyFont="1" applyFill="1" applyBorder="1"/>
    <xf numFmtId="0" fontId="17" fillId="4" borderId="7" xfId="0" applyFont="1" applyFill="1" applyBorder="1"/>
    <xf numFmtId="0" fontId="17" fillId="6" borderId="1" xfId="0" applyFont="1" applyFill="1" applyBorder="1"/>
    <xf numFmtId="0" fontId="17" fillId="6" borderId="7" xfId="0" applyFont="1" applyFill="1" applyBorder="1"/>
    <xf numFmtId="0" fontId="17" fillId="0" borderId="0" xfId="0" applyFont="1" applyFill="1" applyBorder="1"/>
    <xf numFmtId="0" fontId="17" fillId="0" borderId="0" xfId="0" applyFont="1" applyFill="1" applyBorder="1" applyAlignment="1">
      <alignment horizontal="left"/>
    </xf>
    <xf numFmtId="0" fontId="17" fillId="0" borderId="9" xfId="0" applyFont="1" applyFill="1" applyBorder="1"/>
    <xf numFmtId="0" fontId="17" fillId="4" borderId="8" xfId="0" applyFont="1" applyFill="1" applyBorder="1"/>
    <xf numFmtId="0" fontId="17" fillId="4" borderId="9" xfId="0" applyFont="1" applyFill="1" applyBorder="1"/>
    <xf numFmtId="0" fontId="17" fillId="6" borderId="8" xfId="0" applyFont="1" applyFill="1" applyBorder="1"/>
    <xf numFmtId="0" fontId="17" fillId="6" borderId="9" xfId="0" applyFont="1" applyFill="1" applyBorder="1"/>
    <xf numFmtId="0" fontId="17" fillId="3" borderId="1" xfId="0" applyFont="1" applyFill="1" applyBorder="1"/>
    <xf numFmtId="0" fontId="17" fillId="3" borderId="7" xfId="0" applyFont="1" applyFill="1" applyBorder="1"/>
    <xf numFmtId="0" fontId="29" fillId="0" borderId="0" xfId="0" applyFont="1"/>
    <xf numFmtId="0" fontId="33" fillId="0" borderId="0" xfId="0" applyFont="1"/>
    <xf numFmtId="0" fontId="34" fillId="0" borderId="0" xfId="0" applyFont="1"/>
    <xf numFmtId="0" fontId="17" fillId="0" borderId="3" xfId="0" applyFont="1" applyBorder="1"/>
    <xf numFmtId="0" fontId="17" fillId="6" borderId="3" xfId="0" applyFont="1" applyFill="1" applyBorder="1"/>
    <xf numFmtId="1" fontId="17" fillId="0" borderId="3" xfId="0" applyNumberFormat="1" applyFont="1" applyBorder="1"/>
    <xf numFmtId="165" fontId="17" fillId="0" borderId="3" xfId="0" applyNumberFormat="1" applyFont="1" applyBorder="1"/>
    <xf numFmtId="165" fontId="17" fillId="0" borderId="9" xfId="0" applyNumberFormat="1" applyFont="1" applyBorder="1"/>
    <xf numFmtId="0" fontId="12" fillId="0" borderId="0" xfId="0" quotePrefix="1" applyFont="1" applyAlignment="1">
      <alignment vertical="center"/>
    </xf>
    <xf numFmtId="0" fontId="31" fillId="0" borderId="0" xfId="0" applyFont="1"/>
    <xf numFmtId="0" fontId="12" fillId="0" borderId="0" xfId="0" applyFont="1" applyAlignment="1">
      <alignment vertical="center"/>
    </xf>
    <xf numFmtId="3" fontId="17" fillId="0" borderId="3" xfId="0" applyNumberFormat="1" applyFont="1" applyBorder="1"/>
    <xf numFmtId="0" fontId="25" fillId="0" borderId="0" xfId="0" applyFont="1"/>
    <xf numFmtId="164" fontId="17" fillId="0" borderId="9" xfId="0" applyNumberFormat="1" applyFont="1" applyBorder="1"/>
    <xf numFmtId="3" fontId="17" fillId="0" borderId="9" xfId="0" applyNumberFormat="1" applyFont="1" applyBorder="1"/>
    <xf numFmtId="0" fontId="17" fillId="0" borderId="0" xfId="0" applyFont="1" applyFill="1"/>
    <xf numFmtId="0" fontId="27" fillId="0" borderId="0" xfId="0" applyFont="1" applyFill="1"/>
    <xf numFmtId="0" fontId="17" fillId="0" borderId="8" xfId="0" applyFont="1" applyBorder="1" applyAlignment="1">
      <alignment horizontal="right"/>
    </xf>
    <xf numFmtId="165" fontId="17" fillId="0" borderId="7" xfId="0" applyNumberFormat="1" applyFont="1" applyBorder="1" applyAlignment="1">
      <alignment horizontal="right"/>
    </xf>
    <xf numFmtId="0" fontId="17" fillId="0" borderId="5" xfId="0" applyFont="1" applyBorder="1"/>
    <xf numFmtId="165" fontId="17" fillId="0" borderId="5" xfId="0" applyNumberFormat="1" applyFont="1" applyFill="1" applyBorder="1"/>
    <xf numFmtId="165" fontId="17" fillId="0" borderId="7" xfId="0" applyNumberFormat="1" applyFont="1" applyFill="1" applyBorder="1"/>
    <xf numFmtId="0" fontId="17" fillId="0" borderId="0" xfId="0" applyFont="1" applyAlignment="1">
      <alignment horizontal="right"/>
    </xf>
    <xf numFmtId="165" fontId="17" fillId="0" borderId="9" xfId="0" applyNumberFormat="1" applyFont="1" applyFill="1" applyBorder="1"/>
    <xf numFmtId="0" fontId="25" fillId="0" borderId="24" xfId="0" applyFont="1" applyBorder="1"/>
    <xf numFmtId="0" fontId="25" fillId="0" borderId="3" xfId="0" applyFont="1" applyBorder="1"/>
    <xf numFmtId="0" fontId="25" fillId="0" borderId="7" xfId="0" applyFont="1" applyFill="1" applyBorder="1"/>
    <xf numFmtId="0" fontId="25" fillId="0" borderId="8" xfId="0" applyFont="1" applyFill="1" applyBorder="1"/>
    <xf numFmtId="0" fontId="25" fillId="0" borderId="9" xfId="0" applyFont="1" applyFill="1" applyBorder="1"/>
    <xf numFmtId="0" fontId="27" fillId="0" borderId="0" xfId="0" applyFont="1" applyFill="1" applyBorder="1"/>
    <xf numFmtId="0" fontId="25" fillId="0" borderId="3" xfId="0" applyFont="1" applyFill="1" applyBorder="1"/>
    <xf numFmtId="0" fontId="17" fillId="0" borderId="5" xfId="0" applyFont="1" applyFill="1" applyBorder="1"/>
    <xf numFmtId="0" fontId="35" fillId="0" borderId="0" xfId="0" applyFont="1"/>
    <xf numFmtId="0" fontId="24" fillId="0" borderId="33" xfId="0" applyFont="1" applyBorder="1"/>
    <xf numFmtId="0" fontId="36" fillId="0" borderId="31" xfId="0" applyFont="1" applyBorder="1"/>
    <xf numFmtId="0" fontId="27" fillId="0" borderId="32" xfId="0" applyFont="1" applyBorder="1" applyAlignment="1">
      <alignment horizontal="right"/>
    </xf>
    <xf numFmtId="0" fontId="27" fillId="0" borderId="32" xfId="0" applyFont="1" applyFill="1" applyBorder="1" applyAlignment="1">
      <alignment horizontal="right"/>
    </xf>
    <xf numFmtId="164" fontId="27" fillId="0" borderId="32" xfId="2" applyNumberFormat="1" applyFont="1" applyBorder="1" applyAlignment="1">
      <alignment horizontal="center"/>
    </xf>
    <xf numFmtId="0" fontId="27" fillId="0" borderId="33" xfId="0" applyFont="1" applyBorder="1" applyAlignment="1">
      <alignment horizontal="right"/>
    </xf>
    <xf numFmtId="0" fontId="27" fillId="0" borderId="31" xfId="0" applyFont="1" applyBorder="1" applyAlignment="1">
      <alignment horizontal="right"/>
    </xf>
    <xf numFmtId="0" fontId="24" fillId="0" borderId="12" xfId="0" applyFont="1" applyFill="1" applyBorder="1"/>
    <xf numFmtId="164" fontId="27" fillId="0" borderId="7" xfId="2" applyNumberFormat="1" applyFont="1" applyBorder="1" applyAlignment="1">
      <alignment horizontal="center"/>
    </xf>
    <xf numFmtId="0" fontId="17" fillId="10" borderId="10" xfId="0" applyFont="1" applyFill="1" applyBorder="1"/>
    <xf numFmtId="0" fontId="24" fillId="0" borderId="0" xfId="0" applyFont="1" applyFill="1" applyBorder="1"/>
    <xf numFmtId="0" fontId="24" fillId="0" borderId="59" xfId="0" applyFont="1" applyFill="1" applyBorder="1" applyAlignment="1">
      <alignment horizontal="right"/>
    </xf>
    <xf numFmtId="164" fontId="27" fillId="0" borderId="60" xfId="2" applyNumberFormat="1" applyFont="1" applyBorder="1" applyAlignment="1">
      <alignment horizontal="center"/>
    </xf>
    <xf numFmtId="0" fontId="24" fillId="10" borderId="57" xfId="0" applyFont="1" applyFill="1" applyBorder="1"/>
    <xf numFmtId="0" fontId="24" fillId="10" borderId="60" xfId="0" applyFont="1" applyFill="1" applyBorder="1"/>
    <xf numFmtId="0" fontId="24" fillId="10" borderId="58" xfId="0" applyFont="1" applyFill="1" applyBorder="1"/>
    <xf numFmtId="0" fontId="17" fillId="10" borderId="60" xfId="0" applyFont="1" applyFill="1" applyBorder="1"/>
    <xf numFmtId="0" fontId="27" fillId="0" borderId="8" xfId="0" applyFont="1" applyBorder="1" applyAlignment="1">
      <alignment horizontal="center"/>
    </xf>
    <xf numFmtId="0" fontId="24" fillId="0" borderId="15" xfId="0" applyFont="1" applyBorder="1"/>
    <xf numFmtId="0" fontId="27" fillId="0" borderId="9" xfId="0" applyFont="1" applyBorder="1" applyAlignment="1">
      <alignment horizontal="right"/>
    </xf>
    <xf numFmtId="0" fontId="24" fillId="0" borderId="7" xfId="0" applyFont="1" applyBorder="1" applyAlignment="1">
      <alignment horizontal="center"/>
    </xf>
    <xf numFmtId="0" fontId="27" fillId="10" borderId="52" xfId="0" applyFont="1" applyFill="1" applyBorder="1"/>
    <xf numFmtId="0" fontId="27" fillId="0" borderId="7" xfId="0" applyFont="1" applyBorder="1" applyAlignment="1">
      <alignment horizontal="center"/>
    </xf>
    <xf numFmtId="164" fontId="27" fillId="0" borderId="7" xfId="2" applyNumberFormat="1" applyFont="1" applyBorder="1"/>
    <xf numFmtId="0" fontId="17" fillId="10" borderId="46" xfId="0" applyFont="1" applyFill="1" applyBorder="1"/>
    <xf numFmtId="0" fontId="27" fillId="0" borderId="43" xfId="0" applyFont="1" applyBorder="1" applyAlignment="1">
      <alignment horizontal="center"/>
    </xf>
    <xf numFmtId="0" fontId="24" fillId="0" borderId="36" xfId="0" applyFont="1" applyBorder="1"/>
    <xf numFmtId="0" fontId="27" fillId="0" borderId="34" xfId="0" applyFont="1" applyBorder="1" applyAlignment="1">
      <alignment horizontal="right"/>
    </xf>
    <xf numFmtId="0" fontId="24" fillId="0" borderId="35" xfId="0" applyFont="1" applyBorder="1"/>
    <xf numFmtId="0" fontId="17" fillId="10" borderId="34" xfId="0" applyFont="1" applyFill="1" applyBorder="1"/>
    <xf numFmtId="0" fontId="24" fillId="0" borderId="7" xfId="0" applyFont="1" applyBorder="1"/>
    <xf numFmtId="0" fontId="27" fillId="0" borderId="47" xfId="0" applyFont="1" applyBorder="1"/>
    <xf numFmtId="0" fontId="24" fillId="0" borderId="21" xfId="0" applyFont="1" applyFill="1" applyBorder="1"/>
    <xf numFmtId="0" fontId="24" fillId="0" borderId="46" xfId="0" applyFont="1" applyBorder="1"/>
    <xf numFmtId="0" fontId="27" fillId="0" borderId="34" xfId="0" applyFont="1" applyFill="1" applyBorder="1" applyAlignment="1"/>
    <xf numFmtId="164" fontId="27" fillId="0" borderId="34" xfId="0" applyNumberFormat="1" applyFont="1" applyBorder="1" applyAlignment="1">
      <alignment horizontal="center"/>
    </xf>
    <xf numFmtId="0" fontId="27" fillId="0" borderId="15" xfId="0" applyFont="1" applyFill="1" applyBorder="1"/>
    <xf numFmtId="0" fontId="24" fillId="0" borderId="10" xfId="0" applyFont="1" applyBorder="1" applyAlignment="1">
      <alignment horizontal="right"/>
    </xf>
    <xf numFmtId="0" fontId="24" fillId="0" borderId="15" xfId="0" applyFont="1" applyBorder="1" applyAlignment="1">
      <alignment horizontal="right"/>
    </xf>
    <xf numFmtId="0" fontId="17" fillId="0" borderId="2" xfId="0" applyFont="1" applyFill="1" applyBorder="1" applyAlignment="1">
      <alignment horizontal="left"/>
    </xf>
    <xf numFmtId="0" fontId="25" fillId="0" borderId="26" xfId="0" applyFont="1" applyFill="1" applyBorder="1"/>
    <xf numFmtId="0" fontId="25" fillId="0" borderId="2" xfId="0" applyFont="1" applyFill="1" applyBorder="1"/>
    <xf numFmtId="0" fontId="17" fillId="0" borderId="14" xfId="0" applyFont="1" applyFill="1" applyBorder="1"/>
    <xf numFmtId="0" fontId="24" fillId="0" borderId="0" xfId="0" quotePrefix="1" applyFont="1" applyFill="1" applyAlignment="1">
      <alignment horizontal="left"/>
    </xf>
    <xf numFmtId="0" fontId="27" fillId="0" borderId="1" xfId="0" applyFont="1" applyBorder="1"/>
    <xf numFmtId="0" fontId="27" fillId="0" borderId="7" xfId="0" applyFont="1" applyBorder="1"/>
    <xf numFmtId="0" fontId="24" fillId="0" borderId="1" xfId="0" applyFont="1" applyBorder="1"/>
    <xf numFmtId="0" fontId="24" fillId="0" borderId="8" xfId="0" applyFont="1" applyBorder="1"/>
    <xf numFmtId="0" fontId="24" fillId="0" borderId="9" xfId="0" applyFont="1" applyBorder="1"/>
    <xf numFmtId="0" fontId="27" fillId="0" borderId="3" xfId="0" applyFont="1" applyBorder="1"/>
    <xf numFmtId="0" fontId="25" fillId="0" borderId="0" xfId="0" applyFont="1" applyFill="1" applyBorder="1"/>
    <xf numFmtId="0" fontId="27" fillId="0" borderId="26" xfId="0" applyFont="1" applyBorder="1" applyAlignment="1"/>
    <xf numFmtId="0" fontId="27" fillId="0" borderId="3" xfId="0" applyFont="1" applyBorder="1" applyAlignment="1"/>
    <xf numFmtId="0" fontId="17" fillId="0" borderId="10" xfId="0" applyFont="1" applyBorder="1" applyAlignment="1"/>
    <xf numFmtId="0" fontId="17" fillId="0" borderId="10" xfId="0" applyFont="1" applyBorder="1" applyAlignment="1">
      <alignment horizontal="right"/>
    </xf>
    <xf numFmtId="0" fontId="17" fillId="0" borderId="15" xfId="0" applyFont="1" applyBorder="1" applyAlignment="1"/>
    <xf numFmtId="0" fontId="17" fillId="0" borderId="15" xfId="0" applyFont="1" applyBorder="1" applyAlignment="1">
      <alignment horizontal="right"/>
    </xf>
    <xf numFmtId="0" fontId="39" fillId="0" borderId="0" xfId="0" applyFont="1"/>
    <xf numFmtId="0" fontId="19" fillId="0" borderId="0" xfId="0" quotePrefix="1" applyFont="1" applyAlignment="1">
      <alignment horizontal="left"/>
    </xf>
    <xf numFmtId="0" fontId="25" fillId="0" borderId="0" xfId="0" applyFont="1" applyAlignment="1">
      <alignment horizontal="center"/>
    </xf>
    <xf numFmtId="0" fontId="35" fillId="0" borderId="0" xfId="0" quotePrefix="1" applyFont="1" applyBorder="1" applyAlignment="1">
      <alignment horizontal="center"/>
    </xf>
    <xf numFmtId="0" fontId="17" fillId="0" borderId="0" xfId="0" quotePrefix="1" applyFont="1" applyBorder="1" applyAlignment="1">
      <alignment horizontal="left"/>
    </xf>
    <xf numFmtId="0" fontId="25" fillId="0" borderId="0" xfId="0" applyFont="1" applyBorder="1" applyAlignment="1">
      <alignment horizontal="center"/>
    </xf>
    <xf numFmtId="0" fontId="25" fillId="7" borderId="3" xfId="0" applyFont="1" applyFill="1" applyBorder="1" applyAlignment="1">
      <alignment horizontal="center"/>
    </xf>
    <xf numFmtId="0" fontId="25" fillId="0" borderId="55" xfId="0" applyFont="1" applyFill="1" applyBorder="1"/>
    <xf numFmtId="0" fontId="25" fillId="0" borderId="14" xfId="0" applyFont="1" applyFill="1" applyBorder="1"/>
    <xf numFmtId="0" fontId="25" fillId="7" borderId="7" xfId="0" applyFont="1" applyFill="1" applyBorder="1" applyAlignment="1">
      <alignment horizontal="center"/>
    </xf>
    <xf numFmtId="0" fontId="17" fillId="0" borderId="17" xfId="0" applyFont="1" applyBorder="1"/>
    <xf numFmtId="0" fontId="25" fillId="7" borderId="9" xfId="0" applyFont="1" applyFill="1" applyBorder="1" applyAlignment="1">
      <alignment horizontal="center"/>
    </xf>
    <xf numFmtId="0" fontId="17" fillId="0" borderId="61" xfId="0" applyFont="1" applyBorder="1"/>
    <xf numFmtId="0" fontId="17" fillId="0" borderId="15" xfId="0" applyFont="1" applyBorder="1"/>
    <xf numFmtId="0" fontId="25" fillId="0" borderId="0" xfId="0" applyFont="1" applyFill="1"/>
    <xf numFmtId="0" fontId="24" fillId="0" borderId="0" xfId="0" applyFont="1" applyFill="1"/>
    <xf numFmtId="0" fontId="17" fillId="0" borderId="10" xfId="0" applyFont="1" applyFill="1" applyBorder="1"/>
    <xf numFmtId="0" fontId="25" fillId="0" borderId="15" xfId="0" applyFont="1" applyFill="1" applyBorder="1" applyAlignment="1">
      <alignment vertical="center"/>
    </xf>
    <xf numFmtId="0" fontId="17" fillId="0" borderId="21" xfId="0" applyFont="1" applyFill="1" applyBorder="1"/>
    <xf numFmtId="0" fontId="25" fillId="0" borderId="22" xfId="0" applyFont="1" applyFill="1" applyBorder="1" applyAlignment="1">
      <alignment vertical="center"/>
    </xf>
    <xf numFmtId="0" fontId="25" fillId="0" borderId="21" xfId="0" applyFont="1" applyFill="1" applyBorder="1" applyAlignment="1">
      <alignment vertical="center"/>
    </xf>
    <xf numFmtId="0" fontId="19" fillId="0" borderId="0" xfId="0" applyFont="1" applyFill="1" applyBorder="1"/>
    <xf numFmtId="0" fontId="24" fillId="0" borderId="10" xfId="0" applyFont="1" applyFill="1" applyBorder="1"/>
    <xf numFmtId="0" fontId="19" fillId="0" borderId="8" xfId="0" applyFont="1" applyFill="1" applyBorder="1"/>
    <xf numFmtId="0" fontId="25" fillId="0" borderId="14" xfId="0" applyFont="1" applyFill="1" applyBorder="1" applyAlignment="1">
      <alignment vertical="center"/>
    </xf>
    <xf numFmtId="0" fontId="17" fillId="0" borderId="14" xfId="0" applyFont="1" applyBorder="1"/>
    <xf numFmtId="0" fontId="25" fillId="0" borderId="15" xfId="0" applyFont="1" applyBorder="1" applyAlignment="1">
      <alignment vertical="center"/>
    </xf>
    <xf numFmtId="0" fontId="25" fillId="0" borderId="14" xfId="0" applyFont="1" applyBorder="1" applyAlignment="1">
      <alignment vertical="center"/>
    </xf>
    <xf numFmtId="0" fontId="28" fillId="0" borderId="0" xfId="0" applyFont="1"/>
    <xf numFmtId="0" fontId="24" fillId="0" borderId="15" xfId="0" applyFont="1" applyFill="1" applyBorder="1"/>
    <xf numFmtId="0" fontId="12" fillId="0" borderId="1" xfId="0" applyFont="1" applyBorder="1"/>
    <xf numFmtId="0" fontId="12" fillId="0" borderId="7" xfId="0" applyFont="1" applyBorder="1"/>
    <xf numFmtId="0" fontId="17" fillId="0" borderId="28" xfId="0" applyFont="1" applyFill="1" applyBorder="1"/>
    <xf numFmtId="0" fontId="25" fillId="0" borderId="25" xfId="0" applyFont="1" applyFill="1" applyBorder="1"/>
    <xf numFmtId="0" fontId="12" fillId="0" borderId="28" xfId="0" applyFont="1" applyBorder="1"/>
    <xf numFmtId="0" fontId="12" fillId="0" borderId="29" xfId="0" applyFont="1" applyBorder="1"/>
    <xf numFmtId="0" fontId="36" fillId="0" borderId="1" xfId="0" applyFont="1" applyBorder="1"/>
    <xf numFmtId="0" fontId="36" fillId="0" borderId="7" xfId="0" applyFont="1" applyBorder="1"/>
    <xf numFmtId="0" fontId="36" fillId="0" borderId="4" xfId="0" applyFont="1" applyBorder="1"/>
    <xf numFmtId="0" fontId="36" fillId="0" borderId="5" xfId="0" applyFont="1" applyBorder="1"/>
    <xf numFmtId="0" fontId="17" fillId="0" borderId="27" xfId="0" applyFont="1" applyFill="1" applyBorder="1"/>
    <xf numFmtId="0" fontId="36" fillId="0" borderId="9" xfId="0" applyFont="1" applyBorder="1"/>
    <xf numFmtId="0" fontId="36" fillId="0" borderId="24" xfId="0" applyFont="1" applyBorder="1"/>
    <xf numFmtId="0" fontId="36" fillId="0" borderId="3" xfId="0" applyFont="1" applyBorder="1"/>
    <xf numFmtId="0" fontId="12" fillId="0" borderId="24" xfId="0" applyFont="1" applyBorder="1"/>
    <xf numFmtId="0" fontId="12" fillId="0" borderId="3" xfId="0" applyFont="1" applyBorder="1"/>
    <xf numFmtId="0" fontId="12" fillId="0" borderId="8" xfId="0" applyFont="1" applyBorder="1"/>
    <xf numFmtId="0" fontId="25" fillId="0" borderId="7" xfId="0" applyFont="1" applyBorder="1"/>
    <xf numFmtId="0" fontId="25" fillId="0" borderId="9" xfId="0" applyFont="1" applyBorder="1"/>
    <xf numFmtId="0" fontId="25" fillId="7" borderId="1" xfId="0" applyFont="1" applyFill="1" applyBorder="1" applyAlignment="1">
      <alignment vertical="center"/>
    </xf>
    <xf numFmtId="0" fontId="17" fillId="7" borderId="0" xfId="0" applyFont="1" applyFill="1" applyBorder="1" applyAlignment="1">
      <alignment vertical="center"/>
    </xf>
    <xf numFmtId="0" fontId="17" fillId="7" borderId="10" xfId="0" applyFont="1" applyFill="1" applyBorder="1" applyAlignment="1">
      <alignment vertical="center"/>
    </xf>
    <xf numFmtId="0" fontId="25" fillId="7" borderId="5" xfId="0" applyFont="1" applyFill="1" applyBorder="1" applyAlignment="1">
      <alignment horizontal="center" vertical="center"/>
    </xf>
    <xf numFmtId="0" fontId="17" fillId="7" borderId="5" xfId="0" applyFont="1" applyFill="1" applyBorder="1"/>
    <xf numFmtId="0" fontId="17" fillId="7" borderId="3" xfId="0" applyFont="1" applyFill="1" applyBorder="1"/>
    <xf numFmtId="0" fontId="17" fillId="0" borderId="7" xfId="0" applyFont="1" applyBorder="1" applyAlignment="1">
      <alignment vertical="center"/>
    </xf>
    <xf numFmtId="0" fontId="17" fillId="0" borderId="23" xfId="0" applyFont="1" applyBorder="1"/>
    <xf numFmtId="0" fontId="17" fillId="0" borderId="46" xfId="0" applyFont="1" applyBorder="1"/>
    <xf numFmtId="0" fontId="28" fillId="0" borderId="0" xfId="0" applyFont="1" applyFill="1" applyBorder="1" applyAlignment="1">
      <alignment horizontal="left"/>
    </xf>
    <xf numFmtId="0" fontId="29" fillId="0" borderId="0" xfId="0" applyFont="1" applyFill="1" applyBorder="1" applyAlignment="1">
      <alignment horizontal="left"/>
    </xf>
    <xf numFmtId="0" fontId="25" fillId="0" borderId="7" xfId="0" applyFont="1" applyBorder="1" applyAlignment="1">
      <alignment vertical="center"/>
    </xf>
    <xf numFmtId="0" fontId="25" fillId="0" borderId="1" xfId="0" applyFont="1" applyBorder="1" applyAlignment="1">
      <alignment vertical="center"/>
    </xf>
    <xf numFmtId="0" fontId="25" fillId="0" borderId="8" xfId="0" applyFont="1" applyBorder="1" applyAlignment="1">
      <alignment vertical="center"/>
    </xf>
    <xf numFmtId="0" fontId="17" fillId="0" borderId="0" xfId="0" quotePrefix="1" applyFont="1" applyFill="1" applyBorder="1" applyAlignment="1">
      <alignment horizontal="left"/>
    </xf>
    <xf numFmtId="0" fontId="17" fillId="0" borderId="0" xfId="0" quotePrefix="1" applyFont="1" applyFill="1" applyAlignment="1">
      <alignment horizontal="left"/>
    </xf>
    <xf numFmtId="0" fontId="17" fillId="0" borderId="24" xfId="0" applyFont="1" applyFill="1" applyBorder="1"/>
    <xf numFmtId="2" fontId="17" fillId="0" borderId="24" xfId="0" applyNumberFormat="1" applyFont="1" applyFill="1" applyBorder="1"/>
    <xf numFmtId="2" fontId="17" fillId="0" borderId="3" xfId="1" applyNumberFormat="1" applyFont="1" applyFill="1" applyBorder="1"/>
    <xf numFmtId="0" fontId="24" fillId="0" borderId="0" xfId="0" applyFont="1" applyAlignment="1">
      <alignment horizontal="left"/>
    </xf>
    <xf numFmtId="164" fontId="17" fillId="0" borderId="7" xfId="2" applyNumberFormat="1" applyFont="1" applyFill="1" applyBorder="1"/>
    <xf numFmtId="164" fontId="17" fillId="0" borderId="7" xfId="2" applyNumberFormat="1" applyFont="1" applyBorder="1"/>
    <xf numFmtId="164" fontId="17" fillId="0" borderId="9" xfId="2" applyNumberFormat="1" applyFont="1" applyFill="1" applyBorder="1"/>
    <xf numFmtId="164" fontId="17" fillId="0" borderId="9" xfId="2" applyNumberFormat="1" applyFont="1" applyBorder="1"/>
    <xf numFmtId="164" fontId="17" fillId="0" borderId="8" xfId="2" quotePrefix="1" applyNumberFormat="1" applyFont="1" applyBorder="1" applyAlignment="1">
      <alignment horizontal="right"/>
    </xf>
    <xf numFmtId="164" fontId="17" fillId="0" borderId="8" xfId="2" applyNumberFormat="1" applyFont="1" applyBorder="1"/>
    <xf numFmtId="0" fontId="36" fillId="0" borderId="0" xfId="0" applyFont="1"/>
    <xf numFmtId="0" fontId="19" fillId="0" borderId="0" xfId="0" applyFont="1" applyFill="1"/>
    <xf numFmtId="0" fontId="32" fillId="0" borderId="8" xfId="0" applyFont="1" applyBorder="1"/>
    <xf numFmtId="166" fontId="32" fillId="0" borderId="8" xfId="0" applyNumberFormat="1" applyFont="1" applyBorder="1"/>
    <xf numFmtId="2" fontId="32" fillId="0" borderId="8" xfId="0" applyNumberFormat="1" applyFont="1" applyBorder="1"/>
    <xf numFmtId="1" fontId="32" fillId="0" borderId="8" xfId="0" applyNumberFormat="1" applyFont="1" applyBorder="1"/>
    <xf numFmtId="2" fontId="32" fillId="0" borderId="9" xfId="0" applyNumberFormat="1" applyFont="1" applyBorder="1"/>
    <xf numFmtId="0" fontId="28" fillId="0" borderId="1" xfId="0" applyFont="1" applyFill="1" applyBorder="1"/>
    <xf numFmtId="0" fontId="28" fillId="0" borderId="1" xfId="0" applyFont="1" applyBorder="1"/>
    <xf numFmtId="166" fontId="28" fillId="0" borderId="1" xfId="0" applyNumberFormat="1" applyFont="1" applyBorder="1"/>
    <xf numFmtId="2" fontId="28" fillId="0" borderId="1" xfId="2" applyNumberFormat="1" applyFont="1" applyBorder="1"/>
    <xf numFmtId="1" fontId="28" fillId="0" borderId="1" xfId="2" applyNumberFormat="1" applyFont="1" applyBorder="1"/>
    <xf numFmtId="2" fontId="28" fillId="0" borderId="1" xfId="0" applyNumberFormat="1" applyFont="1" applyBorder="1"/>
    <xf numFmtId="2" fontId="28" fillId="0" borderId="7" xfId="0" applyNumberFormat="1" applyFont="1" applyBorder="1"/>
    <xf numFmtId="2" fontId="28" fillId="0" borderId="1" xfId="2" applyNumberFormat="1" applyFont="1" applyFill="1" applyBorder="1"/>
    <xf numFmtId="0" fontId="28" fillId="0" borderId="8" xfId="0" applyFont="1" applyFill="1" applyBorder="1"/>
    <xf numFmtId="0" fontId="28" fillId="0" borderId="8" xfId="0" applyFont="1" applyBorder="1"/>
    <xf numFmtId="166" fontId="28" fillId="0" borderId="8" xfId="0" applyNumberFormat="1" applyFont="1" applyBorder="1"/>
    <xf numFmtId="2" fontId="28" fillId="0" borderId="8" xfId="2" applyNumberFormat="1" applyFont="1" applyBorder="1"/>
    <xf numFmtId="1" fontId="28" fillId="0" borderId="8" xfId="2" applyNumberFormat="1" applyFont="1" applyBorder="1"/>
    <xf numFmtId="2" fontId="28" fillId="0" borderId="8" xfId="0" applyNumberFormat="1" applyFont="1" applyBorder="1"/>
    <xf numFmtId="2" fontId="28" fillId="0" borderId="9" xfId="0" applyNumberFormat="1" applyFont="1" applyBorder="1"/>
    <xf numFmtId="2" fontId="17" fillId="0" borderId="0" xfId="0" applyNumberFormat="1" applyFont="1"/>
    <xf numFmtId="1" fontId="17" fillId="0" borderId="0" xfId="0" applyNumberFormat="1" applyFont="1"/>
    <xf numFmtId="0" fontId="42" fillId="0" borderId="0" xfId="0" quotePrefix="1" applyFont="1" applyAlignment="1">
      <alignment horizontal="left"/>
    </xf>
    <xf numFmtId="165" fontId="17" fillId="0" borderId="0" xfId="0" applyNumberFormat="1" applyFont="1"/>
    <xf numFmtId="1" fontId="28" fillId="0" borderId="1" xfId="0" applyNumberFormat="1" applyFont="1" applyBorder="1"/>
    <xf numFmtId="0" fontId="28" fillId="0" borderId="1" xfId="0" applyFont="1" applyBorder="1" applyAlignment="1">
      <alignment vertical="center"/>
    </xf>
    <xf numFmtId="166" fontId="28" fillId="0" borderId="1" xfId="0" applyNumberFormat="1" applyFont="1" applyBorder="1" applyAlignment="1">
      <alignment vertical="center"/>
    </xf>
    <xf numFmtId="2" fontId="28" fillId="0" borderId="1" xfId="0" applyNumberFormat="1" applyFont="1" applyBorder="1" applyAlignment="1">
      <alignment vertical="center"/>
    </xf>
    <xf numFmtId="1" fontId="28" fillId="0" borderId="1" xfId="0" applyNumberFormat="1" applyFont="1" applyBorder="1" applyAlignment="1">
      <alignment vertical="center"/>
    </xf>
    <xf numFmtId="2" fontId="28" fillId="0" borderId="7" xfId="0" applyNumberFormat="1" applyFont="1" applyBorder="1" applyAlignment="1">
      <alignment vertical="center"/>
    </xf>
    <xf numFmtId="2" fontId="28" fillId="0" borderId="1" xfId="0" applyNumberFormat="1" applyFont="1" applyBorder="1" applyAlignment="1">
      <alignment horizontal="right"/>
    </xf>
    <xf numFmtId="165" fontId="32" fillId="0" borderId="15" xfId="0" applyNumberFormat="1" applyFont="1" applyBorder="1"/>
    <xf numFmtId="165" fontId="28" fillId="0" borderId="10" xfId="0" applyNumberFormat="1" applyFont="1" applyBorder="1"/>
    <xf numFmtId="1" fontId="28" fillId="0" borderId="7" xfId="0" applyNumberFormat="1" applyFont="1" applyBorder="1"/>
    <xf numFmtId="165" fontId="28" fillId="0" borderId="7" xfId="0" applyNumberFormat="1" applyFont="1" applyBorder="1"/>
    <xf numFmtId="0" fontId="28" fillId="0" borderId="7" xfId="0" applyFont="1" applyFill="1" applyBorder="1"/>
    <xf numFmtId="0" fontId="28" fillId="0" borderId="7" xfId="0" applyFont="1" applyBorder="1"/>
    <xf numFmtId="0" fontId="28" fillId="0" borderId="9" xfId="0" applyFont="1" applyBorder="1"/>
    <xf numFmtId="0" fontId="28" fillId="0" borderId="0" xfId="0" quotePrefix="1" applyFont="1" applyFill="1" applyBorder="1"/>
    <xf numFmtId="0" fontId="28" fillId="0" borderId="0" xfId="0" applyFont="1" applyFill="1" applyBorder="1"/>
    <xf numFmtId="0" fontId="28" fillId="0" borderId="0" xfId="0" quotePrefix="1" applyFont="1" applyAlignment="1">
      <alignment horizontal="left"/>
    </xf>
    <xf numFmtId="0" fontId="17" fillId="2" borderId="62" xfId="0" applyFont="1" applyFill="1" applyBorder="1"/>
    <xf numFmtId="0" fontId="17" fillId="2" borderId="63" xfId="0" applyFont="1" applyFill="1" applyBorder="1"/>
    <xf numFmtId="0" fontId="17" fillId="2" borderId="54" xfId="0" applyFont="1" applyFill="1" applyBorder="1"/>
    <xf numFmtId="0" fontId="12" fillId="2" borderId="64" xfId="0" applyFont="1" applyFill="1" applyBorder="1" applyAlignment="1"/>
    <xf numFmtId="0" fontId="12" fillId="2" borderId="66" xfId="0" applyFont="1" applyFill="1" applyBorder="1" applyAlignment="1"/>
    <xf numFmtId="0" fontId="12" fillId="2" borderId="65" xfId="0" quotePrefix="1" applyFont="1" applyFill="1" applyBorder="1" applyAlignment="1"/>
    <xf numFmtId="0" fontId="12" fillId="2" borderId="68" xfId="0" quotePrefix="1" applyFont="1" applyFill="1" applyBorder="1" applyAlignment="1"/>
    <xf numFmtId="0" fontId="43" fillId="2" borderId="69" xfId="0" applyFont="1" applyFill="1" applyBorder="1" applyAlignment="1">
      <alignment horizontal="centerContinuous"/>
    </xf>
    <xf numFmtId="0" fontId="12" fillId="2" borderId="0" xfId="0" applyFont="1" applyFill="1" applyBorder="1" applyAlignment="1">
      <alignment horizontal="centerContinuous"/>
    </xf>
    <xf numFmtId="0" fontId="17" fillId="2" borderId="10" xfId="0" applyFont="1" applyFill="1" applyBorder="1" applyAlignment="1">
      <alignment horizontal="centerContinuous"/>
    </xf>
    <xf numFmtId="0" fontId="25" fillId="2" borderId="5" xfId="0" applyFont="1" applyFill="1" applyBorder="1" applyAlignment="1">
      <alignment horizontal="center"/>
    </xf>
    <xf numFmtId="0" fontId="25" fillId="2" borderId="11" xfId="0" applyFont="1" applyFill="1" applyBorder="1" applyAlignment="1">
      <alignment horizontal="center"/>
    </xf>
    <xf numFmtId="0" fontId="25" fillId="2" borderId="12" xfId="0" applyFont="1" applyFill="1" applyBorder="1" applyAlignment="1">
      <alignment horizontal="center"/>
    </xf>
    <xf numFmtId="0" fontId="25" fillId="2" borderId="70" xfId="0" applyFont="1" applyFill="1" applyBorder="1" applyAlignment="1">
      <alignment horizontal="center"/>
    </xf>
    <xf numFmtId="0" fontId="17" fillId="2" borderId="69" xfId="0" applyFont="1" applyFill="1" applyBorder="1"/>
    <xf numFmtId="0" fontId="17" fillId="2" borderId="0" xfId="0" applyFont="1" applyFill="1" applyBorder="1"/>
    <xf numFmtId="0" fontId="17" fillId="2" borderId="10" xfId="0" applyFont="1" applyFill="1" applyBorder="1"/>
    <xf numFmtId="0" fontId="25" fillId="2" borderId="7" xfId="0" applyFont="1" applyFill="1" applyBorder="1" applyAlignment="1">
      <alignment horizontal="center"/>
    </xf>
    <xf numFmtId="0" fontId="25" fillId="2" borderId="13" xfId="0" applyFont="1" applyFill="1" applyBorder="1" applyAlignment="1">
      <alignment horizontal="center"/>
    </xf>
    <xf numFmtId="0" fontId="25" fillId="2" borderId="10" xfId="0" applyFont="1" applyFill="1" applyBorder="1" applyAlignment="1">
      <alignment horizontal="center"/>
    </xf>
    <xf numFmtId="0" fontId="25" fillId="2" borderId="71" xfId="0" applyFont="1" applyFill="1" applyBorder="1" applyAlignment="1">
      <alignment horizontal="center"/>
    </xf>
    <xf numFmtId="0" fontId="44" fillId="2" borderId="69" xfId="0" applyFont="1" applyFill="1" applyBorder="1"/>
    <xf numFmtId="0" fontId="44" fillId="2" borderId="0" xfId="0" applyFont="1" applyFill="1" applyBorder="1"/>
    <xf numFmtId="0" fontId="44" fillId="2" borderId="10" xfId="0" applyFont="1" applyFill="1" applyBorder="1"/>
    <xf numFmtId="0" fontId="45" fillId="2" borderId="7" xfId="0" applyFont="1" applyFill="1" applyBorder="1" applyAlignment="1">
      <alignment horizontal="center"/>
    </xf>
    <xf numFmtId="0" fontId="45" fillId="2" borderId="13" xfId="0" applyFont="1" applyFill="1" applyBorder="1" applyAlignment="1">
      <alignment horizontal="center"/>
    </xf>
    <xf numFmtId="0" fontId="45" fillId="2" borderId="10" xfId="0" applyFont="1" applyFill="1" applyBorder="1" applyAlignment="1">
      <alignment horizontal="center"/>
    </xf>
    <xf numFmtId="0" fontId="45" fillId="2" borderId="71" xfId="0" applyFont="1" applyFill="1" applyBorder="1" applyAlignment="1">
      <alignment horizontal="center"/>
    </xf>
    <xf numFmtId="0" fontId="12" fillId="8" borderId="74" xfId="0" applyFont="1" applyFill="1" applyBorder="1"/>
    <xf numFmtId="0" fontId="36" fillId="8" borderId="6" xfId="0" applyFont="1" applyFill="1" applyBorder="1"/>
    <xf numFmtId="0" fontId="36" fillId="8" borderId="36" xfId="0" applyFont="1" applyFill="1" applyBorder="1"/>
    <xf numFmtId="0" fontId="12" fillId="8" borderId="34" xfId="0" applyFont="1" applyFill="1" applyBorder="1" applyAlignment="1">
      <alignment horizontal="center"/>
    </xf>
    <xf numFmtId="0" fontId="12" fillId="8" borderId="56" xfId="0" applyFont="1" applyFill="1" applyBorder="1" applyAlignment="1">
      <alignment horizontal="center"/>
    </xf>
    <xf numFmtId="0" fontId="12" fillId="8" borderId="36" xfId="0" applyFont="1" applyFill="1" applyBorder="1" applyAlignment="1">
      <alignment horizontal="center"/>
    </xf>
    <xf numFmtId="0" fontId="12" fillId="8" borderId="86" xfId="0" applyFont="1" applyFill="1" applyBorder="1" applyAlignment="1">
      <alignment horizontal="center"/>
    </xf>
    <xf numFmtId="0" fontId="17" fillId="2" borderId="13" xfId="0" applyFont="1" applyFill="1" applyBorder="1" applyAlignment="1">
      <alignment horizontal="left"/>
    </xf>
    <xf numFmtId="0" fontId="17" fillId="2" borderId="71" xfId="0" applyFont="1" applyFill="1" applyBorder="1" applyAlignment="1">
      <alignment horizontal="left"/>
    </xf>
    <xf numFmtId="0" fontId="17" fillId="3" borderId="13" xfId="0" applyFont="1" applyFill="1" applyBorder="1" applyAlignment="1">
      <alignment horizontal="right"/>
    </xf>
    <xf numFmtId="0" fontId="17" fillId="3" borderId="13" xfId="0" applyFont="1" applyFill="1" applyBorder="1" applyAlignment="1">
      <alignment horizontal="left"/>
    </xf>
    <xf numFmtId="0" fontId="17" fillId="2" borderId="71" xfId="0" applyFont="1" applyFill="1" applyBorder="1" applyAlignment="1">
      <alignment horizontal="right"/>
    </xf>
    <xf numFmtId="0" fontId="12" fillId="9" borderId="72" xfId="0" applyFont="1" applyFill="1" applyBorder="1"/>
    <xf numFmtId="0" fontId="36" fillId="9" borderId="25" xfId="0" applyFont="1" applyFill="1" applyBorder="1"/>
    <xf numFmtId="0" fontId="12" fillId="9" borderId="29" xfId="0" applyFont="1" applyFill="1" applyBorder="1" applyAlignment="1">
      <alignment horizontal="center"/>
    </xf>
    <xf numFmtId="0" fontId="12" fillId="9" borderId="40" xfId="0" applyFont="1" applyFill="1" applyBorder="1" applyAlignment="1">
      <alignment horizontal="center"/>
    </xf>
    <xf numFmtId="0" fontId="12" fillId="9" borderId="27" xfId="0" applyFont="1" applyFill="1" applyBorder="1" applyAlignment="1">
      <alignment horizontal="center"/>
    </xf>
    <xf numFmtId="0" fontId="12" fillId="9" borderId="73" xfId="0" applyFont="1" applyFill="1" applyBorder="1" applyAlignment="1">
      <alignment horizontal="center"/>
    </xf>
    <xf numFmtId="0" fontId="12" fillId="9" borderId="80" xfId="0" applyFont="1" applyFill="1" applyBorder="1"/>
    <xf numFmtId="0" fontId="36" fillId="9" borderId="14" xfId="0" applyFont="1" applyFill="1" applyBorder="1"/>
    <xf numFmtId="0" fontId="12" fillId="9" borderId="9" xfId="0" applyFont="1" applyFill="1" applyBorder="1" applyAlignment="1">
      <alignment horizontal="center"/>
    </xf>
    <xf numFmtId="0" fontId="12" fillId="9" borderId="45" xfId="0" applyFont="1" applyFill="1" applyBorder="1" applyAlignment="1">
      <alignment horizontal="center"/>
    </xf>
    <xf numFmtId="0" fontId="12" fillId="9" borderId="15" xfId="0" applyFont="1" applyFill="1" applyBorder="1" applyAlignment="1">
      <alignment horizontal="center"/>
    </xf>
    <xf numFmtId="0" fontId="12" fillId="9" borderId="87" xfId="0" applyFont="1" applyFill="1" applyBorder="1" applyAlignment="1">
      <alignment horizontal="center"/>
    </xf>
    <xf numFmtId="0" fontId="17" fillId="2" borderId="13" xfId="0" applyFont="1" applyFill="1" applyBorder="1" applyAlignment="1">
      <alignment horizontal="right"/>
    </xf>
    <xf numFmtId="0" fontId="12" fillId="8" borderId="90" xfId="0" applyFont="1" applyFill="1" applyBorder="1" applyAlignment="1">
      <alignment horizontal="centerContinuous"/>
    </xf>
    <xf numFmtId="0" fontId="36" fillId="8" borderId="91" xfId="0" applyFont="1" applyFill="1" applyBorder="1" applyAlignment="1">
      <alignment horizontal="centerContinuous"/>
    </xf>
    <xf numFmtId="0" fontId="22" fillId="8" borderId="91" xfId="0" applyFont="1" applyFill="1" applyBorder="1" applyAlignment="1">
      <alignment horizontal="centerContinuous"/>
    </xf>
    <xf numFmtId="0" fontId="12" fillId="8" borderId="92" xfId="0" applyFont="1" applyFill="1" applyBorder="1" applyAlignment="1">
      <alignment horizontal="center"/>
    </xf>
    <xf numFmtId="0" fontId="12" fillId="8" borderId="93" xfId="0" applyFont="1" applyFill="1" applyBorder="1" applyAlignment="1">
      <alignment horizontal="center"/>
    </xf>
    <xf numFmtId="0" fontId="12" fillId="8" borderId="94" xfId="0" applyFont="1" applyFill="1" applyBorder="1" applyAlignment="1">
      <alignment horizontal="center"/>
    </xf>
    <xf numFmtId="0" fontId="12" fillId="8" borderId="95" xfId="0" applyFont="1" applyFill="1" applyBorder="1" applyAlignment="1">
      <alignment horizontal="center"/>
    </xf>
    <xf numFmtId="0" fontId="39" fillId="0" borderId="0" xfId="0" applyFont="1" applyAlignment="1">
      <alignment horizontal="left" wrapText="1"/>
    </xf>
    <xf numFmtId="0" fontId="12" fillId="2" borderId="67" xfId="0" quotePrefix="1" applyFont="1" applyFill="1" applyBorder="1" applyAlignment="1"/>
    <xf numFmtId="0" fontId="12" fillId="8" borderId="72" xfId="0" applyFont="1" applyFill="1" applyBorder="1" applyAlignment="1">
      <alignment horizontal="centerContinuous"/>
    </xf>
    <xf numFmtId="0" fontId="36" fillId="8" borderId="25" xfId="0" applyFont="1" applyFill="1" applyBorder="1" applyAlignment="1">
      <alignment horizontal="centerContinuous"/>
    </xf>
    <xf numFmtId="0" fontId="36" fillId="8" borderId="27" xfId="0" applyFont="1" applyFill="1" applyBorder="1" applyAlignment="1">
      <alignment horizontal="centerContinuous"/>
    </xf>
    <xf numFmtId="0" fontId="12" fillId="8" borderId="29" xfId="0" applyFont="1" applyFill="1" applyBorder="1" applyAlignment="1">
      <alignment horizontal="center"/>
    </xf>
    <xf numFmtId="0" fontId="17" fillId="2" borderId="0" xfId="0" applyFont="1" applyFill="1" applyBorder="1" applyAlignment="1">
      <alignment horizontal="right"/>
    </xf>
    <xf numFmtId="0" fontId="25" fillId="2" borderId="69" xfId="0" applyFont="1" applyFill="1" applyBorder="1"/>
    <xf numFmtId="0" fontId="25" fillId="2" borderId="0" xfId="0" applyFont="1" applyFill="1" applyBorder="1"/>
    <xf numFmtId="0" fontId="25" fillId="2" borderId="0" xfId="0" applyFont="1" applyFill="1" applyBorder="1" applyAlignment="1">
      <alignment horizontal="right"/>
    </xf>
    <xf numFmtId="0" fontId="25" fillId="2" borderId="0" xfId="0" applyFont="1" applyFill="1" applyBorder="1" applyAlignment="1">
      <alignment horizontal="left"/>
    </xf>
    <xf numFmtId="0" fontId="25" fillId="2" borderId="71" xfId="0" applyFont="1" applyFill="1" applyBorder="1" applyAlignment="1">
      <alignment horizontal="left"/>
    </xf>
    <xf numFmtId="0" fontId="17" fillId="0" borderId="69" xfId="0" applyFont="1" applyBorder="1"/>
    <xf numFmtId="0" fontId="17" fillId="0" borderId="96" xfId="0" applyFont="1" applyBorder="1"/>
    <xf numFmtId="0" fontId="17" fillId="2" borderId="59" xfId="0" applyFont="1" applyFill="1" applyBorder="1"/>
    <xf numFmtId="0" fontId="17" fillId="2" borderId="58" xfId="0" applyFont="1" applyFill="1" applyBorder="1"/>
    <xf numFmtId="0" fontId="17" fillId="2" borderId="104" xfId="0" applyFont="1" applyFill="1" applyBorder="1" applyAlignment="1">
      <alignment horizontal="left"/>
    </xf>
    <xf numFmtId="0" fontId="17" fillId="2" borderId="101" xfId="0" applyFont="1" applyFill="1" applyBorder="1" applyAlignment="1">
      <alignment horizontal="left"/>
    </xf>
    <xf numFmtId="0" fontId="43" fillId="2" borderId="62" xfId="0" applyFont="1" applyFill="1" applyBorder="1" applyAlignment="1">
      <alignment horizontal="centerContinuous" vertical="center"/>
    </xf>
    <xf numFmtId="0" fontId="17" fillId="2" borderId="63" xfId="0" applyFont="1" applyFill="1" applyBorder="1" applyAlignment="1">
      <alignment horizontal="centerContinuous" vertical="center"/>
    </xf>
    <xf numFmtId="0" fontId="25" fillId="2" borderId="51" xfId="0" applyFont="1" applyFill="1" applyBorder="1" applyAlignment="1">
      <alignment horizontal="center"/>
    </xf>
    <xf numFmtId="0" fontId="25" fillId="2" borderId="65" xfId="0" applyFont="1" applyFill="1" applyBorder="1" applyAlignment="1">
      <alignment horizontal="centerContinuous"/>
    </xf>
    <xf numFmtId="0" fontId="25" fillId="2" borderId="65" xfId="0" applyFont="1" applyFill="1" applyBorder="1" applyAlignment="1">
      <alignment horizontal="centerContinuous" vertical="center"/>
    </xf>
    <xf numFmtId="0" fontId="25" fillId="2" borderId="99" xfId="0" applyFont="1" applyFill="1" applyBorder="1" applyAlignment="1">
      <alignment horizontal="center"/>
    </xf>
    <xf numFmtId="0" fontId="43" fillId="2" borderId="69" xfId="0" applyFont="1" applyFill="1" applyBorder="1" applyAlignment="1">
      <alignment horizontal="centerContinuous" vertical="center"/>
    </xf>
    <xf numFmtId="0" fontId="17" fillId="2" borderId="0" xfId="0" applyFont="1" applyFill="1" applyBorder="1" applyAlignment="1">
      <alignment horizontal="centerContinuous" vertical="center"/>
    </xf>
    <xf numFmtId="0" fontId="25" fillId="2" borderId="0" xfId="0" applyFont="1" applyFill="1" applyBorder="1" applyAlignment="1">
      <alignment horizontal="center"/>
    </xf>
    <xf numFmtId="0" fontId="25" fillId="2" borderId="89" xfId="0" applyFont="1" applyFill="1" applyBorder="1" applyAlignment="1">
      <alignment horizontal="center"/>
    </xf>
    <xf numFmtId="0" fontId="44" fillId="2" borderId="69" xfId="0" applyFont="1" applyFill="1" applyBorder="1" applyAlignment="1">
      <alignment horizontal="centerContinuous" vertical="center"/>
    </xf>
    <xf numFmtId="0" fontId="44" fillId="2" borderId="0" xfId="0" applyFont="1" applyFill="1" applyBorder="1" applyAlignment="1">
      <alignment horizontal="centerContinuous" vertical="center"/>
    </xf>
    <xf numFmtId="0" fontId="45" fillId="2" borderId="0" xfId="0" applyFont="1" applyFill="1" applyBorder="1" applyAlignment="1">
      <alignment horizontal="center"/>
    </xf>
    <xf numFmtId="0" fontId="45" fillId="2" borderId="89" xfId="0" applyFont="1" applyFill="1" applyBorder="1" applyAlignment="1">
      <alignment horizontal="center"/>
    </xf>
    <xf numFmtId="0" fontId="12" fillId="8" borderId="100" xfId="0" applyFont="1" applyFill="1" applyBorder="1" applyAlignment="1">
      <alignment horizontal="center"/>
    </xf>
    <xf numFmtId="0" fontId="17" fillId="2" borderId="69" xfId="0" quotePrefix="1" applyFont="1" applyFill="1" applyBorder="1"/>
    <xf numFmtId="0" fontId="17" fillId="2" borderId="7" xfId="0" applyFont="1" applyFill="1" applyBorder="1" applyAlignment="1">
      <alignment horizontal="left"/>
    </xf>
    <xf numFmtId="0" fontId="17" fillId="2" borderId="0" xfId="0" applyFont="1" applyFill="1" applyAlignment="1">
      <alignment horizontal="left"/>
    </xf>
    <xf numFmtId="0" fontId="17" fillId="2" borderId="89" xfId="0" applyFont="1" applyFill="1" applyBorder="1" applyAlignment="1">
      <alignment horizontal="left"/>
    </xf>
    <xf numFmtId="49" fontId="17" fillId="2" borderId="69" xfId="0" applyNumberFormat="1" applyFont="1" applyFill="1" applyBorder="1"/>
    <xf numFmtId="0" fontId="17" fillId="2" borderId="96" xfId="0" quotePrefix="1" applyFont="1" applyFill="1" applyBorder="1"/>
    <xf numFmtId="0" fontId="17" fillId="2" borderId="60" xfId="0" applyFont="1" applyFill="1" applyBorder="1" applyAlignment="1">
      <alignment horizontal="right"/>
    </xf>
    <xf numFmtId="0" fontId="17" fillId="2" borderId="59" xfId="0" applyFont="1" applyFill="1" applyBorder="1" applyAlignment="1">
      <alignment horizontal="right"/>
    </xf>
    <xf numFmtId="0" fontId="17" fillId="2" borderId="101" xfId="0" applyFont="1" applyFill="1" applyBorder="1" applyAlignment="1">
      <alignment horizontal="right"/>
    </xf>
    <xf numFmtId="0" fontId="47" fillId="0" borderId="0" xfId="0" applyFont="1"/>
    <xf numFmtId="0" fontId="28" fillId="2" borderId="62" xfId="0" applyFont="1" applyFill="1" applyBorder="1"/>
    <xf numFmtId="0" fontId="28" fillId="2" borderId="63" xfId="0" applyFont="1" applyFill="1" applyBorder="1"/>
    <xf numFmtId="0" fontId="28" fillId="2" borderId="54" xfId="0" applyFont="1" applyFill="1" applyBorder="1"/>
    <xf numFmtId="0" fontId="12" fillId="2" borderId="65" xfId="0" applyFont="1" applyFill="1" applyBorder="1" applyAlignment="1"/>
    <xf numFmtId="0" fontId="28" fillId="2" borderId="0" xfId="0" applyFont="1" applyFill="1" applyAlignment="1">
      <alignment horizontal="centerContinuous"/>
    </xf>
    <xf numFmtId="0" fontId="28" fillId="2" borderId="10" xfId="0" applyFont="1" applyFill="1" applyBorder="1" applyAlignment="1">
      <alignment horizontal="centerContinuous"/>
    </xf>
    <xf numFmtId="0" fontId="31" fillId="2" borderId="14" xfId="0" applyFont="1" applyFill="1" applyBorder="1" applyAlignment="1">
      <alignment horizontal="centerContinuous"/>
    </xf>
    <xf numFmtId="0" fontId="29" fillId="2" borderId="15" xfId="0" applyFont="1" applyFill="1" applyBorder="1" applyAlignment="1">
      <alignment horizontal="centerContinuous"/>
    </xf>
    <xf numFmtId="0" fontId="29" fillId="2" borderId="14" xfId="0" applyFont="1" applyFill="1" applyBorder="1" applyAlignment="1">
      <alignment horizontal="centerContinuous"/>
    </xf>
    <xf numFmtId="0" fontId="31" fillId="2" borderId="16" xfId="0" applyFont="1" applyFill="1" applyBorder="1" applyAlignment="1">
      <alignment horizontal="centerContinuous"/>
    </xf>
    <xf numFmtId="0" fontId="29" fillId="2" borderId="77" xfId="0" applyFont="1" applyFill="1" applyBorder="1" applyAlignment="1">
      <alignment horizontal="centerContinuous"/>
    </xf>
    <xf numFmtId="0" fontId="43" fillId="2" borderId="69" xfId="0" applyFont="1" applyFill="1" applyBorder="1" applyAlignment="1">
      <alignment horizontal="centerContinuous" vertical="top"/>
    </xf>
    <xf numFmtId="0" fontId="31" fillId="2" borderId="0" xfId="0" applyFont="1" applyFill="1" applyAlignment="1">
      <alignment horizontal="center"/>
    </xf>
    <xf numFmtId="0" fontId="31" fillId="2" borderId="7" xfId="0" applyFont="1" applyFill="1" applyBorder="1" applyAlignment="1">
      <alignment horizontal="center"/>
    </xf>
    <xf numFmtId="0" fontId="31" fillId="2" borderId="17" xfId="0" applyFont="1" applyFill="1" applyBorder="1" applyAlignment="1">
      <alignment horizontal="center"/>
    </xf>
    <xf numFmtId="0" fontId="31" fillId="2" borderId="89" xfId="0" applyFont="1" applyFill="1" applyBorder="1" applyAlignment="1">
      <alignment horizontal="center"/>
    </xf>
    <xf numFmtId="0" fontId="31" fillId="2" borderId="10" xfId="0" applyFont="1" applyFill="1" applyBorder="1" applyAlignment="1">
      <alignment horizontal="center"/>
    </xf>
    <xf numFmtId="0" fontId="44" fillId="2" borderId="7" xfId="0" applyFont="1" applyFill="1" applyBorder="1"/>
    <xf numFmtId="0" fontId="44" fillId="2" borderId="10" xfId="0" applyFont="1" applyFill="1" applyBorder="1" applyAlignment="1">
      <alignment horizontal="center"/>
    </xf>
    <xf numFmtId="0" fontId="44" fillId="2" borderId="0" xfId="0" applyFont="1" applyFill="1" applyBorder="1" applyAlignment="1">
      <alignment horizontal="center"/>
    </xf>
    <xf numFmtId="0" fontId="44" fillId="2" borderId="18" xfId="0" applyFont="1" applyFill="1" applyBorder="1"/>
    <xf numFmtId="0" fontId="44" fillId="2" borderId="71" xfId="0" applyFont="1" applyFill="1" applyBorder="1" applyAlignment="1">
      <alignment horizontal="center"/>
    </xf>
    <xf numFmtId="0" fontId="17" fillId="0" borderId="69" xfId="0" quotePrefix="1" applyFont="1" applyBorder="1"/>
    <xf numFmtId="0" fontId="17" fillId="3" borderId="0" xfId="0" applyFont="1" applyFill="1" applyAlignment="1">
      <alignment horizontal="left"/>
    </xf>
    <xf numFmtId="0" fontId="17" fillId="3" borderId="7" xfId="0" applyFont="1" applyFill="1" applyBorder="1" applyAlignment="1">
      <alignment horizontal="left"/>
    </xf>
    <xf numFmtId="0" fontId="17" fillId="3" borderId="71" xfId="0" applyFont="1" applyFill="1" applyBorder="1" applyAlignment="1">
      <alignment horizontal="left"/>
    </xf>
    <xf numFmtId="0" fontId="25" fillId="2" borderId="0" xfId="0" applyFont="1" applyFill="1" applyAlignment="1">
      <alignment horizontal="center"/>
    </xf>
    <xf numFmtId="0" fontId="25" fillId="2" borderId="14" xfId="0" applyFont="1" applyFill="1" applyBorder="1" applyAlignment="1">
      <alignment horizontal="centerContinuous"/>
    </xf>
    <xf numFmtId="0" fontId="32" fillId="2" borderId="14" xfId="0" applyFont="1" applyFill="1" applyBorder="1" applyAlignment="1">
      <alignment horizontal="centerContinuous"/>
    </xf>
    <xf numFmtId="0" fontId="25" fillId="2" borderId="18" xfId="0" applyFont="1" applyFill="1" applyBorder="1" applyAlignment="1">
      <alignment horizontal="center"/>
    </xf>
    <xf numFmtId="0" fontId="32" fillId="2" borderId="77" xfId="0" applyFont="1" applyFill="1" applyBorder="1" applyAlignment="1">
      <alignment horizontal="centerContinuous"/>
    </xf>
    <xf numFmtId="0" fontId="32" fillId="2" borderId="0" xfId="0" applyFont="1" applyFill="1" applyAlignment="1">
      <alignment horizontal="center"/>
    </xf>
    <xf numFmtId="0" fontId="32" fillId="2" borderId="18" xfId="0" applyFont="1" applyFill="1" applyBorder="1" applyAlignment="1">
      <alignment horizontal="center"/>
    </xf>
    <xf numFmtId="0" fontId="45" fillId="2" borderId="0" xfId="0" applyFont="1" applyFill="1" applyBorder="1"/>
    <xf numFmtId="0" fontId="45" fillId="2" borderId="7" xfId="0" applyFont="1" applyFill="1" applyBorder="1"/>
    <xf numFmtId="0" fontId="45" fillId="2" borderId="18" xfId="0" applyFont="1" applyFill="1" applyBorder="1"/>
    <xf numFmtId="0" fontId="28" fillId="2" borderId="76" xfId="0" applyFont="1" applyFill="1" applyBorder="1"/>
    <xf numFmtId="0" fontId="28" fillId="2" borderId="2" xfId="0" applyFont="1" applyFill="1" applyBorder="1"/>
    <xf numFmtId="0" fontId="28" fillId="2" borderId="26" xfId="0" applyFont="1" applyFill="1" applyBorder="1"/>
    <xf numFmtId="0" fontId="28" fillId="2" borderId="2" xfId="0" applyFont="1" applyFill="1" applyBorder="1" applyAlignment="1">
      <alignment horizontal="right"/>
    </xf>
    <xf numFmtId="0" fontId="28" fillId="2" borderId="26" xfId="0" applyFont="1" applyFill="1" applyBorder="1" applyAlignment="1">
      <alignment horizontal="right"/>
    </xf>
    <xf numFmtId="0" fontId="28" fillId="2" borderId="42" xfId="0" applyFont="1" applyFill="1" applyBorder="1" applyAlignment="1">
      <alignment horizontal="right"/>
    </xf>
    <xf numFmtId="0" fontId="28" fillId="2" borderId="78" xfId="0" applyFont="1" applyFill="1" applyBorder="1" applyAlignment="1">
      <alignment horizontal="right"/>
    </xf>
    <xf numFmtId="0" fontId="17" fillId="2" borderId="0" xfId="0" applyFont="1" applyFill="1" applyBorder="1" applyAlignment="1">
      <alignment horizontal="centerContinuous"/>
    </xf>
    <xf numFmtId="0" fontId="25" fillId="3" borderId="19" xfId="0" applyFont="1" applyFill="1" applyBorder="1" applyAlignment="1">
      <alignment horizontal="centerContinuous"/>
    </xf>
    <xf numFmtId="0" fontId="17" fillId="3" borderId="12" xfId="0" applyFont="1" applyFill="1" applyBorder="1" applyAlignment="1">
      <alignment horizontal="centerContinuous"/>
    </xf>
    <xf numFmtId="0" fontId="17" fillId="3" borderId="19" xfId="0" applyFont="1" applyFill="1" applyBorder="1" applyAlignment="1">
      <alignment horizontal="centerContinuous"/>
    </xf>
    <xf numFmtId="0" fontId="25" fillId="3" borderId="20" xfId="0" applyFont="1" applyFill="1" applyBorder="1" applyAlignment="1">
      <alignment horizontal="centerContinuous"/>
    </xf>
    <xf numFmtId="0" fontId="17" fillId="3" borderId="70" xfId="0" applyFont="1" applyFill="1" applyBorder="1" applyAlignment="1">
      <alignment horizontal="centerContinuous"/>
    </xf>
    <xf numFmtId="0" fontId="17" fillId="2" borderId="102" xfId="0" applyFont="1" applyFill="1" applyBorder="1"/>
    <xf numFmtId="0" fontId="17" fillId="2" borderId="21" xfId="0" applyFont="1" applyFill="1" applyBorder="1"/>
    <xf numFmtId="0" fontId="17" fillId="2" borderId="22" xfId="0" applyFont="1" applyFill="1" applyBorder="1"/>
    <xf numFmtId="0" fontId="25" fillId="3" borderId="0" xfId="0" applyFont="1" applyFill="1" applyBorder="1" applyAlignment="1">
      <alignment horizontal="centerContinuous"/>
    </xf>
    <xf numFmtId="0" fontId="17" fillId="3" borderId="10" xfId="0" applyFont="1" applyFill="1" applyBorder="1" applyAlignment="1">
      <alignment horizontal="centerContinuous"/>
    </xf>
    <xf numFmtId="0" fontId="17" fillId="3" borderId="0" xfId="0" applyFont="1" applyFill="1" applyBorder="1" applyAlignment="1">
      <alignment horizontal="centerContinuous"/>
    </xf>
    <xf numFmtId="0" fontId="25" fillId="3" borderId="18" xfId="0" applyFont="1" applyFill="1" applyBorder="1" applyAlignment="1">
      <alignment horizontal="centerContinuous"/>
    </xf>
    <xf numFmtId="0" fontId="17" fillId="3" borderId="71" xfId="0" applyFont="1" applyFill="1" applyBorder="1" applyAlignment="1">
      <alignment horizontal="centerContinuous"/>
    </xf>
    <xf numFmtId="0" fontId="12" fillId="8" borderId="102" xfId="0" applyFont="1" applyFill="1" applyBorder="1" applyAlignment="1">
      <alignment horizontal="centerContinuous"/>
    </xf>
    <xf numFmtId="0" fontId="36" fillId="8" borderId="21" xfId="0" applyFont="1" applyFill="1" applyBorder="1" applyAlignment="1">
      <alignment horizontal="centerContinuous"/>
    </xf>
    <xf numFmtId="0" fontId="36" fillId="8" borderId="22" xfId="0" applyFont="1" applyFill="1" applyBorder="1" applyAlignment="1">
      <alignment horizontal="centerContinuous"/>
    </xf>
    <xf numFmtId="0" fontId="28" fillId="2" borderId="81" xfId="0" applyFont="1" applyFill="1" applyBorder="1"/>
    <xf numFmtId="0" fontId="28" fillId="2" borderId="82" xfId="0" applyFont="1" applyFill="1" applyBorder="1"/>
    <xf numFmtId="0" fontId="28" fillId="2" borderId="83" xfId="0" applyFont="1" applyFill="1" applyBorder="1"/>
    <xf numFmtId="0" fontId="28" fillId="2" borderId="82" xfId="0" applyFont="1" applyFill="1" applyBorder="1" applyAlignment="1">
      <alignment horizontal="left"/>
    </xf>
    <xf numFmtId="0" fontId="28" fillId="0" borderId="82" xfId="0" applyFont="1" applyBorder="1" applyAlignment="1">
      <alignment horizontal="right"/>
    </xf>
    <xf numFmtId="0" fontId="28" fillId="0" borderId="85" xfId="0" applyFont="1" applyBorder="1" applyAlignment="1">
      <alignment horizontal="right"/>
    </xf>
    <xf numFmtId="0" fontId="28" fillId="2" borderId="81" xfId="0" applyFont="1" applyFill="1" applyBorder="1" applyAlignment="1"/>
    <xf numFmtId="0" fontId="28" fillId="2" borderId="82" xfId="0" applyFont="1" applyFill="1" applyBorder="1" applyAlignment="1"/>
    <xf numFmtId="0" fontId="28" fillId="2" borderId="83" xfId="0" applyFont="1" applyFill="1" applyBorder="1" applyAlignment="1"/>
    <xf numFmtId="0" fontId="28" fillId="2" borderId="105" xfId="0" applyFont="1" applyFill="1" applyBorder="1" applyAlignment="1"/>
    <xf numFmtId="0" fontId="28" fillId="2" borderId="85" xfId="0" applyFont="1" applyFill="1" applyBorder="1" applyAlignment="1"/>
    <xf numFmtId="0" fontId="12" fillId="8" borderId="25" xfId="0" applyFont="1" applyFill="1" applyBorder="1" applyAlignment="1">
      <alignment horizontal="centerContinuous"/>
    </xf>
    <xf numFmtId="0" fontId="12" fillId="8" borderId="27" xfId="0" applyFont="1" applyFill="1" applyBorder="1" applyAlignment="1">
      <alignment horizontal="centerContinuous"/>
    </xf>
    <xf numFmtId="0" fontId="28" fillId="2" borderId="96" xfId="0" applyFont="1" applyFill="1" applyBorder="1"/>
    <xf numFmtId="0" fontId="28" fillId="2" borderId="59" xfId="0" applyFont="1" applyFill="1" applyBorder="1"/>
    <xf numFmtId="0" fontId="28" fillId="2" borderId="58" xfId="0" applyFont="1" applyFill="1" applyBorder="1"/>
    <xf numFmtId="0" fontId="28" fillId="2" borderId="59" xfId="0" applyFont="1" applyFill="1" applyBorder="1" applyAlignment="1">
      <alignment horizontal="left"/>
    </xf>
    <xf numFmtId="0" fontId="28" fillId="0" borderId="59" xfId="0" applyFont="1" applyBorder="1"/>
    <xf numFmtId="0" fontId="28" fillId="0" borderId="98" xfId="0" applyFont="1" applyBorder="1"/>
    <xf numFmtId="0" fontId="17" fillId="0" borderId="0" xfId="0" applyFont="1" applyBorder="1" applyProtection="1">
      <protection locked="0"/>
    </xf>
    <xf numFmtId="0" fontId="12" fillId="2" borderId="67" xfId="0" applyFont="1" applyFill="1" applyBorder="1" applyAlignment="1"/>
    <xf numFmtId="0" fontId="28" fillId="2" borderId="69" xfId="0" applyFont="1" applyFill="1" applyBorder="1"/>
    <xf numFmtId="0" fontId="28" fillId="2" borderId="0" xfId="0" applyFont="1" applyFill="1" applyBorder="1"/>
    <xf numFmtId="0" fontId="28" fillId="2" borderId="10" xfId="0" applyFont="1" applyFill="1" applyBorder="1"/>
    <xf numFmtId="0" fontId="28" fillId="2" borderId="0" xfId="0" applyFont="1" applyFill="1" applyBorder="1" applyAlignment="1">
      <alignment horizontal="left"/>
    </xf>
    <xf numFmtId="0" fontId="28" fillId="0" borderId="0" xfId="0" applyFont="1" applyBorder="1" applyAlignment="1">
      <alignment horizontal="right"/>
    </xf>
    <xf numFmtId="0" fontId="28" fillId="0" borderId="71" xfId="0" applyFont="1" applyBorder="1"/>
    <xf numFmtId="0" fontId="28" fillId="2" borderId="24" xfId="0" applyFont="1" applyFill="1" applyBorder="1" applyAlignment="1">
      <alignment horizontal="left"/>
    </xf>
    <xf numFmtId="0" fontId="28" fillId="0" borderId="38" xfId="0" applyFont="1" applyBorder="1" applyAlignment="1">
      <alignment horizontal="right"/>
    </xf>
    <xf numFmtId="0" fontId="28" fillId="0" borderId="78" xfId="0" applyFont="1" applyBorder="1"/>
    <xf numFmtId="0" fontId="28" fillId="0" borderId="11" xfId="0" applyFont="1" applyBorder="1" applyAlignment="1">
      <alignment horizontal="right"/>
    </xf>
    <xf numFmtId="0" fontId="28" fillId="0" borderId="70" xfId="0" applyFont="1" applyBorder="1"/>
    <xf numFmtId="0" fontId="28" fillId="2" borderId="79" xfId="0" applyFont="1" applyFill="1" applyBorder="1"/>
    <xf numFmtId="0" fontId="28" fillId="2" borderId="19" xfId="0" applyFont="1" applyFill="1" applyBorder="1" applyAlignment="1">
      <alignment horizontal="left"/>
    </xf>
    <xf numFmtId="0" fontId="28" fillId="2" borderId="12" xfId="0" applyFont="1" applyFill="1" applyBorder="1"/>
    <xf numFmtId="0" fontId="28" fillId="0" borderId="19" xfId="0" applyFont="1" applyBorder="1" applyAlignment="1">
      <alignment horizontal="right"/>
    </xf>
    <xf numFmtId="0" fontId="12" fillId="8" borderId="28" xfId="0" applyFont="1" applyFill="1" applyBorder="1" applyAlignment="1">
      <alignment horizontal="centerContinuous"/>
    </xf>
    <xf numFmtId="0" fontId="28" fillId="0" borderId="13" xfId="0" applyFont="1" applyBorder="1" applyAlignment="1">
      <alignment horizontal="right"/>
    </xf>
    <xf numFmtId="0" fontId="28" fillId="0" borderId="71" xfId="0" applyFont="1" applyBorder="1" applyAlignment="1">
      <alignment horizontal="right"/>
    </xf>
    <xf numFmtId="0" fontId="28" fillId="0" borderId="78" xfId="0" applyFont="1" applyBorder="1" applyAlignment="1">
      <alignment horizontal="right"/>
    </xf>
    <xf numFmtId="0" fontId="28" fillId="0" borderId="70" xfId="0" applyFont="1" applyBorder="1" applyAlignment="1">
      <alignment horizontal="right"/>
    </xf>
    <xf numFmtId="0" fontId="28" fillId="2" borderId="19" xfId="0" applyFont="1" applyFill="1" applyBorder="1"/>
    <xf numFmtId="0" fontId="28" fillId="2" borderId="4" xfId="0" applyFont="1" applyFill="1" applyBorder="1" applyAlignment="1">
      <alignment horizontal="left"/>
    </xf>
    <xf numFmtId="0" fontId="28" fillId="2" borderId="103" xfId="0" applyFont="1" applyFill="1" applyBorder="1" applyAlignment="1">
      <alignment horizontal="left"/>
    </xf>
    <xf numFmtId="0" fontId="27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24" fillId="0" borderId="0" xfId="0" applyFont="1" applyAlignment="1">
      <alignment horizontal="center"/>
    </xf>
    <xf numFmtId="0" fontId="24" fillId="11" borderId="4" xfId="0" applyFont="1" applyFill="1" applyBorder="1"/>
    <xf numFmtId="0" fontId="17" fillId="11" borderId="19" xfId="0" applyFont="1" applyFill="1" applyBorder="1"/>
    <xf numFmtId="0" fontId="17" fillId="11" borderId="12" xfId="0" applyFont="1" applyFill="1" applyBorder="1"/>
    <xf numFmtId="0" fontId="24" fillId="11" borderId="8" xfId="0" applyFont="1" applyFill="1" applyBorder="1"/>
    <xf numFmtId="0" fontId="17" fillId="11" borderId="14" xfId="0" applyFont="1" applyFill="1" applyBorder="1"/>
    <xf numFmtId="0" fontId="17" fillId="11" borderId="15" xfId="0" applyFont="1" applyFill="1" applyBorder="1"/>
    <xf numFmtId="0" fontId="17" fillId="11" borderId="24" xfId="0" applyFont="1" applyFill="1" applyBorder="1"/>
    <xf numFmtId="0" fontId="17" fillId="11" borderId="2" xfId="0" applyFont="1" applyFill="1" applyBorder="1"/>
    <xf numFmtId="0" fontId="17" fillId="11" borderId="26" xfId="0" applyFont="1" applyFill="1" applyBorder="1"/>
    <xf numFmtId="0" fontId="17" fillId="11" borderId="1" xfId="0" applyFont="1" applyFill="1" applyBorder="1"/>
    <xf numFmtId="0" fontId="17" fillId="11" borderId="0" xfId="0" applyFont="1" applyFill="1" applyBorder="1"/>
    <xf numFmtId="0" fontId="17" fillId="11" borderId="10" xfId="0" applyFont="1" applyFill="1" applyBorder="1"/>
    <xf numFmtId="0" fontId="17" fillId="11" borderId="8" xfId="0" applyFont="1" applyFill="1" applyBorder="1"/>
    <xf numFmtId="0" fontId="17" fillId="11" borderId="24" xfId="0" applyFont="1" applyFill="1" applyBorder="1" applyAlignment="1"/>
    <xf numFmtId="0" fontId="17" fillId="11" borderId="2" xfId="0" applyFont="1" applyFill="1" applyBorder="1" applyAlignment="1"/>
    <xf numFmtId="0" fontId="17" fillId="11" borderId="26" xfId="0" applyFont="1" applyFill="1" applyBorder="1" applyAlignment="1"/>
    <xf numFmtId="0" fontId="17" fillId="0" borderId="0" xfId="0" applyFont="1" applyFill="1" applyBorder="1" applyAlignment="1">
      <alignment horizontal="left" wrapText="1"/>
    </xf>
    <xf numFmtId="0" fontId="17" fillId="11" borderId="3" xfId="0" applyFont="1" applyFill="1" applyBorder="1" applyAlignment="1">
      <alignment horizontal="center"/>
    </xf>
    <xf numFmtId="0" fontId="17" fillId="11" borderId="4" xfId="0" applyFont="1" applyFill="1" applyBorder="1"/>
    <xf numFmtId="0" fontId="25" fillId="11" borderId="1" xfId="0" applyFont="1" applyFill="1" applyBorder="1"/>
    <xf numFmtId="0" fontId="25" fillId="11" borderId="0" xfId="0" applyFont="1" applyFill="1" applyBorder="1"/>
    <xf numFmtId="0" fontId="17" fillId="11" borderId="4" xfId="0" quotePrefix="1" applyFont="1" applyFill="1" applyBorder="1" applyAlignment="1">
      <alignment horizontal="center"/>
    </xf>
    <xf numFmtId="0" fontId="17" fillId="11" borderId="8" xfId="0" applyFont="1" applyFill="1" applyBorder="1" applyAlignment="1">
      <alignment horizontal="center"/>
    </xf>
    <xf numFmtId="0" fontId="17" fillId="11" borderId="9" xfId="0" quotePrefix="1" applyFont="1" applyFill="1" applyBorder="1" applyAlignment="1">
      <alignment horizontal="center"/>
    </xf>
    <xf numFmtId="0" fontId="17" fillId="11" borderId="4" xfId="0" quotePrefix="1" applyFont="1" applyFill="1" applyBorder="1" applyAlignment="1">
      <alignment horizontal="left"/>
    </xf>
    <xf numFmtId="0" fontId="25" fillId="11" borderId="8" xfId="0" quotePrefix="1" applyFont="1" applyFill="1" applyBorder="1" applyAlignment="1">
      <alignment horizontal="left"/>
    </xf>
    <xf numFmtId="0" fontId="17" fillId="11" borderId="1" xfId="0" quotePrefix="1" applyFont="1" applyFill="1" applyBorder="1" applyAlignment="1">
      <alignment horizontal="left"/>
    </xf>
    <xf numFmtId="0" fontId="17" fillId="11" borderId="4" xfId="0" applyFont="1" applyFill="1" applyBorder="1" applyAlignment="1">
      <alignment horizontal="center"/>
    </xf>
    <xf numFmtId="0" fontId="17" fillId="11" borderId="9" xfId="0" applyFont="1" applyFill="1" applyBorder="1" applyAlignment="1">
      <alignment horizontal="center"/>
    </xf>
    <xf numFmtId="0" fontId="25" fillId="11" borderId="8" xfId="0" applyFont="1" applyFill="1" applyBorder="1"/>
    <xf numFmtId="0" fontId="25" fillId="11" borderId="9" xfId="0" applyFont="1" applyFill="1" applyBorder="1"/>
    <xf numFmtId="0" fontId="29" fillId="11" borderId="5" xfId="0" applyFont="1" applyFill="1" applyBorder="1"/>
    <xf numFmtId="0" fontId="29" fillId="11" borderId="4" xfId="0" applyFont="1" applyFill="1" applyBorder="1" applyAlignment="1">
      <alignment horizontal="center"/>
    </xf>
    <xf numFmtId="0" fontId="17" fillId="11" borderId="24" xfId="0" quotePrefix="1" applyFont="1" applyFill="1" applyBorder="1" applyAlignment="1">
      <alignment horizontal="left"/>
    </xf>
    <xf numFmtId="0" fontId="29" fillId="11" borderId="7" xfId="0" applyFont="1" applyFill="1" applyBorder="1"/>
    <xf numFmtId="0" fontId="29" fillId="11" borderId="1" xfId="0" applyFont="1" applyFill="1" applyBorder="1" applyAlignment="1">
      <alignment horizontal="center"/>
    </xf>
    <xf numFmtId="0" fontId="28" fillId="11" borderId="5" xfId="0" applyFont="1" applyFill="1" applyBorder="1" applyAlignment="1">
      <alignment horizontal="center"/>
    </xf>
    <xf numFmtId="0" fontId="29" fillId="11" borderId="1" xfId="0" applyFont="1" applyFill="1" applyBorder="1"/>
    <xf numFmtId="0" fontId="17" fillId="11" borderId="1" xfId="0" applyFont="1" applyFill="1" applyBorder="1" applyAlignment="1">
      <alignment horizontal="center"/>
    </xf>
    <xf numFmtId="0" fontId="17" fillId="11" borderId="1" xfId="0" applyFont="1" applyFill="1" applyBorder="1" applyAlignment="1">
      <alignment horizontal="left"/>
    </xf>
    <xf numFmtId="0" fontId="17" fillId="11" borderId="12" xfId="0" applyFont="1" applyFill="1" applyBorder="1" applyAlignment="1">
      <alignment horizontal="center"/>
    </xf>
    <xf numFmtId="0" fontId="17" fillId="11" borderId="7" xfId="0" applyFont="1" applyFill="1" applyBorder="1" applyAlignment="1">
      <alignment horizontal="center"/>
    </xf>
    <xf numFmtId="0" fontId="28" fillId="11" borderId="1" xfId="0" applyFont="1" applyFill="1" applyBorder="1" applyAlignment="1">
      <alignment horizontal="center"/>
    </xf>
    <xf numFmtId="0" fontId="28" fillId="11" borderId="5" xfId="0" applyFont="1" applyFill="1" applyBorder="1" applyAlignment="1">
      <alignment horizontal="left"/>
    </xf>
    <xf numFmtId="0" fontId="28" fillId="11" borderId="8" xfId="0" applyFont="1" applyFill="1" applyBorder="1" applyAlignment="1">
      <alignment horizontal="center"/>
    </xf>
    <xf numFmtId="0" fontId="28" fillId="11" borderId="9" xfId="0" applyFont="1" applyFill="1" applyBorder="1" applyAlignment="1">
      <alignment horizontal="left"/>
    </xf>
    <xf numFmtId="0" fontId="17" fillId="11" borderId="24" xfId="0" applyFont="1" applyFill="1" applyBorder="1" applyAlignment="1">
      <alignment horizontal="center"/>
    </xf>
    <xf numFmtId="0" fontId="17" fillId="11" borderId="7" xfId="0" quotePrefix="1" applyFont="1" applyFill="1" applyBorder="1" applyAlignment="1">
      <alignment horizontal="left"/>
    </xf>
    <xf numFmtId="0" fontId="17" fillId="11" borderId="7" xfId="0" applyFont="1" applyFill="1" applyBorder="1"/>
    <xf numFmtId="0" fontId="17" fillId="11" borderId="7" xfId="0" applyFont="1" applyFill="1" applyBorder="1" applyAlignment="1">
      <alignment horizontal="left"/>
    </xf>
    <xf numFmtId="0" fontId="17" fillId="11" borderId="7" xfId="0" quotePrefix="1" applyFont="1" applyFill="1" applyBorder="1" applyAlignment="1">
      <alignment horizontal="right"/>
    </xf>
    <xf numFmtId="0" fontId="17" fillId="11" borderId="7" xfId="0" quotePrefix="1" applyFont="1" applyFill="1" applyBorder="1"/>
    <xf numFmtId="0" fontId="30" fillId="11" borderId="7" xfId="0" applyFont="1" applyFill="1" applyBorder="1" applyAlignment="1">
      <alignment horizontal="right"/>
    </xf>
    <xf numFmtId="0" fontId="17" fillId="11" borderId="7" xfId="0" applyFont="1" applyFill="1" applyBorder="1" applyAlignment="1">
      <alignment horizontal="right"/>
    </xf>
    <xf numFmtId="0" fontId="17" fillId="11" borderId="9" xfId="0" applyFont="1" applyFill="1" applyBorder="1"/>
    <xf numFmtId="0" fontId="25" fillId="11" borderId="3" xfId="0" applyFont="1" applyFill="1" applyBorder="1"/>
    <xf numFmtId="0" fontId="25" fillId="11" borderId="24" xfId="0" applyFont="1" applyFill="1" applyBorder="1"/>
    <xf numFmtId="0" fontId="17" fillId="11" borderId="9" xfId="0" applyFont="1" applyFill="1" applyBorder="1" applyAlignment="1">
      <alignment horizontal="right"/>
    </xf>
    <xf numFmtId="0" fontId="17" fillId="11" borderId="9" xfId="0" quotePrefix="1" applyFont="1" applyFill="1" applyBorder="1" applyAlignment="1">
      <alignment horizontal="right"/>
    </xf>
    <xf numFmtId="0" fontId="30" fillId="11" borderId="9" xfId="0" applyFont="1" applyFill="1" applyBorder="1" applyAlignment="1">
      <alignment horizontal="right"/>
    </xf>
    <xf numFmtId="165" fontId="25" fillId="11" borderId="3" xfId="0" applyNumberFormat="1" applyFont="1" applyFill="1" applyBorder="1"/>
    <xf numFmtId="165" fontId="25" fillId="11" borderId="5" xfId="0" applyNumberFormat="1" applyFont="1" applyFill="1" applyBorder="1"/>
    <xf numFmtId="0" fontId="17" fillId="11" borderId="3" xfId="0" applyFont="1" applyFill="1" applyBorder="1" applyAlignment="1">
      <alignment vertical="center"/>
    </xf>
    <xf numFmtId="0" fontId="17" fillId="11" borderId="3" xfId="0" applyFont="1" applyFill="1" applyBorder="1" applyAlignment="1">
      <alignment horizontal="center" vertical="center" wrapText="1"/>
    </xf>
    <xf numFmtId="0" fontId="29" fillId="11" borderId="8" xfId="0" applyFont="1" applyFill="1" applyBorder="1" applyAlignment="1">
      <alignment horizontal="center" vertical="center" wrapText="1"/>
    </xf>
    <xf numFmtId="0" fontId="25" fillId="11" borderId="24" xfId="0" quotePrefix="1" applyFont="1" applyFill="1" applyBorder="1" applyAlignment="1">
      <alignment horizontal="left"/>
    </xf>
    <xf numFmtId="0" fontId="25" fillId="11" borderId="2" xfId="0" applyFont="1" applyFill="1" applyBorder="1"/>
    <xf numFmtId="0" fontId="17" fillId="11" borderId="15" xfId="0" applyFont="1" applyFill="1" applyBorder="1" applyAlignment="1">
      <alignment vertical="center"/>
    </xf>
    <xf numFmtId="0" fontId="25" fillId="11" borderId="9" xfId="0" quotePrefix="1" applyFont="1" applyFill="1" applyBorder="1" applyAlignment="1">
      <alignment horizontal="left"/>
    </xf>
    <xf numFmtId="0" fontId="25" fillId="11" borderId="24" xfId="0" applyFont="1" applyFill="1" applyBorder="1" applyAlignment="1">
      <alignment horizontal="left"/>
    </xf>
    <xf numFmtId="0" fontId="25" fillId="11" borderId="26" xfId="0" applyFont="1" applyFill="1" applyBorder="1"/>
    <xf numFmtId="0" fontId="17" fillId="11" borderId="3" xfId="0" applyFont="1" applyFill="1" applyBorder="1"/>
    <xf numFmtId="0" fontId="17" fillId="11" borderId="24" xfId="0" applyFont="1" applyFill="1" applyBorder="1" applyAlignment="1">
      <alignment horizontal="left"/>
    </xf>
    <xf numFmtId="0" fontId="17" fillId="11" borderId="1" xfId="0" quotePrefix="1" applyFont="1" applyFill="1" applyBorder="1"/>
    <xf numFmtId="0" fontId="17" fillId="11" borderId="8" xfId="0" quotePrefix="1" applyFont="1" applyFill="1" applyBorder="1"/>
    <xf numFmtId="0" fontId="24" fillId="11" borderId="1" xfId="0" applyFont="1" applyFill="1" applyBorder="1"/>
    <xf numFmtId="0" fontId="24" fillId="11" borderId="7" xfId="0" applyFont="1" applyFill="1" applyBorder="1"/>
    <xf numFmtId="0" fontId="24" fillId="11" borderId="10" xfId="0" applyFont="1" applyFill="1" applyBorder="1"/>
    <xf numFmtId="0" fontId="24" fillId="11" borderId="5" xfId="0" applyFont="1" applyFill="1" applyBorder="1"/>
    <xf numFmtId="0" fontId="24" fillId="11" borderId="9" xfId="0" applyFont="1" applyFill="1" applyBorder="1"/>
    <xf numFmtId="0" fontId="36" fillId="11" borderId="12" xfId="0" applyFont="1" applyFill="1" applyBorder="1"/>
    <xf numFmtId="0" fontId="36" fillId="11" borderId="10" xfId="0" applyFont="1" applyFill="1" applyBorder="1"/>
    <xf numFmtId="0" fontId="24" fillId="11" borderId="12" xfId="0" applyFont="1" applyFill="1" applyBorder="1"/>
    <xf numFmtId="0" fontId="17" fillId="11" borderId="57" xfId="0" applyFont="1" applyFill="1" applyBorder="1"/>
    <xf numFmtId="0" fontId="24" fillId="11" borderId="58" xfId="0" applyFont="1" applyFill="1" applyBorder="1"/>
    <xf numFmtId="0" fontId="24" fillId="11" borderId="60" xfId="0" applyFont="1" applyFill="1" applyBorder="1"/>
    <xf numFmtId="0" fontId="17" fillId="11" borderId="23" xfId="0" applyFont="1" applyFill="1" applyBorder="1"/>
    <xf numFmtId="0" fontId="24" fillId="11" borderId="22" xfId="0" applyFont="1" applyFill="1" applyBorder="1"/>
    <xf numFmtId="0" fontId="24" fillId="11" borderId="46" xfId="0" applyFont="1" applyFill="1" applyBorder="1"/>
    <xf numFmtId="0" fontId="27" fillId="11" borderId="8" xfId="0" applyFont="1" applyFill="1" applyBorder="1"/>
    <xf numFmtId="0" fontId="17" fillId="11" borderId="4" xfId="0" applyFont="1" applyFill="1" applyBorder="1" applyAlignment="1">
      <alignment horizontal="left"/>
    </xf>
    <xf numFmtId="0" fontId="17" fillId="11" borderId="19" xfId="0" applyFont="1" applyFill="1" applyBorder="1" applyAlignment="1">
      <alignment horizontal="center"/>
    </xf>
    <xf numFmtId="0" fontId="17" fillId="11" borderId="3" xfId="0" quotePrefix="1" applyFont="1" applyFill="1" applyBorder="1" applyAlignment="1">
      <alignment horizontal="center"/>
    </xf>
    <xf numFmtId="0" fontId="17" fillId="11" borderId="2" xfId="0" applyFont="1" applyFill="1" applyBorder="1" applyAlignment="1">
      <alignment horizontal="left"/>
    </xf>
    <xf numFmtId="0" fontId="17" fillId="11" borderId="5" xfId="0" applyFont="1" applyFill="1" applyBorder="1"/>
    <xf numFmtId="0" fontId="25" fillId="11" borderId="10" xfId="0" applyFont="1" applyFill="1" applyBorder="1"/>
    <xf numFmtId="0" fontId="24" fillId="11" borderId="2" xfId="0" applyFont="1" applyFill="1" applyBorder="1"/>
    <xf numFmtId="0" fontId="24" fillId="11" borderId="24" xfId="0" applyFont="1" applyFill="1" applyBorder="1" applyAlignment="1">
      <alignment horizontal="center" vertical="center" wrapText="1"/>
    </xf>
    <xf numFmtId="0" fontId="24" fillId="11" borderId="3" xfId="0" applyFont="1" applyFill="1" applyBorder="1" applyAlignment="1">
      <alignment horizontal="center" vertical="center"/>
    </xf>
    <xf numFmtId="0" fontId="24" fillId="11" borderId="14" xfId="0" applyFont="1" applyFill="1" applyBorder="1"/>
    <xf numFmtId="0" fontId="27" fillId="11" borderId="9" xfId="0" applyFont="1" applyFill="1" applyBorder="1"/>
    <xf numFmtId="0" fontId="27" fillId="11" borderId="1" xfId="0" quotePrefix="1" applyFont="1" applyFill="1" applyBorder="1" applyAlignment="1">
      <alignment horizontal="left"/>
    </xf>
    <xf numFmtId="0" fontId="27" fillId="11" borderId="0" xfId="0" applyFont="1" applyFill="1" applyBorder="1"/>
    <xf numFmtId="0" fontId="24" fillId="11" borderId="1" xfId="0" quotePrefix="1" applyFont="1" applyFill="1" applyBorder="1" applyAlignment="1">
      <alignment horizontal="left"/>
    </xf>
    <xf numFmtId="0" fontId="27" fillId="11" borderId="1" xfId="0" applyFont="1" applyFill="1" applyBorder="1"/>
    <xf numFmtId="0" fontId="24" fillId="11" borderId="0" xfId="0" applyFont="1" applyFill="1" applyBorder="1"/>
    <xf numFmtId="0" fontId="24" fillId="11" borderId="8" xfId="0" quotePrefix="1" applyFont="1" applyFill="1" applyBorder="1" applyAlignment="1">
      <alignment horizontal="left"/>
    </xf>
    <xf numFmtId="0" fontId="17" fillId="11" borderId="15" xfId="0" applyFont="1" applyFill="1" applyBorder="1" applyAlignment="1">
      <alignment horizontal="center" vertical="center" wrapText="1"/>
    </xf>
    <xf numFmtId="0" fontId="27" fillId="11" borderId="9" xfId="0" applyFont="1" applyFill="1" applyBorder="1" applyAlignment="1">
      <alignment vertical="center"/>
    </xf>
    <xf numFmtId="0" fontId="24" fillId="11" borderId="7" xfId="0" quotePrefix="1" applyFont="1" applyFill="1" applyBorder="1" applyAlignment="1">
      <alignment horizontal="left"/>
    </xf>
    <xf numFmtId="0" fontId="17" fillId="11" borderId="5" xfId="0" applyFont="1" applyFill="1" applyBorder="1" applyAlignment="1">
      <alignment horizontal="left" vertical="center"/>
    </xf>
    <xf numFmtId="0" fontId="17" fillId="11" borderId="7" xfId="0" applyFont="1" applyFill="1" applyBorder="1" applyAlignment="1">
      <alignment horizontal="left" vertical="center"/>
    </xf>
    <xf numFmtId="0" fontId="17" fillId="11" borderId="5" xfId="0" applyFont="1" applyFill="1" applyBorder="1" applyAlignment="1">
      <alignment horizontal="center" vertical="center" wrapText="1"/>
    </xf>
    <xf numFmtId="0" fontId="27" fillId="11" borderId="3" xfId="0" applyFont="1" applyFill="1" applyBorder="1" applyAlignment="1">
      <alignment vertical="center"/>
    </xf>
    <xf numFmtId="0" fontId="24" fillId="11" borderId="7" xfId="0" applyFont="1" applyFill="1" applyBorder="1" applyAlignment="1">
      <alignment horizontal="left"/>
    </xf>
    <xf numFmtId="0" fontId="25" fillId="11" borderId="1" xfId="0" applyFont="1" applyFill="1" applyBorder="1" applyAlignment="1">
      <alignment horizontal="center"/>
    </xf>
    <xf numFmtId="0" fontId="17" fillId="11" borderId="1" xfId="0" quotePrefix="1" applyFont="1" applyFill="1" applyBorder="1" applyAlignment="1">
      <alignment horizontal="center"/>
    </xf>
    <xf numFmtId="0" fontId="17" fillId="11" borderId="17" xfId="0" applyFont="1" applyFill="1" applyBorder="1" applyAlignment="1">
      <alignment horizontal="center"/>
    </xf>
    <xf numFmtId="0" fontId="25" fillId="11" borderId="0" xfId="0" applyFont="1" applyFill="1" applyBorder="1" applyAlignment="1">
      <alignment horizontal="center"/>
    </xf>
    <xf numFmtId="0" fontId="17" fillId="11" borderId="8" xfId="0" quotePrefix="1" applyFont="1" applyFill="1" applyBorder="1" applyAlignment="1">
      <alignment horizontal="center"/>
    </xf>
    <xf numFmtId="0" fontId="17" fillId="11" borderId="45" xfId="0" applyFont="1" applyFill="1" applyBorder="1" applyAlignment="1">
      <alignment horizontal="center"/>
    </xf>
    <xf numFmtId="0" fontId="17" fillId="11" borderId="14" xfId="0" applyFont="1" applyFill="1" applyBorder="1" applyAlignment="1">
      <alignment horizontal="center"/>
    </xf>
    <xf numFmtId="0" fontId="24" fillId="11" borderId="19" xfId="0" applyFont="1" applyFill="1" applyBorder="1"/>
    <xf numFmtId="0" fontId="24" fillId="11" borderId="0" xfId="0" quotePrefix="1" applyFont="1" applyFill="1" applyBorder="1"/>
    <xf numFmtId="0" fontId="29" fillId="11" borderId="0" xfId="0" applyFont="1" applyFill="1" applyBorder="1"/>
    <xf numFmtId="0" fontId="29" fillId="11" borderId="10" xfId="0" applyFont="1" applyFill="1" applyBorder="1"/>
    <xf numFmtId="0" fontId="29" fillId="11" borderId="8" xfId="0" applyFont="1" applyFill="1" applyBorder="1"/>
    <xf numFmtId="0" fontId="29" fillId="11" borderId="15" xfId="0" applyFont="1" applyFill="1" applyBorder="1"/>
    <xf numFmtId="0" fontId="19" fillId="11" borderId="6" xfId="0" applyFont="1" applyFill="1" applyBorder="1"/>
    <xf numFmtId="0" fontId="40" fillId="11" borderId="6" xfId="0" applyFont="1" applyFill="1" applyBorder="1"/>
    <xf numFmtId="0" fontId="19" fillId="11" borderId="36" xfId="0" applyFont="1" applyFill="1" applyBorder="1"/>
    <xf numFmtId="0" fontId="27" fillId="11" borderId="24" xfId="0" applyFont="1" applyFill="1" applyBorder="1"/>
    <xf numFmtId="0" fontId="17" fillId="11" borderId="3" xfId="0" quotePrefix="1" applyFont="1" applyFill="1" applyBorder="1" applyAlignment="1">
      <alignment vertical="center"/>
    </xf>
    <xf numFmtId="0" fontId="17" fillId="11" borderId="46" xfId="0" quotePrefix="1" applyFont="1" applyFill="1" applyBorder="1" applyAlignment="1">
      <alignment vertical="center"/>
    </xf>
    <xf numFmtId="0" fontId="27" fillId="11" borderId="43" xfId="0" applyFont="1" applyFill="1" applyBorder="1"/>
    <xf numFmtId="0" fontId="17" fillId="11" borderId="7" xfId="0" quotePrefix="1" applyFont="1" applyFill="1" applyBorder="1" applyAlignment="1">
      <alignment horizontal="right" vertical="center" wrapText="1"/>
    </xf>
    <xf numFmtId="0" fontId="24" fillId="11" borderId="15" xfId="0" applyFont="1" applyFill="1" applyBorder="1"/>
    <xf numFmtId="0" fontId="36" fillId="11" borderId="4" xfId="0" applyFont="1" applyFill="1" applyBorder="1"/>
    <xf numFmtId="0" fontId="36" fillId="11" borderId="4" xfId="0" applyFont="1" applyFill="1" applyBorder="1" applyAlignment="1">
      <alignment horizontal="center"/>
    </xf>
    <xf numFmtId="0" fontId="24" fillId="11" borderId="5" xfId="0" applyFont="1" applyFill="1" applyBorder="1" applyAlignment="1">
      <alignment horizontal="center"/>
    </xf>
    <xf numFmtId="0" fontId="24" fillId="11" borderId="7" xfId="0" applyFont="1" applyFill="1" applyBorder="1" applyAlignment="1">
      <alignment horizontal="center"/>
    </xf>
    <xf numFmtId="0" fontId="12" fillId="11" borderId="1" xfId="0" applyFont="1" applyFill="1" applyBorder="1"/>
    <xf numFmtId="0" fontId="12" fillId="11" borderId="24" xfId="0" applyFont="1" applyFill="1" applyBorder="1"/>
    <xf numFmtId="0" fontId="36" fillId="11" borderId="8" xfId="0" applyFont="1" applyFill="1" applyBorder="1"/>
    <xf numFmtId="0" fontId="36" fillId="11" borderId="24" xfId="0" applyFont="1" applyFill="1" applyBorder="1"/>
    <xf numFmtId="0" fontId="24" fillId="11" borderId="4" xfId="0" quotePrefix="1" applyFont="1" applyFill="1" applyBorder="1" applyAlignment="1">
      <alignment horizontal="left"/>
    </xf>
    <xf numFmtId="0" fontId="12" fillId="11" borderId="24" xfId="0" quotePrefix="1" applyFont="1" applyFill="1" applyBorder="1" applyAlignment="1">
      <alignment horizontal="left"/>
    </xf>
    <xf numFmtId="0" fontId="36" fillId="11" borderId="26" xfId="0" applyFont="1" applyFill="1" applyBorder="1"/>
    <xf numFmtId="0" fontId="36" fillId="11" borderId="1" xfId="0" applyFont="1" applyFill="1" applyBorder="1"/>
    <xf numFmtId="0" fontId="36" fillId="11" borderId="1" xfId="0" quotePrefix="1" applyFont="1" applyFill="1" applyBorder="1" applyAlignment="1">
      <alignment horizontal="left"/>
    </xf>
    <xf numFmtId="0" fontId="36" fillId="11" borderId="15" xfId="0" applyFont="1" applyFill="1" applyBorder="1"/>
    <xf numFmtId="0" fontId="17" fillId="11" borderId="4" xfId="0" applyFont="1" applyFill="1" applyBorder="1" applyAlignment="1">
      <alignment vertical="center"/>
    </xf>
    <xf numFmtId="0" fontId="17" fillId="11" borderId="19" xfId="0" applyFont="1" applyFill="1" applyBorder="1" applyAlignment="1">
      <alignment vertical="center"/>
    </xf>
    <xf numFmtId="0" fontId="17" fillId="11" borderId="12" xfId="0" applyFont="1" applyFill="1" applyBorder="1" applyAlignment="1">
      <alignment vertical="center"/>
    </xf>
    <xf numFmtId="0" fontId="25" fillId="11" borderId="5" xfId="0" applyFont="1" applyFill="1" applyBorder="1" applyAlignment="1">
      <alignment horizontal="center" vertical="center"/>
    </xf>
    <xf numFmtId="0" fontId="25" fillId="11" borderId="8" xfId="0" applyFont="1" applyFill="1" applyBorder="1" applyAlignment="1">
      <alignment vertical="center"/>
    </xf>
    <xf numFmtId="0" fontId="17" fillId="11" borderId="14" xfId="0" applyFont="1" applyFill="1" applyBorder="1" applyAlignment="1">
      <alignment vertical="center"/>
    </xf>
    <xf numFmtId="0" fontId="17" fillId="11" borderId="9" xfId="0" applyFont="1" applyFill="1" applyBorder="1" applyAlignment="1">
      <alignment vertical="center"/>
    </xf>
    <xf numFmtId="0" fontId="25" fillId="11" borderId="19" xfId="0" applyFont="1" applyFill="1" applyBorder="1" applyAlignment="1">
      <alignment vertical="center"/>
    </xf>
    <xf numFmtId="0" fontId="25" fillId="11" borderId="0" xfId="0" applyFont="1" applyFill="1" applyBorder="1" applyAlignment="1">
      <alignment vertical="center"/>
    </xf>
    <xf numFmtId="0" fontId="25" fillId="11" borderId="5" xfId="0" applyFont="1" applyFill="1" applyBorder="1" applyAlignment="1">
      <alignment horizontal="center"/>
    </xf>
    <xf numFmtId="0" fontId="17" fillId="11" borderId="8" xfId="0" quotePrefix="1" applyFont="1" applyFill="1" applyBorder="1" applyAlignment="1">
      <alignment horizontal="left"/>
    </xf>
    <xf numFmtId="0" fontId="17" fillId="11" borderId="0" xfId="0" quotePrefix="1" applyFont="1" applyFill="1" applyBorder="1" applyAlignment="1">
      <alignment wrapText="1"/>
    </xf>
    <xf numFmtId="0" fontId="17" fillId="11" borderId="10" xfId="0" quotePrefix="1" applyFont="1" applyFill="1" applyBorder="1" applyAlignment="1">
      <alignment wrapText="1"/>
    </xf>
    <xf numFmtId="0" fontId="17" fillId="11" borderId="23" xfId="0" applyFont="1" applyFill="1" applyBorder="1" applyAlignment="1">
      <alignment horizontal="left"/>
    </xf>
    <xf numFmtId="0" fontId="17" fillId="11" borderId="21" xfId="0" quotePrefix="1" applyFont="1" applyFill="1" applyBorder="1" applyAlignment="1">
      <alignment wrapText="1"/>
    </xf>
    <xf numFmtId="0" fontId="29" fillId="11" borderId="1" xfId="0" quotePrefix="1" applyFont="1" applyFill="1" applyBorder="1" applyAlignment="1">
      <alignment horizontal="left"/>
    </xf>
    <xf numFmtId="0" fontId="29" fillId="11" borderId="8" xfId="0" applyFont="1" applyFill="1" applyBorder="1" applyAlignment="1">
      <alignment horizontal="left"/>
    </xf>
    <xf numFmtId="0" fontId="25" fillId="11" borderId="7" xfId="0" applyFont="1" applyFill="1" applyBorder="1"/>
    <xf numFmtId="0" fontId="17" fillId="11" borderId="2" xfId="0" quotePrefix="1" applyFont="1" applyFill="1" applyBorder="1" applyAlignment="1">
      <alignment horizontal="left"/>
    </xf>
    <xf numFmtId="0" fontId="17" fillId="11" borderId="8" xfId="0" applyFont="1" applyFill="1" applyBorder="1" applyAlignment="1">
      <alignment horizontal="left"/>
    </xf>
    <xf numFmtId="16" fontId="17" fillId="11" borderId="9" xfId="0" applyNumberFormat="1" applyFont="1" applyFill="1" applyBorder="1" applyAlignment="1">
      <alignment horizontal="center"/>
    </xf>
    <xf numFmtId="0" fontId="17" fillId="11" borderId="9" xfId="0" applyNumberFormat="1" applyFont="1" applyFill="1" applyBorder="1" applyAlignment="1">
      <alignment horizontal="center"/>
    </xf>
    <xf numFmtId="164" fontId="17" fillId="11" borderId="3" xfId="2" applyNumberFormat="1" applyFont="1" applyFill="1" applyBorder="1"/>
    <xf numFmtId="164" fontId="17" fillId="11" borderId="9" xfId="2" applyNumberFormat="1" applyFont="1" applyFill="1" applyBorder="1"/>
    <xf numFmtId="0" fontId="25" fillId="11" borderId="14" xfId="0" applyFont="1" applyFill="1" applyBorder="1"/>
    <xf numFmtId="0" fontId="17" fillId="11" borderId="14" xfId="0" quotePrefix="1" applyFont="1" applyFill="1" applyBorder="1" applyAlignment="1">
      <alignment horizontal="left"/>
    </xf>
    <xf numFmtId="0" fontId="28" fillId="11" borderId="1" xfId="0" quotePrefix="1" applyFont="1" applyFill="1" applyBorder="1"/>
    <xf numFmtId="0" fontId="28" fillId="11" borderId="10" xfId="0" applyFont="1" applyFill="1" applyBorder="1"/>
    <xf numFmtId="0" fontId="28" fillId="11" borderId="8" xfId="0" quotePrefix="1" applyFont="1" applyFill="1" applyBorder="1"/>
    <xf numFmtId="0" fontId="28" fillId="11" borderId="15" xfId="0" applyFont="1" applyFill="1" applyBorder="1"/>
    <xf numFmtId="0" fontId="32" fillId="11" borderId="8" xfId="0" applyFont="1" applyFill="1" applyBorder="1"/>
    <xf numFmtId="0" fontId="32" fillId="11" borderId="14" xfId="0" applyFont="1" applyFill="1" applyBorder="1"/>
    <xf numFmtId="0" fontId="28" fillId="11" borderId="1" xfId="0" applyFont="1" applyFill="1" applyBorder="1"/>
    <xf numFmtId="0" fontId="28" fillId="11" borderId="0" xfId="0" applyFont="1" applyFill="1" applyBorder="1"/>
    <xf numFmtId="0" fontId="28" fillId="11" borderId="1" xfId="0" applyFont="1" applyFill="1" applyBorder="1" applyAlignment="1">
      <alignment horizontal="left"/>
    </xf>
    <xf numFmtId="0" fontId="28" fillId="11" borderId="4" xfId="0" applyFont="1" applyFill="1" applyBorder="1"/>
    <xf numFmtId="0" fontId="28" fillId="11" borderId="19" xfId="0" applyFont="1" applyFill="1" applyBorder="1"/>
    <xf numFmtId="0" fontId="28" fillId="11" borderId="24" xfId="0" quotePrefix="1" applyFont="1" applyFill="1" applyBorder="1" applyAlignment="1">
      <alignment horizontal="left"/>
    </xf>
    <xf numFmtId="0" fontId="28" fillId="11" borderId="2" xfId="0" applyFont="1" applyFill="1" applyBorder="1"/>
    <xf numFmtId="0" fontId="28" fillId="11" borderId="4" xfId="0" applyFont="1" applyFill="1" applyBorder="1" applyAlignment="1">
      <alignment horizontal="center"/>
    </xf>
    <xf numFmtId="0" fontId="28" fillId="11" borderId="8" xfId="0" quotePrefix="1" applyFont="1" applyFill="1" applyBorder="1" applyAlignment="1">
      <alignment horizontal="center"/>
    </xf>
    <xf numFmtId="0" fontId="28" fillId="11" borderId="14" xfId="0" applyFont="1" applyFill="1" applyBorder="1"/>
    <xf numFmtId="0" fontId="28" fillId="11" borderId="7" xfId="0" applyFont="1" applyFill="1" applyBorder="1" applyAlignment="1">
      <alignment horizontal="center"/>
    </xf>
    <xf numFmtId="0" fontId="28" fillId="11" borderId="1" xfId="0" quotePrefix="1" applyFont="1" applyFill="1" applyBorder="1" applyAlignment="1">
      <alignment horizontal="center"/>
    </xf>
    <xf numFmtId="16" fontId="28" fillId="11" borderId="1" xfId="0" applyNumberFormat="1" applyFont="1" applyFill="1" applyBorder="1" applyAlignment="1">
      <alignment horizontal="center"/>
    </xf>
    <xf numFmtId="0" fontId="28" fillId="11" borderId="8" xfId="0" applyFont="1" applyFill="1" applyBorder="1"/>
    <xf numFmtId="16" fontId="28" fillId="11" borderId="8" xfId="0" applyNumberFormat="1" applyFont="1" applyFill="1" applyBorder="1" applyAlignment="1">
      <alignment horizontal="center"/>
    </xf>
    <xf numFmtId="0" fontId="28" fillId="11" borderId="9" xfId="0" applyFont="1" applyFill="1" applyBorder="1" applyAlignment="1">
      <alignment horizontal="center"/>
    </xf>
    <xf numFmtId="0" fontId="28" fillId="11" borderId="1" xfId="0" applyNumberFormat="1" applyFont="1" applyFill="1" applyBorder="1" applyAlignment="1">
      <alignment horizontal="center"/>
    </xf>
    <xf numFmtId="0" fontId="28" fillId="11" borderId="53" xfId="0" applyFont="1" applyFill="1" applyBorder="1"/>
    <xf numFmtId="0" fontId="28" fillId="11" borderId="54" xfId="0" applyFont="1" applyFill="1" applyBorder="1"/>
    <xf numFmtId="0" fontId="28" fillId="11" borderId="58" xfId="0" applyFont="1" applyFill="1" applyBorder="1"/>
    <xf numFmtId="0" fontId="28" fillId="11" borderId="51" xfId="0" applyFont="1" applyFill="1" applyBorder="1"/>
    <xf numFmtId="0" fontId="28" fillId="11" borderId="7" xfId="0" applyFont="1" applyFill="1" applyBorder="1"/>
    <xf numFmtId="0" fontId="28" fillId="11" borderId="8" xfId="0" applyNumberFormat="1" applyFont="1" applyFill="1" applyBorder="1" applyAlignment="1">
      <alignment horizontal="center"/>
    </xf>
    <xf numFmtId="0" fontId="17" fillId="12" borderId="80" xfId="0" applyFont="1" applyFill="1" applyBorder="1"/>
    <xf numFmtId="0" fontId="17" fillId="12" borderId="14" xfId="0" applyFont="1" applyFill="1" applyBorder="1"/>
    <xf numFmtId="0" fontId="17" fillId="12" borderId="15" xfId="0" applyFont="1" applyFill="1" applyBorder="1"/>
    <xf numFmtId="0" fontId="17" fillId="12" borderId="9" xfId="0" applyFont="1" applyFill="1" applyBorder="1" applyAlignment="1">
      <alignment horizontal="center"/>
    </xf>
    <xf numFmtId="0" fontId="17" fillId="12" borderId="45" xfId="0" applyFont="1" applyFill="1" applyBorder="1" applyAlignment="1">
      <alignment horizontal="center"/>
    </xf>
    <xf numFmtId="0" fontId="17" fillId="12" borderId="15" xfId="0" applyFont="1" applyFill="1" applyBorder="1" applyAlignment="1">
      <alignment horizontal="center"/>
    </xf>
    <xf numFmtId="0" fontId="17" fillId="12" borderId="87" xfId="0" applyFont="1" applyFill="1" applyBorder="1" applyAlignment="1">
      <alignment horizontal="center"/>
    </xf>
    <xf numFmtId="0" fontId="17" fillId="11" borderId="10" xfId="0" applyFont="1" applyFill="1" applyBorder="1" applyAlignment="1">
      <alignment horizontal="left"/>
    </xf>
    <xf numFmtId="0" fontId="17" fillId="13" borderId="26" xfId="0" applyFont="1" applyFill="1" applyBorder="1" applyAlignment="1">
      <alignment horizontal="center"/>
    </xf>
    <xf numFmtId="0" fontId="17" fillId="11" borderId="10" xfId="0" applyFont="1" applyFill="1" applyBorder="1" applyAlignment="1">
      <alignment horizontal="right"/>
    </xf>
    <xf numFmtId="0" fontId="17" fillId="13" borderId="3" xfId="0" applyFont="1" applyFill="1" applyBorder="1" applyAlignment="1">
      <alignment horizontal="center"/>
    </xf>
    <xf numFmtId="0" fontId="17" fillId="13" borderId="76" xfId="0" applyFont="1" applyFill="1" applyBorder="1"/>
    <xf numFmtId="0" fontId="17" fillId="13" borderId="2" xfId="0" applyFont="1" applyFill="1" applyBorder="1"/>
    <xf numFmtId="0" fontId="17" fillId="13" borderId="26" xfId="0" applyFont="1" applyFill="1" applyBorder="1"/>
    <xf numFmtId="0" fontId="17" fillId="13" borderId="55" xfId="0" applyFont="1" applyFill="1" applyBorder="1" applyAlignment="1">
      <alignment horizontal="center"/>
    </xf>
    <xf numFmtId="0" fontId="17" fillId="13" borderId="88" xfId="0" applyFont="1" applyFill="1" applyBorder="1" applyAlignment="1">
      <alignment horizontal="center"/>
    </xf>
    <xf numFmtId="0" fontId="17" fillId="11" borderId="76" xfId="0" applyFont="1" applyFill="1" applyBorder="1"/>
    <xf numFmtId="0" fontId="17" fillId="11" borderId="88" xfId="0" applyFont="1" applyFill="1" applyBorder="1" applyAlignment="1">
      <alignment horizontal="center"/>
    </xf>
    <xf numFmtId="0" fontId="17" fillId="11" borderId="0" xfId="0" applyFont="1" applyFill="1" applyAlignment="1">
      <alignment horizontal="left"/>
    </xf>
    <xf numFmtId="0" fontId="17" fillId="11" borderId="59" xfId="0" applyFont="1" applyFill="1" applyBorder="1" applyAlignment="1">
      <alignment horizontal="right"/>
    </xf>
    <xf numFmtId="0" fontId="25" fillId="11" borderId="39" xfId="0" applyFont="1" applyFill="1" applyBorder="1" applyAlignment="1">
      <alignment horizontal="left"/>
    </xf>
    <xf numFmtId="0" fontId="17" fillId="11" borderId="97" xfId="0" applyFont="1" applyFill="1" applyBorder="1" applyAlignment="1">
      <alignment horizontal="left"/>
    </xf>
    <xf numFmtId="0" fontId="25" fillId="11" borderId="7" xfId="0" applyFont="1" applyFill="1" applyBorder="1" applyAlignment="1">
      <alignment horizontal="left"/>
    </xf>
    <xf numFmtId="0" fontId="17" fillId="11" borderId="60" xfId="0" applyFont="1" applyFill="1" applyBorder="1" applyAlignment="1">
      <alignment horizontal="left"/>
    </xf>
    <xf numFmtId="0" fontId="36" fillId="11" borderId="3" xfId="0" applyFont="1" applyFill="1" applyBorder="1" applyAlignment="1">
      <alignment horizontal="center" vertical="center"/>
    </xf>
    <xf numFmtId="0" fontId="36" fillId="11" borderId="2" xfId="0" applyFont="1" applyFill="1" applyBorder="1" applyAlignment="1">
      <alignment horizontal="center" vertical="center"/>
    </xf>
    <xf numFmtId="0" fontId="36" fillId="11" borderId="38" xfId="0" applyFont="1" applyFill="1" applyBorder="1" applyAlignment="1">
      <alignment horizontal="center" vertical="center"/>
    </xf>
    <xf numFmtId="0" fontId="36" fillId="11" borderId="78" xfId="0" applyFont="1" applyFill="1" applyBorder="1" applyAlignment="1">
      <alignment horizontal="center" vertical="center"/>
    </xf>
    <xf numFmtId="0" fontId="36" fillId="11" borderId="2" xfId="0" applyFont="1" applyFill="1" applyBorder="1"/>
    <xf numFmtId="0" fontId="36" fillId="11" borderId="2" xfId="0" applyFont="1" applyFill="1" applyBorder="1" applyAlignment="1">
      <alignment horizontal="center"/>
    </xf>
    <xf numFmtId="0" fontId="36" fillId="11" borderId="3" xfId="0" applyFont="1" applyFill="1" applyBorder="1" applyAlignment="1">
      <alignment horizontal="center"/>
    </xf>
    <xf numFmtId="0" fontId="36" fillId="11" borderId="26" xfId="0" applyFont="1" applyFill="1" applyBorder="1" applyAlignment="1">
      <alignment horizontal="center"/>
    </xf>
    <xf numFmtId="0" fontId="36" fillId="11" borderId="42" xfId="0" applyFont="1" applyFill="1" applyBorder="1" applyAlignment="1">
      <alignment horizontal="center"/>
    </xf>
    <xf numFmtId="0" fontId="36" fillId="11" borderId="78" xfId="0" applyFont="1" applyFill="1" applyBorder="1" applyAlignment="1">
      <alignment horizontal="center"/>
    </xf>
    <xf numFmtId="0" fontId="17" fillId="11" borderId="80" xfId="0" applyFont="1" applyFill="1" applyBorder="1"/>
    <xf numFmtId="0" fontId="28" fillId="11" borderId="3" xfId="0" applyFont="1" applyFill="1" applyBorder="1" applyAlignment="1">
      <alignment horizontal="right"/>
    </xf>
    <xf numFmtId="0" fontId="28" fillId="11" borderId="82" xfId="0" applyFont="1" applyFill="1" applyBorder="1" applyAlignment="1">
      <alignment horizontal="left"/>
    </xf>
    <xf numFmtId="0" fontId="28" fillId="11" borderId="83" xfId="0" applyFont="1" applyFill="1" applyBorder="1" applyAlignment="1">
      <alignment horizontal="right"/>
    </xf>
    <xf numFmtId="0" fontId="28" fillId="11" borderId="84" xfId="0" applyFont="1" applyFill="1" applyBorder="1" applyAlignment="1">
      <alignment horizontal="left"/>
    </xf>
    <xf numFmtId="0" fontId="17" fillId="11" borderId="8" xfId="0" applyFont="1" applyFill="1" applyBorder="1" applyAlignment="1">
      <alignment horizontal="center"/>
    </xf>
    <xf numFmtId="0" fontId="28" fillId="11" borderId="82" xfId="0" applyFont="1" applyFill="1" applyBorder="1" applyAlignment="1"/>
    <xf numFmtId="0" fontId="28" fillId="11" borderId="83" xfId="0" applyFont="1" applyFill="1" applyBorder="1" applyAlignment="1"/>
    <xf numFmtId="0" fontId="28" fillId="11" borderId="0" xfId="0" applyFont="1" applyFill="1" applyBorder="1" applyAlignment="1">
      <alignment horizontal="left"/>
    </xf>
    <xf numFmtId="0" fontId="28" fillId="11" borderId="12" xfId="0" applyFont="1" applyFill="1" applyBorder="1" applyAlignment="1">
      <alignment horizontal="right"/>
    </xf>
    <xf numFmtId="0" fontId="28" fillId="11" borderId="42" xfId="0" applyFont="1" applyFill="1" applyBorder="1" applyAlignment="1">
      <alignment horizontal="left"/>
    </xf>
    <xf numFmtId="0" fontId="28" fillId="11" borderId="19" xfId="0" applyFont="1" applyFill="1" applyBorder="1" applyAlignment="1">
      <alignment horizontal="left"/>
    </xf>
    <xf numFmtId="0" fontId="28" fillId="11" borderId="26" xfId="0" applyFont="1" applyFill="1" applyBorder="1" applyAlignment="1">
      <alignment horizontal="right"/>
    </xf>
    <xf numFmtId="0" fontId="28" fillId="11" borderId="10" xfId="0" applyFont="1" applyFill="1" applyBorder="1" applyAlignment="1">
      <alignment horizontal="right"/>
    </xf>
    <xf numFmtId="0" fontId="28" fillId="11" borderId="18" xfId="0" applyFont="1" applyFill="1" applyBorder="1" applyAlignment="1">
      <alignment horizontal="left"/>
    </xf>
    <xf numFmtId="0" fontId="28" fillId="11" borderId="20" xfId="0" applyFont="1" applyFill="1" applyBorder="1" applyAlignment="1">
      <alignment horizontal="left"/>
    </xf>
    <xf numFmtId="0" fontId="28" fillId="11" borderId="24" xfId="0" applyFont="1" applyFill="1" applyBorder="1" applyAlignment="1">
      <alignment horizontal="left"/>
    </xf>
    <xf numFmtId="0" fontId="28" fillId="11" borderId="59" xfId="0" applyFont="1" applyFill="1" applyBorder="1" applyAlignment="1">
      <alignment horizontal="left"/>
    </xf>
    <xf numFmtId="0" fontId="28" fillId="11" borderId="58" xfId="0" applyFont="1" applyFill="1" applyBorder="1" applyAlignment="1">
      <alignment horizontal="right"/>
    </xf>
    <xf numFmtId="0" fontId="28" fillId="11" borderId="106" xfId="0" applyFont="1" applyFill="1" applyBorder="1" applyAlignment="1">
      <alignment horizontal="left"/>
    </xf>
    <xf numFmtId="0" fontId="17" fillId="11" borderId="14" xfId="0" applyFont="1" applyFill="1" applyBorder="1" applyAlignment="1">
      <alignment horizontal="centerContinuous"/>
    </xf>
    <xf numFmtId="0" fontId="17" fillId="11" borderId="15" xfId="0" applyFont="1" applyFill="1" applyBorder="1" applyAlignment="1">
      <alignment horizontal="centerContinuous"/>
    </xf>
    <xf numFmtId="0" fontId="17" fillId="11" borderId="16" xfId="0" applyFont="1" applyFill="1" applyBorder="1" applyAlignment="1">
      <alignment horizontal="centerContinuous"/>
    </xf>
    <xf numFmtId="0" fontId="17" fillId="11" borderId="77" xfId="0" applyFont="1" applyFill="1" applyBorder="1" applyAlignment="1">
      <alignment horizontal="centerContinuous"/>
    </xf>
    <xf numFmtId="0" fontId="28" fillId="11" borderId="19" xfId="0" applyFont="1" applyFill="1" applyBorder="1" applyAlignment="1">
      <alignment horizontal="right"/>
    </xf>
    <xf numFmtId="0" fontId="28" fillId="11" borderId="82" xfId="0" applyFont="1" applyFill="1" applyBorder="1" applyAlignment="1">
      <alignment horizontal="right"/>
    </xf>
    <xf numFmtId="0" fontId="28" fillId="11" borderId="4" xfId="0" applyFont="1" applyFill="1" applyBorder="1" applyAlignment="1">
      <alignment horizontal="left"/>
    </xf>
    <xf numFmtId="0" fontId="48" fillId="11" borderId="4" xfId="0" applyFont="1" applyFill="1" applyBorder="1" applyAlignment="1">
      <alignment horizontal="left"/>
    </xf>
    <xf numFmtId="0" fontId="48" fillId="11" borderId="103" xfId="0" applyFont="1" applyFill="1" applyBorder="1" applyAlignment="1">
      <alignment horizontal="left"/>
    </xf>
    <xf numFmtId="0" fontId="17" fillId="11" borderId="16" xfId="0" applyFont="1" applyFill="1" applyBorder="1" applyAlignment="1">
      <alignment horizontal="center"/>
    </xf>
    <xf numFmtId="0" fontId="17" fillId="0" borderId="26" xfId="0" applyFont="1" applyBorder="1"/>
    <xf numFmtId="0" fontId="17" fillId="0" borderId="10" xfId="0" applyFont="1" applyBorder="1"/>
    <xf numFmtId="0" fontId="17" fillId="11" borderId="0" xfId="0" applyFont="1" applyFill="1" applyAlignment="1">
      <alignment horizontal="right"/>
    </xf>
    <xf numFmtId="0" fontId="24" fillId="11" borderId="80" xfId="0" applyFont="1" applyFill="1" applyBorder="1"/>
    <xf numFmtId="0" fontId="28" fillId="2" borderId="19" xfId="0" applyFont="1" applyFill="1" applyBorder="1" applyAlignment="1">
      <alignment horizontal="right"/>
    </xf>
    <xf numFmtId="0" fontId="28" fillId="2" borderId="24" xfId="0" applyFont="1" applyFill="1" applyBorder="1" applyAlignment="1">
      <alignment horizontal="right"/>
    </xf>
    <xf numFmtId="14" fontId="17" fillId="11" borderId="8" xfId="0" applyNumberFormat="1" applyFont="1" applyFill="1" applyBorder="1" applyAlignment="1">
      <alignment horizontal="center"/>
    </xf>
    <xf numFmtId="0" fontId="17" fillId="14" borderId="7" xfId="0" applyFont="1" applyFill="1" applyBorder="1" applyAlignment="1">
      <alignment horizontal="left"/>
    </xf>
    <xf numFmtId="14" fontId="17" fillId="11" borderId="3" xfId="0" applyNumberFormat="1" applyFont="1" applyFill="1" applyBorder="1" applyAlignment="1">
      <alignment horizontal="center"/>
    </xf>
    <xf numFmtId="14" fontId="17" fillId="11" borderId="9" xfId="0" applyNumberFormat="1" applyFont="1" applyFill="1" applyBorder="1" applyAlignment="1">
      <alignment horizontal="center"/>
    </xf>
    <xf numFmtId="14" fontId="17" fillId="11" borderId="19" xfId="0" applyNumberFormat="1" applyFont="1" applyFill="1" applyBorder="1" applyAlignment="1">
      <alignment horizontal="center" vertical="center" wrapText="1"/>
    </xf>
    <xf numFmtId="14" fontId="17" fillId="11" borderId="5" xfId="0" applyNumberFormat="1" applyFont="1" applyFill="1" applyBorder="1" applyAlignment="1">
      <alignment horizontal="center"/>
    </xf>
    <xf numFmtId="164" fontId="50" fillId="0" borderId="8" xfId="2" quotePrefix="1" applyNumberFormat="1" applyFont="1" applyFill="1" applyBorder="1" applyAlignment="1">
      <alignment horizontal="right"/>
    </xf>
    <xf numFmtId="164" fontId="50" fillId="0" borderId="8" xfId="2" applyNumberFormat="1" applyFont="1" applyFill="1" applyBorder="1"/>
    <xf numFmtId="14" fontId="17" fillId="11" borderId="3" xfId="0" applyNumberFormat="1" applyFont="1" applyFill="1" applyBorder="1" applyAlignment="1">
      <alignment horizontal="center" vertical="center" wrapText="1"/>
    </xf>
    <xf numFmtId="165" fontId="28" fillId="0" borderId="5" xfId="0" applyNumberFormat="1" applyFont="1" applyBorder="1"/>
    <xf numFmtId="165" fontId="28" fillId="0" borderId="15" xfId="0" applyNumberFormat="1" applyFont="1" applyBorder="1"/>
    <xf numFmtId="0" fontId="25" fillId="11" borderId="9" xfId="0" applyFont="1" applyFill="1" applyBorder="1" applyAlignment="1">
      <alignment horizontal="left"/>
    </xf>
    <xf numFmtId="0" fontId="25" fillId="11" borderId="3" xfId="0" applyFont="1" applyFill="1" applyBorder="1" applyAlignment="1">
      <alignment horizontal="left"/>
    </xf>
    <xf numFmtId="0" fontId="28" fillId="0" borderId="85" xfId="0" applyFont="1" applyBorder="1"/>
    <xf numFmtId="0" fontId="51" fillId="11" borderId="1" xfId="0" applyFont="1" applyFill="1" applyBorder="1"/>
    <xf numFmtId="1" fontId="51" fillId="11" borderId="8" xfId="0" applyNumberFormat="1" applyFont="1" applyFill="1" applyBorder="1"/>
    <xf numFmtId="0" fontId="12" fillId="2" borderId="65" xfId="0" applyFont="1" applyFill="1" applyBorder="1" applyAlignment="1">
      <alignment horizontal="center"/>
    </xf>
    <xf numFmtId="0" fontId="30" fillId="11" borderId="7" xfId="0" quotePrefix="1" applyFont="1" applyFill="1" applyBorder="1" applyAlignment="1">
      <alignment horizontal="right"/>
    </xf>
    <xf numFmtId="0" fontId="17" fillId="6" borderId="1" xfId="0" applyFont="1" applyFill="1" applyBorder="1" applyAlignment="1">
      <alignment horizontal="right"/>
    </xf>
    <xf numFmtId="0" fontId="17" fillId="6" borderId="7" xfId="0" applyFont="1" applyFill="1" applyBorder="1" applyAlignment="1">
      <alignment horizontal="right"/>
    </xf>
    <xf numFmtId="0" fontId="17" fillId="11" borderId="3" xfId="0" applyFont="1" applyFill="1" applyBorder="1" applyAlignment="1">
      <alignment horizontal="center"/>
    </xf>
    <xf numFmtId="0" fontId="17" fillId="11" borderId="15" xfId="0" applyFont="1" applyFill="1" applyBorder="1" applyAlignment="1">
      <alignment horizontal="center"/>
    </xf>
    <xf numFmtId="0" fontId="17" fillId="11" borderId="77" xfId="0" applyFont="1" applyFill="1" applyBorder="1" applyAlignment="1">
      <alignment horizontal="center"/>
    </xf>
    <xf numFmtId="0" fontId="17" fillId="11" borderId="9" xfId="0" quotePrefix="1" applyFont="1" applyFill="1" applyBorder="1" applyAlignment="1">
      <alignment horizontal="left"/>
    </xf>
    <xf numFmtId="0" fontId="36" fillId="11" borderId="8" xfId="0" quotePrefix="1" applyFont="1" applyFill="1" applyBorder="1" applyAlignment="1">
      <alignment horizontal="left"/>
    </xf>
    <xf numFmtId="0" fontId="13" fillId="0" borderId="0" xfId="4" applyFill="1" applyAlignment="1" applyProtection="1"/>
    <xf numFmtId="0" fontId="13" fillId="0" borderId="0" xfId="4" quotePrefix="1" applyFill="1" applyAlignment="1" applyProtection="1"/>
    <xf numFmtId="0" fontId="13" fillId="0" borderId="0" xfId="4" quotePrefix="1" applyFill="1" applyAlignment="1" applyProtection="1">
      <alignment horizontal="center" vertical="center"/>
    </xf>
    <xf numFmtId="0" fontId="27" fillId="0" borderId="12" xfId="0" applyFont="1" applyFill="1" applyBorder="1"/>
    <xf numFmtId="0" fontId="17" fillId="11" borderId="24" xfId="0" quotePrefix="1" applyFont="1" applyFill="1" applyBorder="1" applyAlignment="1">
      <alignment horizontal="center"/>
    </xf>
    <xf numFmtId="0" fontId="17" fillId="11" borderId="26" xfId="0" quotePrefix="1" applyFont="1" applyFill="1" applyBorder="1" applyAlignment="1">
      <alignment horizontal="center"/>
    </xf>
    <xf numFmtId="0" fontId="17" fillId="11" borderId="24" xfId="0" applyFont="1" applyFill="1" applyBorder="1" applyAlignment="1">
      <alignment horizontal="center"/>
    </xf>
    <xf numFmtId="0" fontId="17" fillId="11" borderId="26" xfId="0" applyFont="1" applyFill="1" applyBorder="1" applyAlignment="1">
      <alignment horizontal="center"/>
    </xf>
    <xf numFmtId="0" fontId="17" fillId="11" borderId="3" xfId="0" applyFont="1" applyFill="1" applyBorder="1" applyAlignment="1">
      <alignment horizontal="center"/>
    </xf>
    <xf numFmtId="0" fontId="17" fillId="11" borderId="5" xfId="0" applyFont="1" applyFill="1" applyBorder="1" applyAlignment="1">
      <alignment horizontal="center"/>
    </xf>
    <xf numFmtId="0" fontId="17" fillId="11" borderId="7" xfId="0" applyFont="1" applyFill="1" applyBorder="1" applyAlignment="1">
      <alignment horizontal="center"/>
    </xf>
    <xf numFmtId="0" fontId="24" fillId="11" borderId="24" xfId="0" applyFont="1" applyFill="1" applyBorder="1" applyAlignment="1">
      <alignment vertical="center"/>
    </xf>
    <xf numFmtId="0" fontId="17" fillId="11" borderId="5" xfId="0" applyFont="1" applyFill="1" applyBorder="1" applyAlignment="1">
      <alignment horizontal="center" vertical="center"/>
    </xf>
    <xf numFmtId="0" fontId="17" fillId="11" borderId="0" xfId="0" quotePrefix="1" applyFont="1" applyFill="1" applyBorder="1" applyAlignment="1">
      <alignment horizontal="left"/>
    </xf>
    <xf numFmtId="0" fontId="17" fillId="11" borderId="12" xfId="0" applyFont="1" applyFill="1" applyBorder="1" applyAlignment="1">
      <alignment horizontal="center"/>
    </xf>
    <xf numFmtId="0" fontId="17" fillId="11" borderId="3" xfId="0" applyFont="1" applyFill="1" applyBorder="1" applyAlignment="1">
      <alignment horizontal="center"/>
    </xf>
    <xf numFmtId="0" fontId="17" fillId="11" borderId="2" xfId="0" applyFont="1" applyFill="1" applyBorder="1" applyAlignment="1">
      <alignment horizontal="center"/>
    </xf>
    <xf numFmtId="0" fontId="17" fillId="14" borderId="7" xfId="0" applyFont="1" applyFill="1" applyBorder="1" applyAlignment="1">
      <alignment horizontal="right"/>
    </xf>
    <xf numFmtId="0" fontId="17" fillId="11" borderId="39" xfId="0" applyFont="1" applyFill="1" applyBorder="1" applyAlignment="1">
      <alignment horizontal="right"/>
    </xf>
    <xf numFmtId="0" fontId="12" fillId="8" borderId="27" xfId="0" applyFont="1" applyFill="1" applyBorder="1" applyAlignment="1">
      <alignment horizontal="center"/>
    </xf>
    <xf numFmtId="0" fontId="12" fillId="8" borderId="40" xfId="0" applyFont="1" applyFill="1" applyBorder="1" applyAlignment="1">
      <alignment horizontal="center"/>
    </xf>
    <xf numFmtId="0" fontId="12" fillId="8" borderId="41" xfId="0" applyFont="1" applyFill="1" applyBorder="1" applyAlignment="1">
      <alignment horizontal="center"/>
    </xf>
    <xf numFmtId="0" fontId="12" fillId="8" borderId="73" xfId="0" applyFont="1" applyFill="1" applyBorder="1" applyAlignment="1">
      <alignment horizontal="center"/>
    </xf>
    <xf numFmtId="0" fontId="12" fillId="8" borderId="25" xfId="0" applyFont="1" applyFill="1" applyBorder="1" applyAlignment="1">
      <alignment horizontal="center"/>
    </xf>
    <xf numFmtId="0" fontId="17" fillId="11" borderId="3" xfId="0" applyFont="1" applyFill="1" applyBorder="1" applyAlignment="1">
      <alignment horizontal="center"/>
    </xf>
    <xf numFmtId="0" fontId="17" fillId="0" borderId="0" xfId="3" applyFont="1" applyAlignment="1">
      <alignment horizontal="center"/>
    </xf>
    <xf numFmtId="0" fontId="16" fillId="0" borderId="0" xfId="3" quotePrefix="1" applyFont="1" applyAlignment="1">
      <alignment horizontal="center"/>
    </xf>
    <xf numFmtId="0" fontId="18" fillId="0" borderId="0" xfId="3" quotePrefix="1" applyFont="1" applyAlignment="1">
      <alignment horizontal="center"/>
    </xf>
    <xf numFmtId="0" fontId="20" fillId="0" borderId="0" xfId="3" applyFont="1" applyAlignment="1">
      <alignment horizontal="center"/>
    </xf>
    <xf numFmtId="0" fontId="18" fillId="0" borderId="0" xfId="3" applyFont="1" applyAlignment="1">
      <alignment horizontal="center"/>
    </xf>
    <xf numFmtId="0" fontId="21" fillId="0" borderId="0" xfId="3" applyFont="1" applyAlignment="1">
      <alignment horizontal="center"/>
    </xf>
    <xf numFmtId="0" fontId="13" fillId="0" borderId="0" xfId="4" applyFill="1" applyAlignment="1" applyProtection="1"/>
    <xf numFmtId="0" fontId="17" fillId="11" borderId="24" xfId="0" quotePrefix="1" applyFont="1" applyFill="1" applyBorder="1" applyAlignment="1">
      <alignment horizontal="center"/>
    </xf>
    <xf numFmtId="0" fontId="17" fillId="11" borderId="26" xfId="0" quotePrefix="1" applyFont="1" applyFill="1" applyBorder="1" applyAlignment="1">
      <alignment horizontal="center"/>
    </xf>
    <xf numFmtId="0" fontId="17" fillId="11" borderId="5" xfId="0" applyFont="1" applyFill="1" applyBorder="1" applyAlignment="1">
      <alignment horizontal="center" vertical="top" wrapText="1"/>
    </xf>
    <xf numFmtId="0" fontId="17" fillId="11" borderId="7" xfId="0" applyFont="1" applyFill="1" applyBorder="1" applyAlignment="1">
      <alignment horizontal="center" vertical="top" wrapText="1"/>
    </xf>
    <xf numFmtId="0" fontId="17" fillId="11" borderId="9" xfId="0" applyFont="1" applyFill="1" applyBorder="1" applyAlignment="1">
      <alignment horizontal="center" vertical="top" wrapText="1"/>
    </xf>
    <xf numFmtId="0" fontId="29" fillId="11" borderId="24" xfId="0" quotePrefix="1" applyFont="1" applyFill="1" applyBorder="1" applyAlignment="1">
      <alignment horizontal="center"/>
    </xf>
    <xf numFmtId="0" fontId="29" fillId="11" borderId="26" xfId="0" quotePrefix="1" applyFont="1" applyFill="1" applyBorder="1" applyAlignment="1">
      <alignment horizontal="center"/>
    </xf>
    <xf numFmtId="0" fontId="17" fillId="11" borderId="24" xfId="0" applyFont="1" applyFill="1" applyBorder="1" applyAlignment="1">
      <alignment horizontal="center"/>
    </xf>
    <xf numFmtId="0" fontId="17" fillId="11" borderId="26" xfId="0" applyFont="1" applyFill="1" applyBorder="1" applyAlignment="1">
      <alignment horizontal="center"/>
    </xf>
    <xf numFmtId="0" fontId="17" fillId="11" borderId="3" xfId="0" applyFont="1" applyFill="1" applyBorder="1" applyAlignment="1">
      <alignment horizontal="center"/>
    </xf>
    <xf numFmtId="0" fontId="17" fillId="11" borderId="3" xfId="0" applyFont="1" applyFill="1" applyBorder="1" applyAlignment="1">
      <alignment horizontal="center" vertical="center"/>
    </xf>
    <xf numFmtId="0" fontId="17" fillId="11" borderId="3" xfId="0" applyFont="1" applyFill="1" applyBorder="1" applyAlignment="1">
      <alignment horizontal="right"/>
    </xf>
    <xf numFmtId="0" fontId="17" fillId="11" borderId="3" xfId="0" applyFont="1" applyFill="1" applyBorder="1" applyAlignment="1"/>
    <xf numFmtId="0" fontId="25" fillId="11" borderId="3" xfId="0" applyFont="1" applyFill="1" applyBorder="1" applyAlignment="1">
      <alignment wrapText="1"/>
    </xf>
    <xf numFmtId="0" fontId="25" fillId="11" borderId="3" xfId="0" applyFont="1" applyFill="1" applyBorder="1" applyAlignment="1"/>
    <xf numFmtId="0" fontId="17" fillId="11" borderId="5" xfId="0" applyFont="1" applyFill="1" applyBorder="1" applyAlignment="1"/>
    <xf numFmtId="0" fontId="17" fillId="11" borderId="9" xfId="0" applyFont="1" applyFill="1" applyBorder="1" applyAlignment="1"/>
    <xf numFmtId="0" fontId="17" fillId="11" borderId="4" xfId="0" applyFont="1" applyFill="1" applyBorder="1" applyAlignment="1"/>
    <xf numFmtId="0" fontId="17" fillId="11" borderId="19" xfId="0" applyFont="1" applyFill="1" applyBorder="1" applyAlignment="1"/>
    <xf numFmtId="0" fontId="17" fillId="11" borderId="12" xfId="0" applyFont="1" applyFill="1" applyBorder="1" applyAlignment="1"/>
    <xf numFmtId="0" fontId="17" fillId="11" borderId="8" xfId="0" applyFont="1" applyFill="1" applyBorder="1" applyAlignment="1"/>
    <xf numFmtId="0" fontId="17" fillId="11" borderId="14" xfId="0" applyFont="1" applyFill="1" applyBorder="1" applyAlignment="1"/>
    <xf numFmtId="0" fontId="17" fillId="11" borderId="15" xfId="0" applyFont="1" applyFill="1" applyBorder="1" applyAlignment="1"/>
    <xf numFmtId="0" fontId="17" fillId="11" borderId="24" xfId="0" quotePrefix="1" applyFont="1" applyFill="1" applyBorder="1" applyAlignment="1">
      <alignment horizontal="center" vertical="center"/>
    </xf>
    <xf numFmtId="0" fontId="17" fillId="11" borderId="26" xfId="0" quotePrefix="1" applyFont="1" applyFill="1" applyBorder="1" applyAlignment="1">
      <alignment horizontal="center" vertical="center"/>
    </xf>
    <xf numFmtId="0" fontId="17" fillId="11" borderId="5" xfId="0" quotePrefix="1" applyFont="1" applyFill="1" applyBorder="1" applyAlignment="1">
      <alignment horizontal="center" vertical="center"/>
    </xf>
    <xf numFmtId="0" fontId="17" fillId="11" borderId="7" xfId="0" quotePrefix="1" applyFont="1" applyFill="1" applyBorder="1" applyAlignment="1">
      <alignment horizontal="center" vertical="center"/>
    </xf>
    <xf numFmtId="0" fontId="17" fillId="11" borderId="9" xfId="0" quotePrefix="1" applyFont="1" applyFill="1" applyBorder="1" applyAlignment="1">
      <alignment horizontal="center" vertical="center"/>
    </xf>
    <xf numFmtId="0" fontId="17" fillId="11" borderId="4" xfId="0" applyFont="1" applyFill="1" applyBorder="1" applyAlignment="1">
      <alignment horizontal="center" vertical="center"/>
    </xf>
    <xf numFmtId="0" fontId="17" fillId="11" borderId="12" xfId="0" applyFont="1" applyFill="1" applyBorder="1" applyAlignment="1">
      <alignment horizontal="center" vertical="center"/>
    </xf>
    <xf numFmtId="0" fontId="17" fillId="11" borderId="8" xfId="0" applyFont="1" applyFill="1" applyBorder="1" applyAlignment="1">
      <alignment horizontal="center" vertical="center"/>
    </xf>
    <xf numFmtId="0" fontId="17" fillId="11" borderId="15" xfId="0" applyFont="1" applyFill="1" applyBorder="1" applyAlignment="1">
      <alignment horizontal="center" vertical="center"/>
    </xf>
    <xf numFmtId="0" fontId="17" fillId="11" borderId="2" xfId="0" applyFont="1" applyFill="1" applyBorder="1" applyAlignment="1">
      <alignment horizontal="center"/>
    </xf>
    <xf numFmtId="0" fontId="17" fillId="11" borderId="5" xfId="0" applyFont="1" applyFill="1" applyBorder="1" applyAlignment="1">
      <alignment horizontal="center"/>
    </xf>
    <xf numFmtId="0" fontId="17" fillId="11" borderId="7" xfId="0" applyFont="1" applyFill="1" applyBorder="1" applyAlignment="1">
      <alignment horizontal="center"/>
    </xf>
    <xf numFmtId="0" fontId="25" fillId="11" borderId="24" xfId="0" applyFont="1" applyFill="1" applyBorder="1" applyAlignment="1">
      <alignment horizontal="center" vertical="center"/>
    </xf>
    <xf numFmtId="0" fontId="25" fillId="11" borderId="26" xfId="0" applyFont="1" applyFill="1" applyBorder="1" applyAlignment="1">
      <alignment horizontal="center" vertical="center"/>
    </xf>
    <xf numFmtId="0" fontId="17" fillId="11" borderId="24" xfId="0" applyFont="1" applyFill="1" applyBorder="1" applyAlignment="1">
      <alignment horizontal="center" vertical="center" wrapText="1"/>
    </xf>
    <xf numFmtId="0" fontId="17" fillId="11" borderId="26" xfId="0" applyFont="1" applyFill="1" applyBorder="1" applyAlignment="1">
      <alignment horizontal="center" vertical="center" wrapText="1"/>
    </xf>
    <xf numFmtId="0" fontId="17" fillId="11" borderId="24" xfId="0" applyFont="1" applyFill="1" applyBorder="1" applyAlignment="1">
      <alignment horizontal="center" vertical="center"/>
    </xf>
    <xf numFmtId="0" fontId="17" fillId="11" borderId="26" xfId="0" applyFont="1" applyFill="1" applyBorder="1" applyAlignment="1">
      <alignment horizontal="center" vertical="center"/>
    </xf>
    <xf numFmtId="0" fontId="27" fillId="11" borderId="2" xfId="0" applyFont="1" applyFill="1" applyBorder="1" applyAlignment="1">
      <alignment horizontal="center"/>
    </xf>
    <xf numFmtId="0" fontId="27" fillId="11" borderId="26" xfId="0" applyFont="1" applyFill="1" applyBorder="1" applyAlignment="1">
      <alignment horizontal="center"/>
    </xf>
    <xf numFmtId="0" fontId="24" fillId="11" borderId="4" xfId="0" applyFont="1" applyFill="1" applyBorder="1" applyAlignment="1">
      <alignment horizontal="center"/>
    </xf>
    <xf numFmtId="0" fontId="24" fillId="11" borderId="19" xfId="0" applyFont="1" applyFill="1" applyBorder="1" applyAlignment="1">
      <alignment horizontal="center"/>
    </xf>
    <xf numFmtId="0" fontId="24" fillId="11" borderId="12" xfId="0" applyFont="1" applyFill="1" applyBorder="1" applyAlignment="1">
      <alignment horizontal="center"/>
    </xf>
    <xf numFmtId="0" fontId="24" fillId="0" borderId="8" xfId="0" applyFont="1" applyBorder="1" applyAlignment="1">
      <alignment horizontal="center"/>
    </xf>
    <xf numFmtId="0" fontId="24" fillId="0" borderId="15" xfId="0" applyFont="1" applyBorder="1" applyAlignment="1">
      <alignment horizontal="center"/>
    </xf>
    <xf numFmtId="0" fontId="31" fillId="11" borderId="43" xfId="0" applyFont="1" applyFill="1" applyBorder="1" applyAlignment="1">
      <alignment horizontal="left" wrapText="1"/>
    </xf>
    <xf numFmtId="0" fontId="31" fillId="11" borderId="36" xfId="0" applyFont="1" applyFill="1" applyBorder="1" applyAlignment="1">
      <alignment horizontal="left" wrapText="1"/>
    </xf>
    <xf numFmtId="0" fontId="27" fillId="10" borderId="43" xfId="0" applyFont="1" applyFill="1" applyBorder="1" applyAlignment="1">
      <alignment horizontal="center" vertical="center"/>
    </xf>
    <xf numFmtId="0" fontId="27" fillId="10" borderId="6" xfId="0" applyFont="1" applyFill="1" applyBorder="1" applyAlignment="1">
      <alignment horizontal="center" vertical="center"/>
    </xf>
    <xf numFmtId="0" fontId="27" fillId="10" borderId="36" xfId="0" applyFont="1" applyFill="1" applyBorder="1" applyAlignment="1">
      <alignment horizontal="center" vertical="center"/>
    </xf>
    <xf numFmtId="0" fontId="24" fillId="11" borderId="2" xfId="0" applyFont="1" applyFill="1" applyBorder="1" applyAlignment="1">
      <alignment vertical="center"/>
    </xf>
    <xf numFmtId="0" fontId="24" fillId="11" borderId="26" xfId="0" applyFont="1" applyFill="1" applyBorder="1" applyAlignment="1">
      <alignment vertical="center"/>
    </xf>
    <xf numFmtId="0" fontId="24" fillId="0" borderId="4" xfId="0" applyFont="1" applyBorder="1" applyAlignment="1">
      <alignment horizontal="center"/>
    </xf>
    <xf numFmtId="0" fontId="24" fillId="0" borderId="12" xfId="0" applyFont="1" applyBorder="1" applyAlignment="1">
      <alignment horizontal="center"/>
    </xf>
    <xf numFmtId="0" fontId="25" fillId="11" borderId="24" xfId="0" applyFont="1" applyFill="1" applyBorder="1" applyAlignment="1">
      <alignment horizontal="center"/>
    </xf>
    <xf numFmtId="0" fontId="25" fillId="11" borderId="26" xfId="0" applyFont="1" applyFill="1" applyBorder="1" applyAlignment="1">
      <alignment horizontal="center"/>
    </xf>
    <xf numFmtId="0" fontId="17" fillId="11" borderId="5" xfId="0" applyFont="1" applyFill="1" applyBorder="1" applyAlignment="1">
      <alignment horizontal="center" vertical="center"/>
    </xf>
    <xf numFmtId="0" fontId="17" fillId="11" borderId="9" xfId="0" applyFont="1" applyFill="1" applyBorder="1" applyAlignment="1">
      <alignment horizontal="center" vertical="center"/>
    </xf>
    <xf numFmtId="0" fontId="17" fillId="11" borderId="26" xfId="0" applyFont="1" applyFill="1" applyBorder="1" applyAlignment="1">
      <alignment wrapText="1"/>
    </xf>
    <xf numFmtId="0" fontId="17" fillId="11" borderId="1" xfId="0" applyFont="1" applyFill="1" applyBorder="1" applyAlignment="1">
      <alignment horizontal="center" vertical="center"/>
    </xf>
    <xf numFmtId="0" fontId="17" fillId="11" borderId="7" xfId="0" applyFont="1" applyFill="1" applyBorder="1" applyAlignment="1">
      <alignment horizontal="center" vertical="center"/>
    </xf>
    <xf numFmtId="0" fontId="27" fillId="11" borderId="5" xfId="0" applyFont="1" applyFill="1" applyBorder="1" applyAlignment="1">
      <alignment horizontal="center" vertical="center"/>
    </xf>
    <xf numFmtId="0" fontId="27" fillId="11" borderId="7" xfId="0" applyFont="1" applyFill="1" applyBorder="1" applyAlignment="1">
      <alignment horizontal="center" vertical="center"/>
    </xf>
    <xf numFmtId="0" fontId="27" fillId="11" borderId="9" xfId="0" applyFont="1" applyFill="1" applyBorder="1" applyAlignment="1">
      <alignment horizontal="center" vertical="center"/>
    </xf>
    <xf numFmtId="0" fontId="27" fillId="11" borderId="24" xfId="0" applyFont="1" applyFill="1" applyBorder="1" applyAlignment="1">
      <alignment horizontal="center" vertical="center"/>
    </xf>
    <xf numFmtId="0" fontId="27" fillId="11" borderId="2" xfId="0" applyFont="1" applyFill="1" applyBorder="1" applyAlignment="1">
      <alignment horizontal="center" vertical="center"/>
    </xf>
    <xf numFmtId="0" fontId="27" fillId="11" borderId="38" xfId="0" applyFont="1" applyFill="1" applyBorder="1" applyAlignment="1">
      <alignment horizontal="center" vertical="center"/>
    </xf>
    <xf numFmtId="0" fontId="27" fillId="11" borderId="26" xfId="0" applyFont="1" applyFill="1" applyBorder="1" applyAlignment="1">
      <alignment horizontal="center" vertical="center"/>
    </xf>
    <xf numFmtId="0" fontId="29" fillId="11" borderId="1" xfId="0" applyFont="1" applyFill="1" applyBorder="1" applyAlignment="1">
      <alignment horizontal="center"/>
    </xf>
    <xf numFmtId="0" fontId="29" fillId="11" borderId="10" xfId="0" applyFont="1" applyFill="1" applyBorder="1" applyAlignment="1">
      <alignment horizontal="center"/>
    </xf>
    <xf numFmtId="0" fontId="17" fillId="11" borderId="14" xfId="0" applyFont="1" applyFill="1" applyBorder="1" applyAlignment="1">
      <alignment vertical="center" wrapText="1"/>
    </xf>
    <xf numFmtId="0" fontId="17" fillId="11" borderId="15" xfId="0" applyFont="1" applyFill="1" applyBorder="1" applyAlignment="1">
      <alignment vertical="center" wrapText="1"/>
    </xf>
    <xf numFmtId="0" fontId="17" fillId="11" borderId="2" xfId="0" applyFont="1" applyFill="1" applyBorder="1" applyAlignment="1">
      <alignment vertical="center" wrapText="1"/>
    </xf>
    <xf numFmtId="0" fontId="17" fillId="11" borderId="26" xfId="0" applyFont="1" applyFill="1" applyBorder="1" applyAlignment="1">
      <alignment vertical="center" wrapText="1"/>
    </xf>
    <xf numFmtId="0" fontId="29" fillId="11" borderId="8" xfId="0" applyFont="1" applyFill="1" applyBorder="1" applyAlignment="1">
      <alignment horizontal="center"/>
    </xf>
    <xf numFmtId="0" fontId="29" fillId="11" borderId="15" xfId="0" applyFont="1" applyFill="1" applyBorder="1" applyAlignment="1">
      <alignment horizontal="center"/>
    </xf>
    <xf numFmtId="0" fontId="17" fillId="11" borderId="30" xfId="0" applyFont="1" applyFill="1" applyBorder="1" applyAlignment="1">
      <alignment vertical="center" wrapText="1"/>
    </xf>
    <xf numFmtId="0" fontId="17" fillId="11" borderId="31" xfId="0" applyFont="1" applyFill="1" applyBorder="1" applyAlignment="1">
      <alignment vertical="center" wrapText="1"/>
    </xf>
    <xf numFmtId="0" fontId="24" fillId="11" borderId="24" xfId="0" applyFont="1" applyFill="1" applyBorder="1" applyAlignment="1">
      <alignment horizontal="center"/>
    </xf>
    <xf numFmtId="0" fontId="24" fillId="11" borderId="2" xfId="0" applyFont="1" applyFill="1" applyBorder="1" applyAlignment="1">
      <alignment horizontal="center"/>
    </xf>
    <xf numFmtId="0" fontId="24" fillId="11" borderId="26" xfId="0" applyFont="1" applyFill="1" applyBorder="1" applyAlignment="1">
      <alignment horizontal="center"/>
    </xf>
    <xf numFmtId="0" fontId="29" fillId="11" borderId="4" xfId="0" applyFont="1" applyFill="1" applyBorder="1" applyAlignment="1">
      <alignment horizontal="center"/>
    </xf>
    <xf numFmtId="0" fontId="29" fillId="11" borderId="12" xfId="0" applyFont="1" applyFill="1" applyBorder="1" applyAlignment="1">
      <alignment horizontal="center"/>
    </xf>
    <xf numFmtId="0" fontId="17" fillId="11" borderId="24" xfId="0" applyFont="1" applyFill="1" applyBorder="1" applyAlignment="1">
      <alignment horizontal="left" wrapText="1"/>
    </xf>
    <xf numFmtId="0" fontId="17" fillId="11" borderId="2" xfId="0" applyFont="1" applyFill="1" applyBorder="1" applyAlignment="1">
      <alignment horizontal="left" wrapText="1"/>
    </xf>
    <xf numFmtId="0" fontId="17" fillId="11" borderId="26" xfId="0" applyFont="1" applyFill="1" applyBorder="1" applyAlignment="1">
      <alignment horizontal="left" wrapText="1"/>
    </xf>
    <xf numFmtId="0" fontId="24" fillId="11" borderId="5" xfId="0" applyFont="1" applyFill="1" applyBorder="1" applyAlignment="1">
      <alignment horizontal="center" vertical="center"/>
    </xf>
    <xf numFmtId="0" fontId="24" fillId="11" borderId="9" xfId="0" applyFont="1" applyFill="1" applyBorder="1" applyAlignment="1">
      <alignment horizontal="center" vertical="center"/>
    </xf>
    <xf numFmtId="0" fontId="25" fillId="11" borderId="7" xfId="0" applyFont="1" applyFill="1" applyBorder="1" applyAlignment="1">
      <alignment horizontal="center" vertical="center" textRotation="90" wrapText="1"/>
    </xf>
    <xf numFmtId="0" fontId="25" fillId="11" borderId="9" xfId="0" applyFont="1" applyFill="1" applyBorder="1" applyAlignment="1">
      <alignment horizontal="center" vertical="center" textRotation="90" wrapText="1"/>
    </xf>
    <xf numFmtId="0" fontId="17" fillId="11" borderId="24" xfId="0" applyFont="1" applyFill="1" applyBorder="1" applyAlignment="1">
      <alignment horizontal="left" vertical="center" wrapText="1"/>
    </xf>
    <xf numFmtId="0" fontId="17" fillId="11" borderId="26" xfId="0" applyFont="1" applyFill="1" applyBorder="1" applyAlignment="1">
      <alignment horizontal="left" vertical="center" wrapText="1"/>
    </xf>
    <xf numFmtId="0" fontId="17" fillId="11" borderId="8" xfId="0" applyFont="1" applyFill="1" applyBorder="1" applyAlignment="1">
      <alignment horizontal="left" vertical="center" wrapText="1"/>
    </xf>
    <xf numFmtId="0" fontId="17" fillId="11" borderId="15" xfId="0" applyFont="1" applyFill="1" applyBorder="1" applyAlignment="1">
      <alignment horizontal="left" vertical="center" wrapText="1"/>
    </xf>
    <xf numFmtId="0" fontId="25" fillId="11" borderId="2" xfId="0" applyFont="1" applyFill="1" applyBorder="1" applyAlignment="1">
      <alignment horizontal="center" vertical="center"/>
    </xf>
    <xf numFmtId="0" fontId="25" fillId="11" borderId="19" xfId="0" applyFont="1" applyFill="1" applyBorder="1" applyAlignment="1">
      <alignment horizontal="center" vertical="center"/>
    </xf>
    <xf numFmtId="0" fontId="25" fillId="11" borderId="12" xfId="0" applyFont="1" applyFill="1" applyBorder="1" applyAlignment="1">
      <alignment horizontal="center" vertical="center"/>
    </xf>
    <xf numFmtId="0" fontId="25" fillId="11" borderId="5" xfId="0" applyFont="1" applyFill="1" applyBorder="1" applyAlignment="1">
      <alignment horizontal="center" vertical="center" textRotation="90" wrapText="1"/>
    </xf>
    <xf numFmtId="0" fontId="25" fillId="11" borderId="5" xfId="0" applyFont="1" applyFill="1" applyBorder="1" applyAlignment="1">
      <alignment horizontal="center" vertical="center" textRotation="90"/>
    </xf>
    <xf numFmtId="0" fontId="25" fillId="11" borderId="7" xfId="0" applyFont="1" applyFill="1" applyBorder="1" applyAlignment="1">
      <alignment horizontal="center" vertical="center" textRotation="90"/>
    </xf>
    <xf numFmtId="0" fontId="25" fillId="11" borderId="9" xfId="0" applyFont="1" applyFill="1" applyBorder="1" applyAlignment="1">
      <alignment horizontal="center" vertical="center" textRotation="90"/>
    </xf>
    <xf numFmtId="0" fontId="17" fillId="11" borderId="1" xfId="0" applyFont="1" applyFill="1" applyBorder="1" applyAlignment="1">
      <alignment horizontal="left"/>
    </xf>
    <xf numFmtId="0" fontId="17" fillId="11" borderId="0" xfId="0" quotePrefix="1" applyFont="1" applyFill="1" applyBorder="1" applyAlignment="1">
      <alignment horizontal="left"/>
    </xf>
    <xf numFmtId="0" fontId="17" fillId="11" borderId="10" xfId="0" quotePrefix="1" applyFont="1" applyFill="1" applyBorder="1" applyAlignment="1">
      <alignment horizontal="left"/>
    </xf>
    <xf numFmtId="0" fontId="17" fillId="11" borderId="1" xfId="0" quotePrefix="1" applyFont="1" applyFill="1" applyBorder="1" applyAlignment="1">
      <alignment horizontal="right"/>
    </xf>
    <xf numFmtId="0" fontId="17" fillId="11" borderId="0" xfId="0" quotePrefix="1" applyFont="1" applyFill="1" applyBorder="1" applyAlignment="1">
      <alignment horizontal="right"/>
    </xf>
    <xf numFmtId="0" fontId="17" fillId="11" borderId="10" xfId="0" quotePrefix="1" applyFont="1" applyFill="1" applyBorder="1" applyAlignment="1">
      <alignment horizontal="right"/>
    </xf>
    <xf numFmtId="0" fontId="17" fillId="11" borderId="1" xfId="0" quotePrefix="1" applyFont="1" applyFill="1" applyBorder="1" applyAlignment="1">
      <alignment horizontal="left" wrapText="1"/>
    </xf>
    <xf numFmtId="0" fontId="17" fillId="11" borderId="0" xfId="0" quotePrefix="1" applyFont="1" applyFill="1" applyBorder="1" applyAlignment="1">
      <alignment horizontal="left" wrapText="1"/>
    </xf>
    <xf numFmtId="0" fontId="17" fillId="11" borderId="10" xfId="0" quotePrefix="1" applyFont="1" applyFill="1" applyBorder="1" applyAlignment="1">
      <alignment horizontal="left" wrapText="1"/>
    </xf>
    <xf numFmtId="0" fontId="17" fillId="11" borderId="1" xfId="0" quotePrefix="1" applyFont="1" applyFill="1" applyBorder="1" applyAlignment="1">
      <alignment horizontal="right" wrapText="1"/>
    </xf>
    <xf numFmtId="0" fontId="17" fillId="11" borderId="0" xfId="0" quotePrefix="1" applyFont="1" applyFill="1" applyBorder="1" applyAlignment="1">
      <alignment horizontal="right" wrapText="1"/>
    </xf>
    <xf numFmtId="0" fontId="17" fillId="11" borderId="10" xfId="0" quotePrefix="1" applyFont="1" applyFill="1" applyBorder="1" applyAlignment="1">
      <alignment horizontal="right" wrapText="1"/>
    </xf>
    <xf numFmtId="0" fontId="17" fillId="11" borderId="8" xfId="0" applyFont="1" applyFill="1" applyBorder="1" applyAlignment="1">
      <alignment horizontal="right" wrapText="1"/>
    </xf>
    <xf numFmtId="0" fontId="17" fillId="11" borderId="14" xfId="0" quotePrefix="1" applyFont="1" applyFill="1" applyBorder="1" applyAlignment="1">
      <alignment horizontal="right" wrapText="1"/>
    </xf>
    <xf numFmtId="0" fontId="17" fillId="11" borderId="15" xfId="0" quotePrefix="1" applyFont="1" applyFill="1" applyBorder="1" applyAlignment="1">
      <alignment horizontal="right" wrapText="1"/>
    </xf>
    <xf numFmtId="0" fontId="25" fillId="7" borderId="48" xfId="0" applyFont="1" applyFill="1" applyBorder="1" applyAlignment="1">
      <alignment horizontal="center"/>
    </xf>
    <xf numFmtId="0" fontId="25" fillId="7" borderId="49" xfId="0" applyFont="1" applyFill="1" applyBorder="1" applyAlignment="1">
      <alignment horizontal="center"/>
    </xf>
    <xf numFmtId="0" fontId="25" fillId="7" borderId="50" xfId="0" applyFont="1" applyFill="1" applyBorder="1" applyAlignment="1">
      <alignment horizontal="center"/>
    </xf>
    <xf numFmtId="0" fontId="28" fillId="11" borderId="1" xfId="0" applyFont="1" applyFill="1" applyBorder="1" applyAlignment="1">
      <alignment horizontal="left" wrapText="1"/>
    </xf>
    <xf numFmtId="0" fontId="28" fillId="11" borderId="10" xfId="0" applyFont="1" applyFill="1" applyBorder="1" applyAlignment="1">
      <alignment horizontal="left" wrapText="1"/>
    </xf>
    <xf numFmtId="0" fontId="28" fillId="11" borderId="1" xfId="0" quotePrefix="1" applyFont="1" applyFill="1" applyBorder="1" applyAlignment="1">
      <alignment horizontal="right" wrapText="1"/>
    </xf>
    <xf numFmtId="0" fontId="28" fillId="11" borderId="10" xfId="0" applyFont="1" applyFill="1" applyBorder="1" applyAlignment="1">
      <alignment horizontal="right" wrapText="1"/>
    </xf>
    <xf numFmtId="0" fontId="28" fillId="11" borderId="1" xfId="0" quotePrefix="1" applyFont="1" applyFill="1" applyBorder="1" applyAlignment="1">
      <alignment horizontal="right"/>
    </xf>
    <xf numFmtId="0" fontId="28" fillId="11" borderId="10" xfId="0" quotePrefix="1" applyFont="1" applyFill="1" applyBorder="1" applyAlignment="1">
      <alignment horizontal="right"/>
    </xf>
    <xf numFmtId="0" fontId="25" fillId="7" borderId="48" xfId="0" quotePrefix="1" applyFont="1" applyFill="1" applyBorder="1" applyAlignment="1">
      <alignment horizontal="center"/>
    </xf>
    <xf numFmtId="0" fontId="25" fillId="7" borderId="49" xfId="0" quotePrefix="1" applyFont="1" applyFill="1" applyBorder="1" applyAlignment="1">
      <alignment horizontal="center"/>
    </xf>
    <xf numFmtId="0" fontId="25" fillId="7" borderId="50" xfId="0" quotePrefix="1" applyFont="1" applyFill="1" applyBorder="1" applyAlignment="1">
      <alignment horizontal="center"/>
    </xf>
    <xf numFmtId="0" fontId="28" fillId="11" borderId="4" xfId="0" quotePrefix="1" applyFont="1" applyFill="1" applyBorder="1" applyAlignment="1">
      <alignment horizontal="left" wrapText="1"/>
    </xf>
    <xf numFmtId="0" fontId="28" fillId="11" borderId="12" xfId="0" quotePrefix="1" applyFont="1" applyFill="1" applyBorder="1" applyAlignment="1">
      <alignment horizontal="left" wrapText="1"/>
    </xf>
    <xf numFmtId="0" fontId="39" fillId="0" borderId="0" xfId="0" applyFont="1" applyAlignment="1">
      <alignment horizontal="left" wrapText="1"/>
    </xf>
    <xf numFmtId="0" fontId="17" fillId="2" borderId="69" xfId="0" applyFont="1" applyFill="1" applyBorder="1" applyAlignment="1">
      <alignment horizontal="left" vertical="center" wrapText="1"/>
    </xf>
    <xf numFmtId="0" fontId="17" fillId="2" borderId="0" xfId="0" applyFont="1" applyFill="1" applyBorder="1" applyAlignment="1">
      <alignment horizontal="left" vertical="center" wrapText="1"/>
    </xf>
    <xf numFmtId="0" fontId="17" fillId="2" borderId="10" xfId="0" applyFont="1" applyFill="1" applyBorder="1" applyAlignment="1">
      <alignment horizontal="left" vertical="center" wrapText="1"/>
    </xf>
    <xf numFmtId="0" fontId="17" fillId="14" borderId="7" xfId="0" applyFont="1" applyFill="1" applyBorder="1" applyAlignment="1">
      <alignment horizontal="right"/>
    </xf>
    <xf numFmtId="0" fontId="17" fillId="2" borderId="17" xfId="0" applyFont="1" applyFill="1" applyBorder="1" applyAlignment="1">
      <alignment horizontal="right"/>
    </xf>
    <xf numFmtId="0" fontId="17" fillId="11" borderId="39" xfId="0" applyFont="1" applyFill="1" applyBorder="1" applyAlignment="1">
      <alignment horizontal="right"/>
    </xf>
    <xf numFmtId="0" fontId="17" fillId="2" borderId="89" xfId="0" applyFont="1" applyFill="1" applyBorder="1" applyAlignment="1">
      <alignment horizontal="right"/>
    </xf>
    <xf numFmtId="0" fontId="12" fillId="8" borderId="28" xfId="0" applyFont="1" applyFill="1" applyBorder="1" applyAlignment="1">
      <alignment horizontal="center"/>
    </xf>
    <xf numFmtId="0" fontId="12" fillId="8" borderId="27" xfId="0" applyFont="1" applyFill="1" applyBorder="1" applyAlignment="1">
      <alignment horizontal="center"/>
    </xf>
    <xf numFmtId="0" fontId="12" fillId="8" borderId="40" xfId="0" applyFont="1" applyFill="1" applyBorder="1" applyAlignment="1">
      <alignment horizontal="center"/>
    </xf>
    <xf numFmtId="0" fontId="12" fillId="8" borderId="41" xfId="0" applyFont="1" applyFill="1" applyBorder="1" applyAlignment="1">
      <alignment horizontal="center"/>
    </xf>
    <xf numFmtId="0" fontId="12" fillId="8" borderId="73" xfId="0" applyFont="1" applyFill="1" applyBorder="1" applyAlignment="1">
      <alignment horizontal="center"/>
    </xf>
    <xf numFmtId="0" fontId="24" fillId="11" borderId="8" xfId="0" applyFont="1" applyFill="1" applyBorder="1" applyAlignment="1">
      <alignment horizontal="center"/>
    </xf>
    <xf numFmtId="0" fontId="24" fillId="11" borderId="15" xfId="0" applyFont="1" applyFill="1" applyBorder="1" applyAlignment="1">
      <alignment horizontal="center"/>
    </xf>
    <xf numFmtId="0" fontId="24" fillId="11" borderId="61" xfId="0" applyFont="1" applyFill="1" applyBorder="1" applyAlignment="1">
      <alignment horizontal="center"/>
    </xf>
    <xf numFmtId="0" fontId="24" fillId="11" borderId="16" xfId="0" applyFont="1" applyFill="1" applyBorder="1" applyAlignment="1">
      <alignment horizontal="center"/>
    </xf>
    <xf numFmtId="0" fontId="24" fillId="11" borderId="77" xfId="0" applyFont="1" applyFill="1" applyBorder="1" applyAlignment="1">
      <alignment horizontal="center"/>
    </xf>
    <xf numFmtId="0" fontId="17" fillId="11" borderId="76" xfId="0" applyFont="1" applyFill="1" applyBorder="1" applyAlignment="1">
      <alignment horizontal="left" wrapText="1"/>
    </xf>
    <xf numFmtId="0" fontId="17" fillId="11" borderId="43" xfId="0" applyFont="1" applyFill="1" applyBorder="1" applyAlignment="1">
      <alignment horizontal="center"/>
    </xf>
    <xf numFmtId="0" fontId="17" fillId="11" borderId="75" xfId="0" applyFont="1" applyFill="1" applyBorder="1" applyAlignment="1">
      <alignment horizontal="center"/>
    </xf>
    <xf numFmtId="0" fontId="17" fillId="11" borderId="36" xfId="0" applyFont="1" applyFill="1" applyBorder="1" applyAlignment="1">
      <alignment horizontal="center"/>
    </xf>
    <xf numFmtId="0" fontId="17" fillId="11" borderId="37" xfId="0" applyFont="1" applyFill="1" applyBorder="1" applyAlignment="1">
      <alignment horizontal="center"/>
    </xf>
    <xf numFmtId="0" fontId="17" fillId="11" borderId="44" xfId="0" applyFont="1" applyFill="1" applyBorder="1" applyAlignment="1">
      <alignment horizontal="center"/>
    </xf>
    <xf numFmtId="0" fontId="17" fillId="11" borderId="38" xfId="0" applyFont="1" applyFill="1" applyBorder="1" applyAlignment="1">
      <alignment horizontal="center"/>
    </xf>
    <xf numFmtId="0" fontId="17" fillId="11" borderId="42" xfId="0" applyFont="1" applyFill="1" applyBorder="1" applyAlignment="1">
      <alignment horizontal="center"/>
    </xf>
    <xf numFmtId="0" fontId="17" fillId="11" borderId="78" xfId="0" applyFont="1" applyFill="1" applyBorder="1" applyAlignment="1">
      <alignment horizontal="center"/>
    </xf>
    <xf numFmtId="0" fontId="17" fillId="11" borderId="12" xfId="0" applyFont="1" applyFill="1" applyBorder="1" applyAlignment="1">
      <alignment horizontal="center"/>
    </xf>
    <xf numFmtId="0" fontId="17" fillId="11" borderId="11" xfId="0" applyFont="1" applyFill="1" applyBorder="1" applyAlignment="1">
      <alignment horizontal="center"/>
    </xf>
    <xf numFmtId="0" fontId="17" fillId="11" borderId="70" xfId="0" applyFont="1" applyFill="1" applyBorder="1" applyAlignment="1">
      <alignment horizontal="center"/>
    </xf>
    <xf numFmtId="0" fontId="12" fillId="8" borderId="25" xfId="0" applyFont="1" applyFill="1" applyBorder="1" applyAlignment="1">
      <alignment horizontal="center"/>
    </xf>
    <xf numFmtId="0" fontId="43" fillId="2" borderId="62" xfId="0" applyFont="1" applyFill="1" applyBorder="1" applyAlignment="1">
      <alignment horizontal="center" vertical="center"/>
    </xf>
    <xf numFmtId="0" fontId="43" fillId="2" borderId="63" xfId="0" applyFont="1" applyFill="1" applyBorder="1" applyAlignment="1">
      <alignment horizontal="center" vertical="center"/>
    </xf>
    <xf numFmtId="0" fontId="43" fillId="2" borderId="54" xfId="0" applyFont="1" applyFill="1" applyBorder="1" applyAlignment="1">
      <alignment horizontal="center" vertical="center"/>
    </xf>
    <xf numFmtId="0" fontId="43" fillId="2" borderId="69" xfId="0" applyFont="1" applyFill="1" applyBorder="1" applyAlignment="1">
      <alignment horizontal="center" vertical="center"/>
    </xf>
    <xf numFmtId="0" fontId="43" fillId="2" borderId="0" xfId="0" applyFont="1" applyFill="1" applyBorder="1" applyAlignment="1">
      <alignment horizontal="center" vertical="center"/>
    </xf>
    <xf numFmtId="0" fontId="43" fillId="2" borderId="10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23" xfId="0" applyFont="1" applyFill="1" applyBorder="1" applyAlignment="1">
      <alignment horizontal="center" vertical="center"/>
    </xf>
    <xf numFmtId="0" fontId="5" fillId="2" borderId="21" xfId="0" applyFont="1" applyFill="1" applyBorder="1" applyAlignment="1">
      <alignment horizontal="center" vertical="center"/>
    </xf>
    <xf numFmtId="0" fontId="5" fillId="2" borderId="22" xfId="0" applyFont="1" applyFill="1" applyBorder="1" applyAlignment="1">
      <alignment horizontal="center" vertical="center"/>
    </xf>
    <xf numFmtId="0" fontId="4" fillId="2" borderId="24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38" xfId="0" applyFont="1" applyFill="1" applyBorder="1" applyAlignment="1">
      <alignment horizontal="center"/>
    </xf>
    <xf numFmtId="0" fontId="4" fillId="2" borderId="42" xfId="0" quotePrefix="1" applyFont="1" applyFill="1" applyBorder="1" applyAlignment="1">
      <alignment horizontal="center"/>
    </xf>
    <xf numFmtId="0" fontId="4" fillId="2" borderId="2" xfId="0" quotePrefix="1" applyFont="1" applyFill="1" applyBorder="1" applyAlignment="1">
      <alignment horizontal="center"/>
    </xf>
    <xf numFmtId="0" fontId="4" fillId="2" borderId="26" xfId="0" quotePrefix="1" applyFont="1" applyFill="1" applyBorder="1" applyAlignment="1">
      <alignment horizontal="center"/>
    </xf>
    <xf numFmtId="0" fontId="4" fillId="8" borderId="28" xfId="0" applyFont="1" applyFill="1" applyBorder="1" applyAlignment="1">
      <alignment horizontal="center"/>
    </xf>
    <xf numFmtId="0" fontId="4" fillId="8" borderId="27" xfId="0" applyFont="1" applyFill="1" applyBorder="1" applyAlignment="1">
      <alignment horizontal="center"/>
    </xf>
    <xf numFmtId="0" fontId="4" fillId="8" borderId="40" xfId="0" applyFont="1" applyFill="1" applyBorder="1" applyAlignment="1">
      <alignment horizontal="center"/>
    </xf>
    <xf numFmtId="0" fontId="4" fillId="8" borderId="25" xfId="0" applyFont="1" applyFill="1" applyBorder="1" applyAlignment="1">
      <alignment horizontal="center"/>
    </xf>
    <xf numFmtId="0" fontId="3" fillId="5" borderId="24" xfId="0" applyFont="1" applyFill="1" applyBorder="1" applyAlignment="1">
      <alignment horizontal="center"/>
    </xf>
    <xf numFmtId="0" fontId="3" fillId="5" borderId="26" xfId="0" applyFont="1" applyFill="1" applyBorder="1" applyAlignment="1">
      <alignment horizontal="center"/>
    </xf>
    <xf numFmtId="0" fontId="3" fillId="5" borderId="38" xfId="0" applyFont="1" applyFill="1" applyBorder="1" applyAlignment="1">
      <alignment horizontal="center"/>
    </xf>
    <xf numFmtId="0" fontId="3" fillId="5" borderId="42" xfId="0" applyFont="1" applyFill="1" applyBorder="1" applyAlignment="1">
      <alignment horizontal="center"/>
    </xf>
  </cellXfs>
  <cellStyles count="5">
    <cellStyle name="Dziesiętny" xfId="1" builtinId="3"/>
    <cellStyle name="Hiperłącze" xfId="4" builtinId="8"/>
    <cellStyle name="Normalny" xfId="0" builtinId="0"/>
    <cellStyle name="Normalny 2" xfId="3" xr:uid="{00000000-0005-0000-0000-000003000000}"/>
    <cellStyle name="Procentowy" xfId="2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00CC00"/>
      <color rgb="FFCCFFCC"/>
      <color rgb="FFE60000"/>
      <color rgb="FF0000FF"/>
      <color rgb="FFD00000"/>
      <color rgb="FFFF0066"/>
      <color rgb="FF00FFCC"/>
      <color rgb="FF00CC99"/>
      <color rgb="FF893BC3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externalLink" Target="externalLinks/externalLink1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externalLink" Target="externalLinks/externalLink2.xml"/></Relationships>
</file>

<file path=xl/charts/_rels/chart2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8.xml"/></Relationships>
</file>

<file path=xl/charts/_rels/chart2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9.xml"/></Relationships>
</file>

<file path=xl/charts/_rels/chart22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1.xml"/></Relationships>
</file>

<file path=xl/charts/_rels/chart22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2.xml"/></Relationships>
</file>

<file path=xl/charts/_rels/chart22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3.xml"/></Relationships>
</file>

<file path=xl/charts/_rels/chart22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4.xml"/></Relationships>
</file>

<file path=xl/charts/_rels/chart22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5.xml"/></Relationships>
</file>

<file path=xl/charts/_rels/chart22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6.xml"/></Relationships>
</file>

<file path=xl/charts/_rels/chart22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7.xml"/></Relationships>
</file>

<file path=xl/charts/_rels/chart23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8.xml"/></Relationships>
</file>

<file path=xl/charts/_rels/chart23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9.xml"/></Relationships>
</file>

<file path=xl/charts/_rels/chart23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0.xml"/></Relationships>
</file>

<file path=xl/charts/_rels/chart23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1.xml"/></Relationships>
</file>

<file path=xl/charts/_rels/chart23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2.xml"/></Relationships>
</file>

<file path=xl/charts/_rels/chart23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3.xml"/></Relationships>
</file>

<file path=xl/charts/_rels/chart23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4.xml"/></Relationships>
</file>

<file path=xl/charts/_rels/chart23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5.xml"/></Relationships>
</file>

<file path=xl/charts/_rels/chart23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6.xml"/></Relationships>
</file>

<file path=xl/charts/_rels/chart24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9.xml"/></Relationships>
</file>

<file path=xl/charts/_rels/chart24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0.xml"/></Relationships>
</file>

<file path=xl/charts/_rels/chart24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1.xml"/></Relationships>
</file>

<file path=xl/charts/_rels/chart24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2.xml"/></Relationships>
</file>

<file path=xl/charts/_rels/chart24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3.xml"/></Relationships>
</file>

<file path=xl/charts/_rels/chart24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Struktura populacji osadzonych kobiet i mężczyzn stan w dniu 30.04.1997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9CC6-4F33-9145-6CABBDF51E7E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9CC6-4F33-9145-6CABBDF51E7E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SK</c:v>
              </c:pt>
              <c:pt idx="1">
                <c:v>UK</c:v>
              </c:pt>
            </c:strLit>
          </c:cat>
          <c:val>
            <c:numLit>
              <c:formatCode>General</c:formatCode>
              <c:ptCount val="3"/>
              <c:pt idx="0">
                <c:v>44733</c:v>
              </c:pt>
              <c:pt idx="1">
                <c:v>1158</c:v>
              </c:pt>
            </c:numLit>
          </c:val>
          <c:extLst>
            <c:ext xmlns:c16="http://schemas.microsoft.com/office/drawing/2014/chart" uri="{C3380CC4-5D6E-409C-BE32-E72D297353CC}">
              <c16:uniqueId val="{00000002-9CC6-4F33-9145-6CABBDF51E7E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Struktura populacji osadzonych kobiet w dniu 30.06.1997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CD89-4DD3-BA08-EF508460798F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CD89-4DD3-BA08-EF508460798F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TA</c:v>
              </c:pt>
              <c:pt idx="1">
                <c:v>SK</c:v>
              </c:pt>
              <c:pt idx="2">
                <c:v>UK</c:v>
              </c:pt>
            </c:strLit>
          </c:cat>
          <c:val>
            <c:numLit>
              <c:formatCode>General</c:formatCode>
              <c:ptCount val="3"/>
              <c:pt idx="0">
                <c:v>503</c:v>
              </c:pt>
              <c:pt idx="1">
                <c:v>890</c:v>
              </c:pt>
              <c:pt idx="2">
                <c:v>40</c:v>
              </c:pt>
            </c:numLit>
          </c:val>
          <c:extLst>
            <c:ext xmlns:c16="http://schemas.microsoft.com/office/drawing/2014/chart" uri="{C3380CC4-5D6E-409C-BE32-E72D297353CC}">
              <c16:uniqueId val="{00000002-CD89-4DD3-BA08-EF508460798F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Ruch osadzonych w okresie od 01.06.1997 do 30.11.1998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Przybyli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7</c:v>
              </c:pt>
              <c:pt idx="1">
                <c:v>8</c:v>
              </c:pt>
              <c:pt idx="2">
                <c:v>9</c:v>
              </c:pt>
              <c:pt idx="3">
                <c:v>10</c:v>
              </c:pt>
              <c:pt idx="4">
                <c:v>11</c:v>
              </c:pt>
              <c:pt idx="5">
                <c:v>12</c:v>
              </c:pt>
              <c:pt idx="6">
                <c:v>1</c:v>
              </c:pt>
              <c:pt idx="7">
                <c:v>2</c:v>
              </c:pt>
              <c:pt idx="8">
                <c:v>3</c:v>
              </c:pt>
              <c:pt idx="9">
                <c:v>4</c:v>
              </c:pt>
              <c:pt idx="10">
                <c:v>5</c:v>
              </c:pt>
              <c:pt idx="11">
                <c:v>6</c:v>
              </c:pt>
              <c:pt idx="12">
                <c:v>7</c:v>
              </c:pt>
              <c:pt idx="13">
                <c:v>8</c:v>
              </c:pt>
              <c:pt idx="14">
                <c:v>9</c:v>
              </c:pt>
              <c:pt idx="15">
                <c:v>10</c:v>
              </c:pt>
              <c:pt idx="16">
                <c:v>11</c:v>
              </c:pt>
              <c:pt idx="17">
                <c:v>12</c:v>
              </c:pt>
            </c:numLit>
          </c:cat>
          <c:val>
            <c:numLit>
              <c:formatCode>General</c:formatCode>
              <c:ptCount val="18"/>
              <c:pt idx="0">
                <c:v>5566</c:v>
              </c:pt>
              <c:pt idx="1">
                <c:v>5576</c:v>
              </c:pt>
              <c:pt idx="2">
                <c:v>6302</c:v>
              </c:pt>
              <c:pt idx="3">
                <c:v>6690</c:v>
              </c:pt>
              <c:pt idx="4">
                <c:v>6722</c:v>
              </c:pt>
              <c:pt idx="5">
                <c:v>7335</c:v>
              </c:pt>
              <c:pt idx="6">
                <c:v>6979</c:v>
              </c:pt>
              <c:pt idx="7">
                <c:v>7879</c:v>
              </c:pt>
              <c:pt idx="8">
                <c:v>8331</c:v>
              </c:pt>
              <c:pt idx="9">
                <c:v>6649</c:v>
              </c:pt>
              <c:pt idx="10">
                <c:v>6218</c:v>
              </c:pt>
              <c:pt idx="11">
                <c:v>6754</c:v>
              </c:pt>
              <c:pt idx="12">
                <c:v>7195</c:v>
              </c:pt>
              <c:pt idx="13">
                <c:v>7560</c:v>
              </c:pt>
              <c:pt idx="14">
                <c:v>7523</c:v>
              </c:pt>
              <c:pt idx="15">
                <c:v>8246</c:v>
              </c:pt>
              <c:pt idx="16">
                <c:v>8723</c:v>
              </c:pt>
              <c:pt idx="17">
                <c:v>7778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B16F-4397-9FB0-B7ED23E6F43F}"/>
            </c:ext>
          </c:extLst>
        </c:ser>
        <c:ser>
          <c:idx val="1"/>
          <c:order val="1"/>
          <c:tx>
            <c:v>Ubyli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7</c:v>
              </c:pt>
              <c:pt idx="1">
                <c:v>8</c:v>
              </c:pt>
              <c:pt idx="2">
                <c:v>9</c:v>
              </c:pt>
              <c:pt idx="3">
                <c:v>10</c:v>
              </c:pt>
              <c:pt idx="4">
                <c:v>11</c:v>
              </c:pt>
              <c:pt idx="5">
                <c:v>12</c:v>
              </c:pt>
              <c:pt idx="6">
                <c:v>1</c:v>
              </c:pt>
              <c:pt idx="7">
                <c:v>2</c:v>
              </c:pt>
              <c:pt idx="8">
                <c:v>3</c:v>
              </c:pt>
              <c:pt idx="9">
                <c:v>4</c:v>
              </c:pt>
              <c:pt idx="10">
                <c:v>5</c:v>
              </c:pt>
              <c:pt idx="11">
                <c:v>6</c:v>
              </c:pt>
              <c:pt idx="12">
                <c:v>7</c:v>
              </c:pt>
              <c:pt idx="13">
                <c:v>8</c:v>
              </c:pt>
              <c:pt idx="14">
                <c:v>9</c:v>
              </c:pt>
              <c:pt idx="15">
                <c:v>10</c:v>
              </c:pt>
              <c:pt idx="16">
                <c:v>11</c:v>
              </c:pt>
              <c:pt idx="17">
                <c:v>12</c:v>
              </c:pt>
            </c:numLit>
          </c:cat>
          <c:val>
            <c:numLit>
              <c:formatCode>General</c:formatCode>
              <c:ptCount val="18"/>
              <c:pt idx="0">
                <c:v>5580</c:v>
              </c:pt>
              <c:pt idx="1">
                <c:v>4974</c:v>
              </c:pt>
              <c:pt idx="2">
                <c:v>5697</c:v>
              </c:pt>
              <c:pt idx="3">
                <c:v>5981</c:v>
              </c:pt>
              <c:pt idx="4">
                <c:v>5600</c:v>
              </c:pt>
              <c:pt idx="5">
                <c:v>7610</c:v>
              </c:pt>
              <c:pt idx="6">
                <c:v>5061</c:v>
              </c:pt>
              <c:pt idx="7">
                <c:v>6009</c:v>
              </c:pt>
              <c:pt idx="8">
                <c:v>6897</c:v>
              </c:pt>
              <c:pt idx="9">
                <c:v>6547</c:v>
              </c:pt>
              <c:pt idx="10">
                <c:v>5978</c:v>
              </c:pt>
              <c:pt idx="11">
                <c:v>6549</c:v>
              </c:pt>
              <c:pt idx="12">
                <c:v>6082</c:v>
              </c:pt>
              <c:pt idx="13">
                <c:v>5290</c:v>
              </c:pt>
              <c:pt idx="14">
                <c:v>6208</c:v>
              </c:pt>
              <c:pt idx="15">
                <c:v>6531</c:v>
              </c:pt>
              <c:pt idx="16">
                <c:v>6365</c:v>
              </c:pt>
              <c:pt idx="17">
                <c:v>7745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B16F-4397-9FB0-B7ED23E6F4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580480"/>
        <c:axId val="50603520"/>
      </c:lineChart>
      <c:catAx>
        <c:axId val="50580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06035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0603520"/>
        <c:scaling>
          <c:orientation val="minMax"/>
          <c:max val="9000"/>
          <c:min val="5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0580480"/>
        <c:crosses val="autoZero"/>
        <c:crossBetween val="midCat"/>
        <c:majorUnit val="500"/>
        <c:minorUnit val="100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/>
    <c:pageMargins b="1" l="0.75000000000001465" r="0.75000000000001465" t="1" header="0.5" footer="0.5"/>
    <c:pageSetup paperSize="9" orientation="landscape" horizontalDpi="360" verticalDpi="360"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Transporty osadzonych w okresie od 01.06.1997 do 30.11.1998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Wytransp.</c:v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8"/>
              <c:pt idx="0">
                <c:v>7</c:v>
              </c:pt>
              <c:pt idx="1">
                <c:v>8</c:v>
              </c:pt>
              <c:pt idx="2">
                <c:v>9</c:v>
              </c:pt>
              <c:pt idx="3">
                <c:v>10</c:v>
              </c:pt>
              <c:pt idx="4">
                <c:v>11</c:v>
              </c:pt>
              <c:pt idx="5">
                <c:v>12</c:v>
              </c:pt>
              <c:pt idx="6">
                <c:v>1</c:v>
              </c:pt>
              <c:pt idx="7">
                <c:v>2</c:v>
              </c:pt>
              <c:pt idx="8">
                <c:v>3</c:v>
              </c:pt>
              <c:pt idx="9">
                <c:v>4</c:v>
              </c:pt>
              <c:pt idx="10">
                <c:v>5</c:v>
              </c:pt>
              <c:pt idx="11">
                <c:v>6</c:v>
              </c:pt>
              <c:pt idx="12">
                <c:v>7</c:v>
              </c:pt>
              <c:pt idx="13">
                <c:v>8</c:v>
              </c:pt>
              <c:pt idx="14">
                <c:v>9</c:v>
              </c:pt>
              <c:pt idx="15">
                <c:v>10</c:v>
              </c:pt>
              <c:pt idx="16">
                <c:v>11</c:v>
              </c:pt>
              <c:pt idx="17">
                <c:v>12</c:v>
              </c:pt>
            </c:numLit>
          </c:cat>
          <c:val>
            <c:numLit>
              <c:formatCode>General</c:formatCode>
              <c:ptCount val="18"/>
              <c:pt idx="0">
                <c:v>5884</c:v>
              </c:pt>
              <c:pt idx="1">
                <c:v>5389</c:v>
              </c:pt>
              <c:pt idx="2">
                <c:v>5954</c:v>
              </c:pt>
              <c:pt idx="3">
                <c:v>5863</c:v>
              </c:pt>
              <c:pt idx="4">
                <c:v>5964</c:v>
              </c:pt>
              <c:pt idx="5">
                <c:v>6121</c:v>
              </c:pt>
              <c:pt idx="6">
                <c:v>6397</c:v>
              </c:pt>
              <c:pt idx="7">
                <c:v>7071</c:v>
              </c:pt>
              <c:pt idx="8">
                <c:v>8059</c:v>
              </c:pt>
              <c:pt idx="9">
                <c:v>5899</c:v>
              </c:pt>
              <c:pt idx="10">
                <c:v>6376</c:v>
              </c:pt>
              <c:pt idx="11">
                <c:v>6808</c:v>
              </c:pt>
              <c:pt idx="12">
                <c:v>7102</c:v>
              </c:pt>
              <c:pt idx="13">
                <c:v>6888</c:v>
              </c:pt>
              <c:pt idx="14">
                <c:v>6774</c:v>
              </c:pt>
              <c:pt idx="15">
                <c:v>7269</c:v>
              </c:pt>
              <c:pt idx="16">
                <c:v>8210</c:v>
              </c:pt>
              <c:pt idx="17">
                <c:v>6572</c:v>
              </c:pt>
            </c:numLit>
          </c:val>
          <c:extLst>
            <c:ext xmlns:c16="http://schemas.microsoft.com/office/drawing/2014/chart" uri="{C3380CC4-5D6E-409C-BE32-E72D297353CC}">
              <c16:uniqueId val="{00000000-75C0-46E5-A61C-EA42C9B6E2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636288"/>
        <c:axId val="50638208"/>
      </c:barChart>
      <c:catAx>
        <c:axId val="50636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2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06382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06382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2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063628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/>
    <c:pageMargins b="1" l="0.75000000000001465" r="0.75000000000001465" t="1" header="0.5" footer="0.5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Ruch osadzonych w okresie od 01.06.1997 do 30.11.1998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Przybyli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7</c:v>
              </c:pt>
              <c:pt idx="1">
                <c:v>8</c:v>
              </c:pt>
              <c:pt idx="2">
                <c:v>9</c:v>
              </c:pt>
              <c:pt idx="3">
                <c:v>10</c:v>
              </c:pt>
              <c:pt idx="4">
                <c:v>11</c:v>
              </c:pt>
              <c:pt idx="5">
                <c:v>12</c:v>
              </c:pt>
              <c:pt idx="6">
                <c:v>1</c:v>
              </c:pt>
              <c:pt idx="7">
                <c:v>2</c:v>
              </c:pt>
              <c:pt idx="8">
                <c:v>3</c:v>
              </c:pt>
              <c:pt idx="9">
                <c:v>4</c:v>
              </c:pt>
              <c:pt idx="10">
                <c:v>5</c:v>
              </c:pt>
              <c:pt idx="11">
                <c:v>6</c:v>
              </c:pt>
              <c:pt idx="12">
                <c:v>7</c:v>
              </c:pt>
              <c:pt idx="13">
                <c:v>8</c:v>
              </c:pt>
              <c:pt idx="14">
                <c:v>9</c:v>
              </c:pt>
              <c:pt idx="15">
                <c:v>10</c:v>
              </c:pt>
              <c:pt idx="16">
                <c:v>11</c:v>
              </c:pt>
              <c:pt idx="17">
                <c:v>12</c:v>
              </c:pt>
            </c:numLit>
          </c:cat>
          <c:val>
            <c:numLit>
              <c:formatCode>General</c:formatCode>
              <c:ptCount val="18"/>
              <c:pt idx="0">
                <c:v>5566</c:v>
              </c:pt>
              <c:pt idx="1">
                <c:v>5576</c:v>
              </c:pt>
              <c:pt idx="2">
                <c:v>6302</c:v>
              </c:pt>
              <c:pt idx="3">
                <c:v>6690</c:v>
              </c:pt>
              <c:pt idx="4">
                <c:v>6722</c:v>
              </c:pt>
              <c:pt idx="5">
                <c:v>7335</c:v>
              </c:pt>
              <c:pt idx="6">
                <c:v>6979</c:v>
              </c:pt>
              <c:pt idx="7">
                <c:v>7879</c:v>
              </c:pt>
              <c:pt idx="8">
                <c:v>8331</c:v>
              </c:pt>
              <c:pt idx="9">
                <c:v>6649</c:v>
              </c:pt>
              <c:pt idx="10">
                <c:v>6218</c:v>
              </c:pt>
              <c:pt idx="11">
                <c:v>6754</c:v>
              </c:pt>
              <c:pt idx="12">
                <c:v>7195</c:v>
              </c:pt>
              <c:pt idx="13">
                <c:v>7560</c:v>
              </c:pt>
              <c:pt idx="14">
                <c:v>7523</c:v>
              </c:pt>
              <c:pt idx="15">
                <c:v>8246</c:v>
              </c:pt>
              <c:pt idx="16">
                <c:v>8723</c:v>
              </c:pt>
              <c:pt idx="17">
                <c:v>7778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4D31-4487-B617-87ABA010B044}"/>
            </c:ext>
          </c:extLst>
        </c:ser>
        <c:ser>
          <c:idx val="1"/>
          <c:order val="1"/>
          <c:tx>
            <c:v>Ubyli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7</c:v>
              </c:pt>
              <c:pt idx="1">
                <c:v>8</c:v>
              </c:pt>
              <c:pt idx="2">
                <c:v>9</c:v>
              </c:pt>
              <c:pt idx="3">
                <c:v>10</c:v>
              </c:pt>
              <c:pt idx="4">
                <c:v>11</c:v>
              </c:pt>
              <c:pt idx="5">
                <c:v>12</c:v>
              </c:pt>
              <c:pt idx="6">
                <c:v>1</c:v>
              </c:pt>
              <c:pt idx="7">
                <c:v>2</c:v>
              </c:pt>
              <c:pt idx="8">
                <c:v>3</c:v>
              </c:pt>
              <c:pt idx="9">
                <c:v>4</c:v>
              </c:pt>
              <c:pt idx="10">
                <c:v>5</c:v>
              </c:pt>
              <c:pt idx="11">
                <c:v>6</c:v>
              </c:pt>
              <c:pt idx="12">
                <c:v>7</c:v>
              </c:pt>
              <c:pt idx="13">
                <c:v>8</c:v>
              </c:pt>
              <c:pt idx="14">
                <c:v>9</c:v>
              </c:pt>
              <c:pt idx="15">
                <c:v>10</c:v>
              </c:pt>
              <c:pt idx="16">
                <c:v>11</c:v>
              </c:pt>
              <c:pt idx="17">
                <c:v>12</c:v>
              </c:pt>
            </c:numLit>
          </c:cat>
          <c:val>
            <c:numLit>
              <c:formatCode>General</c:formatCode>
              <c:ptCount val="18"/>
              <c:pt idx="0">
                <c:v>5580</c:v>
              </c:pt>
              <c:pt idx="1">
                <c:v>4974</c:v>
              </c:pt>
              <c:pt idx="2">
                <c:v>5697</c:v>
              </c:pt>
              <c:pt idx="3">
                <c:v>5981</c:v>
              </c:pt>
              <c:pt idx="4">
                <c:v>5600</c:v>
              </c:pt>
              <c:pt idx="5">
                <c:v>7610</c:v>
              </c:pt>
              <c:pt idx="6">
                <c:v>5061</c:v>
              </c:pt>
              <c:pt idx="7">
                <c:v>6009</c:v>
              </c:pt>
              <c:pt idx="8">
                <c:v>6897</c:v>
              </c:pt>
              <c:pt idx="9">
                <c:v>6547</c:v>
              </c:pt>
              <c:pt idx="10">
                <c:v>5978</c:v>
              </c:pt>
              <c:pt idx="11">
                <c:v>6549</c:v>
              </c:pt>
              <c:pt idx="12">
                <c:v>6082</c:v>
              </c:pt>
              <c:pt idx="13">
                <c:v>5290</c:v>
              </c:pt>
              <c:pt idx="14">
                <c:v>6208</c:v>
              </c:pt>
              <c:pt idx="15">
                <c:v>6531</c:v>
              </c:pt>
              <c:pt idx="16">
                <c:v>6365</c:v>
              </c:pt>
              <c:pt idx="17">
                <c:v>7745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4D31-4487-B617-87ABA010B0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675072"/>
        <c:axId val="50706304"/>
      </c:lineChart>
      <c:catAx>
        <c:axId val="50675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07063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0706304"/>
        <c:scaling>
          <c:orientation val="minMax"/>
          <c:max val="9000"/>
          <c:min val="5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0675072"/>
        <c:crosses val="autoZero"/>
        <c:crossBetween val="midCat"/>
        <c:majorUnit val="500"/>
        <c:minorUnit val="100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/>
    <c:pageMargins b="1" l="0.75000000000001465" r="0.75000000000001465" t="1" header="0.5" footer="0.5"/>
    <c:pageSetup paperSize="9" orientation="landscape" horizontalDpi="360" verticalDpi="360"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Transporty osadzonych w okresie od 01.06.1997 do 30.11.1998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Wytransp.</c:v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8"/>
              <c:pt idx="0">
                <c:v>7</c:v>
              </c:pt>
              <c:pt idx="1">
                <c:v>8</c:v>
              </c:pt>
              <c:pt idx="2">
                <c:v>9</c:v>
              </c:pt>
              <c:pt idx="3">
                <c:v>10</c:v>
              </c:pt>
              <c:pt idx="4">
                <c:v>11</c:v>
              </c:pt>
              <c:pt idx="5">
                <c:v>12</c:v>
              </c:pt>
              <c:pt idx="6">
                <c:v>1</c:v>
              </c:pt>
              <c:pt idx="7">
                <c:v>2</c:v>
              </c:pt>
              <c:pt idx="8">
                <c:v>3</c:v>
              </c:pt>
              <c:pt idx="9">
                <c:v>4</c:v>
              </c:pt>
              <c:pt idx="10">
                <c:v>5</c:v>
              </c:pt>
              <c:pt idx="11">
                <c:v>6</c:v>
              </c:pt>
              <c:pt idx="12">
                <c:v>7</c:v>
              </c:pt>
              <c:pt idx="13">
                <c:v>8</c:v>
              </c:pt>
              <c:pt idx="14">
                <c:v>9</c:v>
              </c:pt>
              <c:pt idx="15">
                <c:v>10</c:v>
              </c:pt>
              <c:pt idx="16">
                <c:v>11</c:v>
              </c:pt>
              <c:pt idx="17">
                <c:v>12</c:v>
              </c:pt>
            </c:numLit>
          </c:cat>
          <c:val>
            <c:numLit>
              <c:formatCode>General</c:formatCode>
              <c:ptCount val="18"/>
              <c:pt idx="0">
                <c:v>5884</c:v>
              </c:pt>
              <c:pt idx="1">
                <c:v>5389</c:v>
              </c:pt>
              <c:pt idx="2">
                <c:v>5954</c:v>
              </c:pt>
              <c:pt idx="3">
                <c:v>5863</c:v>
              </c:pt>
              <c:pt idx="4">
                <c:v>5964</c:v>
              </c:pt>
              <c:pt idx="5">
                <c:v>6121</c:v>
              </c:pt>
              <c:pt idx="6">
                <c:v>6397</c:v>
              </c:pt>
              <c:pt idx="7">
                <c:v>7071</c:v>
              </c:pt>
              <c:pt idx="8">
                <c:v>8059</c:v>
              </c:pt>
              <c:pt idx="9">
                <c:v>5899</c:v>
              </c:pt>
              <c:pt idx="10">
                <c:v>6376</c:v>
              </c:pt>
              <c:pt idx="11">
                <c:v>6808</c:v>
              </c:pt>
              <c:pt idx="12">
                <c:v>7102</c:v>
              </c:pt>
              <c:pt idx="13">
                <c:v>6888</c:v>
              </c:pt>
              <c:pt idx="14">
                <c:v>6774</c:v>
              </c:pt>
              <c:pt idx="15">
                <c:v>7269</c:v>
              </c:pt>
              <c:pt idx="16">
                <c:v>8210</c:v>
              </c:pt>
              <c:pt idx="17">
                <c:v>6572</c:v>
              </c:pt>
            </c:numLit>
          </c:val>
          <c:extLst>
            <c:ext xmlns:c16="http://schemas.microsoft.com/office/drawing/2014/chart" uri="{C3380CC4-5D6E-409C-BE32-E72D297353CC}">
              <c16:uniqueId val="{00000000-3A2A-49EB-A269-DE5D2A78D7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730880"/>
        <c:axId val="50741248"/>
      </c:barChart>
      <c:catAx>
        <c:axId val="50730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2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07412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07412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2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073088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/>
    <c:pageMargins b="1" l="0.75000000000001465" r="0.75000000000001465" t="1" header="0.5" footer="0.5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Ruch osadzonych w okresie od 01.07.1997 do 31.12.1998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Przybyli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7</c:v>
              </c:pt>
              <c:pt idx="1">
                <c:v>8</c:v>
              </c:pt>
              <c:pt idx="2">
                <c:v>9</c:v>
              </c:pt>
              <c:pt idx="3">
                <c:v>10</c:v>
              </c:pt>
              <c:pt idx="4">
                <c:v>11</c:v>
              </c:pt>
              <c:pt idx="5">
                <c:v>12</c:v>
              </c:pt>
              <c:pt idx="6">
                <c:v>1</c:v>
              </c:pt>
              <c:pt idx="7">
                <c:v>2</c:v>
              </c:pt>
              <c:pt idx="8">
                <c:v>3</c:v>
              </c:pt>
              <c:pt idx="9">
                <c:v>4</c:v>
              </c:pt>
              <c:pt idx="10">
                <c:v>5</c:v>
              </c:pt>
              <c:pt idx="11">
                <c:v>6</c:v>
              </c:pt>
              <c:pt idx="12">
                <c:v>7</c:v>
              </c:pt>
              <c:pt idx="13">
                <c:v>8</c:v>
              </c:pt>
              <c:pt idx="14">
                <c:v>9</c:v>
              </c:pt>
              <c:pt idx="15">
                <c:v>10</c:v>
              </c:pt>
              <c:pt idx="16">
                <c:v>11</c:v>
              </c:pt>
              <c:pt idx="17">
                <c:v>12</c:v>
              </c:pt>
            </c:numLit>
          </c:cat>
          <c:val>
            <c:numLit>
              <c:formatCode>General</c:formatCode>
              <c:ptCount val="18"/>
              <c:pt idx="0">
                <c:v>5566</c:v>
              </c:pt>
              <c:pt idx="1">
                <c:v>5576</c:v>
              </c:pt>
              <c:pt idx="2">
                <c:v>6302</c:v>
              </c:pt>
              <c:pt idx="3">
                <c:v>6690</c:v>
              </c:pt>
              <c:pt idx="4">
                <c:v>6722</c:v>
              </c:pt>
              <c:pt idx="5">
                <c:v>7335</c:v>
              </c:pt>
              <c:pt idx="6">
                <c:v>6979</c:v>
              </c:pt>
              <c:pt idx="7">
                <c:v>7879</c:v>
              </c:pt>
              <c:pt idx="8">
                <c:v>8331</c:v>
              </c:pt>
              <c:pt idx="9">
                <c:v>6649</c:v>
              </c:pt>
              <c:pt idx="10">
                <c:v>6218</c:v>
              </c:pt>
              <c:pt idx="11">
                <c:v>6754</c:v>
              </c:pt>
              <c:pt idx="12">
                <c:v>7195</c:v>
              </c:pt>
              <c:pt idx="13">
                <c:v>7560</c:v>
              </c:pt>
              <c:pt idx="14">
                <c:v>7523</c:v>
              </c:pt>
              <c:pt idx="15">
                <c:v>8246</c:v>
              </c:pt>
              <c:pt idx="16">
                <c:v>8723</c:v>
              </c:pt>
              <c:pt idx="17">
                <c:v>7778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6877-4BA0-924D-932FFB7C9F5B}"/>
            </c:ext>
          </c:extLst>
        </c:ser>
        <c:ser>
          <c:idx val="1"/>
          <c:order val="1"/>
          <c:tx>
            <c:v>Ubyli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7</c:v>
              </c:pt>
              <c:pt idx="1">
                <c:v>8</c:v>
              </c:pt>
              <c:pt idx="2">
                <c:v>9</c:v>
              </c:pt>
              <c:pt idx="3">
                <c:v>10</c:v>
              </c:pt>
              <c:pt idx="4">
                <c:v>11</c:v>
              </c:pt>
              <c:pt idx="5">
                <c:v>12</c:v>
              </c:pt>
              <c:pt idx="6">
                <c:v>1</c:v>
              </c:pt>
              <c:pt idx="7">
                <c:v>2</c:v>
              </c:pt>
              <c:pt idx="8">
                <c:v>3</c:v>
              </c:pt>
              <c:pt idx="9">
                <c:v>4</c:v>
              </c:pt>
              <c:pt idx="10">
                <c:v>5</c:v>
              </c:pt>
              <c:pt idx="11">
                <c:v>6</c:v>
              </c:pt>
              <c:pt idx="12">
                <c:v>7</c:v>
              </c:pt>
              <c:pt idx="13">
                <c:v>8</c:v>
              </c:pt>
              <c:pt idx="14">
                <c:v>9</c:v>
              </c:pt>
              <c:pt idx="15">
                <c:v>10</c:v>
              </c:pt>
              <c:pt idx="16">
                <c:v>11</c:v>
              </c:pt>
              <c:pt idx="17">
                <c:v>12</c:v>
              </c:pt>
            </c:numLit>
          </c:cat>
          <c:val>
            <c:numLit>
              <c:formatCode>General</c:formatCode>
              <c:ptCount val="18"/>
              <c:pt idx="0">
                <c:v>5580</c:v>
              </c:pt>
              <c:pt idx="1">
                <c:v>4974</c:v>
              </c:pt>
              <c:pt idx="2">
                <c:v>5697</c:v>
              </c:pt>
              <c:pt idx="3">
                <c:v>5981</c:v>
              </c:pt>
              <c:pt idx="4">
                <c:v>5600</c:v>
              </c:pt>
              <c:pt idx="5">
                <c:v>7610</c:v>
              </c:pt>
              <c:pt idx="6">
                <c:v>5061</c:v>
              </c:pt>
              <c:pt idx="7">
                <c:v>6009</c:v>
              </c:pt>
              <c:pt idx="8">
                <c:v>6897</c:v>
              </c:pt>
              <c:pt idx="9">
                <c:v>6547</c:v>
              </c:pt>
              <c:pt idx="10">
                <c:v>5978</c:v>
              </c:pt>
              <c:pt idx="11">
                <c:v>6549</c:v>
              </c:pt>
              <c:pt idx="12">
                <c:v>6082</c:v>
              </c:pt>
              <c:pt idx="13">
                <c:v>5290</c:v>
              </c:pt>
              <c:pt idx="14">
                <c:v>6208</c:v>
              </c:pt>
              <c:pt idx="15">
                <c:v>6531</c:v>
              </c:pt>
              <c:pt idx="16">
                <c:v>6365</c:v>
              </c:pt>
              <c:pt idx="17">
                <c:v>7745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6877-4BA0-924D-932FFB7C9F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794496"/>
        <c:axId val="50796800"/>
      </c:lineChart>
      <c:catAx>
        <c:axId val="50794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07968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0796800"/>
        <c:scaling>
          <c:orientation val="minMax"/>
          <c:max val="9000"/>
          <c:min val="5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0794496"/>
        <c:crosses val="autoZero"/>
        <c:crossBetween val="midCat"/>
        <c:majorUnit val="500"/>
        <c:minorUnit val="100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/>
    <c:pageMargins b="1" l="0.75000000000001465" r="0.75000000000001465" t="1" header="0.5" footer="0.5"/>
    <c:pageSetup paperSize="9" orientation="landscape" horizontalDpi="360" verticalDpi="360"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Transporty osadzonych w okresie od 01.07.1997 do 31.12.1998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Wytransp.</c:v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8"/>
              <c:pt idx="0">
                <c:v>7</c:v>
              </c:pt>
              <c:pt idx="1">
                <c:v>8</c:v>
              </c:pt>
              <c:pt idx="2">
                <c:v>9</c:v>
              </c:pt>
              <c:pt idx="3">
                <c:v>10</c:v>
              </c:pt>
              <c:pt idx="4">
                <c:v>11</c:v>
              </c:pt>
              <c:pt idx="5">
                <c:v>12</c:v>
              </c:pt>
              <c:pt idx="6">
                <c:v>1</c:v>
              </c:pt>
              <c:pt idx="7">
                <c:v>2</c:v>
              </c:pt>
              <c:pt idx="8">
                <c:v>3</c:v>
              </c:pt>
              <c:pt idx="9">
                <c:v>4</c:v>
              </c:pt>
              <c:pt idx="10">
                <c:v>5</c:v>
              </c:pt>
              <c:pt idx="11">
                <c:v>6</c:v>
              </c:pt>
              <c:pt idx="12">
                <c:v>7</c:v>
              </c:pt>
              <c:pt idx="13">
                <c:v>8</c:v>
              </c:pt>
              <c:pt idx="14">
                <c:v>9</c:v>
              </c:pt>
              <c:pt idx="15">
                <c:v>10</c:v>
              </c:pt>
              <c:pt idx="16">
                <c:v>11</c:v>
              </c:pt>
              <c:pt idx="17">
                <c:v>12</c:v>
              </c:pt>
            </c:numLit>
          </c:cat>
          <c:val>
            <c:numLit>
              <c:formatCode>General</c:formatCode>
              <c:ptCount val="18"/>
              <c:pt idx="0">
                <c:v>5884</c:v>
              </c:pt>
              <c:pt idx="1">
                <c:v>5389</c:v>
              </c:pt>
              <c:pt idx="2">
                <c:v>5954</c:v>
              </c:pt>
              <c:pt idx="3">
                <c:v>5863</c:v>
              </c:pt>
              <c:pt idx="4">
                <c:v>5964</c:v>
              </c:pt>
              <c:pt idx="5">
                <c:v>6121</c:v>
              </c:pt>
              <c:pt idx="6">
                <c:v>6397</c:v>
              </c:pt>
              <c:pt idx="7">
                <c:v>7071</c:v>
              </c:pt>
              <c:pt idx="8">
                <c:v>8059</c:v>
              </c:pt>
              <c:pt idx="9">
                <c:v>5899</c:v>
              </c:pt>
              <c:pt idx="10">
                <c:v>6376</c:v>
              </c:pt>
              <c:pt idx="11">
                <c:v>6808</c:v>
              </c:pt>
              <c:pt idx="12">
                <c:v>7102</c:v>
              </c:pt>
              <c:pt idx="13">
                <c:v>6888</c:v>
              </c:pt>
              <c:pt idx="14">
                <c:v>6774</c:v>
              </c:pt>
              <c:pt idx="15">
                <c:v>7269</c:v>
              </c:pt>
              <c:pt idx="16">
                <c:v>8210</c:v>
              </c:pt>
              <c:pt idx="17">
                <c:v>6572</c:v>
              </c:pt>
            </c:numLit>
          </c:val>
          <c:extLst>
            <c:ext xmlns:c16="http://schemas.microsoft.com/office/drawing/2014/chart" uri="{C3380CC4-5D6E-409C-BE32-E72D297353CC}">
              <c16:uniqueId val="{00000000-13BF-497C-B48C-8228E9FC52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833664"/>
        <c:axId val="50835840"/>
      </c:barChart>
      <c:catAx>
        <c:axId val="50833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2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08358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08358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2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083366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/>
    <c:pageMargins b="1" l="0.75000000000001465" r="0.75000000000001465" t="1" header="0.5" footer="0.5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Ruch osadzonych w okresie od 01.07.1997 do 31.12.1998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Przybyli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7</c:v>
              </c:pt>
              <c:pt idx="1">
                <c:v>8</c:v>
              </c:pt>
              <c:pt idx="2">
                <c:v>9</c:v>
              </c:pt>
              <c:pt idx="3">
                <c:v>10</c:v>
              </c:pt>
              <c:pt idx="4">
                <c:v>11</c:v>
              </c:pt>
              <c:pt idx="5">
                <c:v>12</c:v>
              </c:pt>
              <c:pt idx="6">
                <c:v>1</c:v>
              </c:pt>
              <c:pt idx="7">
                <c:v>2</c:v>
              </c:pt>
              <c:pt idx="8">
                <c:v>3</c:v>
              </c:pt>
              <c:pt idx="9">
                <c:v>4</c:v>
              </c:pt>
              <c:pt idx="10">
                <c:v>5</c:v>
              </c:pt>
              <c:pt idx="11">
                <c:v>6</c:v>
              </c:pt>
              <c:pt idx="12">
                <c:v>7</c:v>
              </c:pt>
              <c:pt idx="13">
                <c:v>8</c:v>
              </c:pt>
              <c:pt idx="14">
                <c:v>9</c:v>
              </c:pt>
              <c:pt idx="15">
                <c:v>10</c:v>
              </c:pt>
              <c:pt idx="16">
                <c:v>11</c:v>
              </c:pt>
              <c:pt idx="17">
                <c:v>12</c:v>
              </c:pt>
            </c:numLit>
          </c:cat>
          <c:val>
            <c:numLit>
              <c:formatCode>General</c:formatCode>
              <c:ptCount val="18"/>
              <c:pt idx="0">
                <c:v>5566</c:v>
              </c:pt>
              <c:pt idx="1">
                <c:v>5576</c:v>
              </c:pt>
              <c:pt idx="2">
                <c:v>6302</c:v>
              </c:pt>
              <c:pt idx="3">
                <c:v>6690</c:v>
              </c:pt>
              <c:pt idx="4">
                <c:v>6722</c:v>
              </c:pt>
              <c:pt idx="5">
                <c:v>7335</c:v>
              </c:pt>
              <c:pt idx="6">
                <c:v>6979</c:v>
              </c:pt>
              <c:pt idx="7">
                <c:v>7879</c:v>
              </c:pt>
              <c:pt idx="8">
                <c:v>8331</c:v>
              </c:pt>
              <c:pt idx="9">
                <c:v>6649</c:v>
              </c:pt>
              <c:pt idx="10">
                <c:v>6218</c:v>
              </c:pt>
              <c:pt idx="11">
                <c:v>6754</c:v>
              </c:pt>
              <c:pt idx="12">
                <c:v>7195</c:v>
              </c:pt>
              <c:pt idx="13">
                <c:v>7560</c:v>
              </c:pt>
              <c:pt idx="14">
                <c:v>7523</c:v>
              </c:pt>
              <c:pt idx="15">
                <c:v>8246</c:v>
              </c:pt>
              <c:pt idx="16">
                <c:v>8723</c:v>
              </c:pt>
              <c:pt idx="17">
                <c:v>7778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8F92-4AA6-AEA7-F719B3FC293A}"/>
            </c:ext>
          </c:extLst>
        </c:ser>
        <c:ser>
          <c:idx val="1"/>
          <c:order val="1"/>
          <c:tx>
            <c:v>Ubyli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7</c:v>
              </c:pt>
              <c:pt idx="1">
                <c:v>8</c:v>
              </c:pt>
              <c:pt idx="2">
                <c:v>9</c:v>
              </c:pt>
              <c:pt idx="3">
                <c:v>10</c:v>
              </c:pt>
              <c:pt idx="4">
                <c:v>11</c:v>
              </c:pt>
              <c:pt idx="5">
                <c:v>12</c:v>
              </c:pt>
              <c:pt idx="6">
                <c:v>1</c:v>
              </c:pt>
              <c:pt idx="7">
                <c:v>2</c:v>
              </c:pt>
              <c:pt idx="8">
                <c:v>3</c:v>
              </c:pt>
              <c:pt idx="9">
                <c:v>4</c:v>
              </c:pt>
              <c:pt idx="10">
                <c:v>5</c:v>
              </c:pt>
              <c:pt idx="11">
                <c:v>6</c:v>
              </c:pt>
              <c:pt idx="12">
                <c:v>7</c:v>
              </c:pt>
              <c:pt idx="13">
                <c:v>8</c:v>
              </c:pt>
              <c:pt idx="14">
                <c:v>9</c:v>
              </c:pt>
              <c:pt idx="15">
                <c:v>10</c:v>
              </c:pt>
              <c:pt idx="16">
                <c:v>11</c:v>
              </c:pt>
              <c:pt idx="17">
                <c:v>12</c:v>
              </c:pt>
            </c:numLit>
          </c:cat>
          <c:val>
            <c:numLit>
              <c:formatCode>General</c:formatCode>
              <c:ptCount val="18"/>
              <c:pt idx="0">
                <c:v>5580</c:v>
              </c:pt>
              <c:pt idx="1">
                <c:v>4974</c:v>
              </c:pt>
              <c:pt idx="2">
                <c:v>5697</c:v>
              </c:pt>
              <c:pt idx="3">
                <c:v>5981</c:v>
              </c:pt>
              <c:pt idx="4">
                <c:v>5600</c:v>
              </c:pt>
              <c:pt idx="5">
                <c:v>7610</c:v>
              </c:pt>
              <c:pt idx="6">
                <c:v>5061</c:v>
              </c:pt>
              <c:pt idx="7">
                <c:v>6009</c:v>
              </c:pt>
              <c:pt idx="8">
                <c:v>6897</c:v>
              </c:pt>
              <c:pt idx="9">
                <c:v>6547</c:v>
              </c:pt>
              <c:pt idx="10">
                <c:v>5978</c:v>
              </c:pt>
              <c:pt idx="11">
                <c:v>6549</c:v>
              </c:pt>
              <c:pt idx="12">
                <c:v>6082</c:v>
              </c:pt>
              <c:pt idx="13">
                <c:v>5290</c:v>
              </c:pt>
              <c:pt idx="14">
                <c:v>6208</c:v>
              </c:pt>
              <c:pt idx="15">
                <c:v>6531</c:v>
              </c:pt>
              <c:pt idx="16">
                <c:v>6365</c:v>
              </c:pt>
              <c:pt idx="17">
                <c:v>7745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8F92-4AA6-AEA7-F719B3FC29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946432"/>
        <c:axId val="50948736"/>
      </c:lineChart>
      <c:catAx>
        <c:axId val="50946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09487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0948736"/>
        <c:scaling>
          <c:orientation val="minMax"/>
          <c:max val="9000"/>
          <c:min val="5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0946432"/>
        <c:crosses val="autoZero"/>
        <c:crossBetween val="midCat"/>
        <c:majorUnit val="500"/>
        <c:minorUnit val="100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/>
    <c:pageMargins b="1" l="0.75000000000001465" r="0.75000000000001465" t="1" header="0.5" footer="0.5"/>
    <c:pageSetup paperSize="9" orientation="landscape" horizontalDpi="360" verticalDpi="360"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Transporty osadzonych w okresie od 01.07.1997 do 31.12.1998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Wytransp.</c:v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8"/>
              <c:pt idx="0">
                <c:v>7</c:v>
              </c:pt>
              <c:pt idx="1">
                <c:v>8</c:v>
              </c:pt>
              <c:pt idx="2">
                <c:v>9</c:v>
              </c:pt>
              <c:pt idx="3">
                <c:v>10</c:v>
              </c:pt>
              <c:pt idx="4">
                <c:v>11</c:v>
              </c:pt>
              <c:pt idx="5">
                <c:v>12</c:v>
              </c:pt>
              <c:pt idx="6">
                <c:v>1</c:v>
              </c:pt>
              <c:pt idx="7">
                <c:v>2</c:v>
              </c:pt>
              <c:pt idx="8">
                <c:v>3</c:v>
              </c:pt>
              <c:pt idx="9">
                <c:v>4</c:v>
              </c:pt>
              <c:pt idx="10">
                <c:v>5</c:v>
              </c:pt>
              <c:pt idx="11">
                <c:v>6</c:v>
              </c:pt>
              <c:pt idx="12">
                <c:v>7</c:v>
              </c:pt>
              <c:pt idx="13">
                <c:v>8</c:v>
              </c:pt>
              <c:pt idx="14">
                <c:v>9</c:v>
              </c:pt>
              <c:pt idx="15">
                <c:v>10</c:v>
              </c:pt>
              <c:pt idx="16">
                <c:v>11</c:v>
              </c:pt>
              <c:pt idx="17">
                <c:v>12</c:v>
              </c:pt>
            </c:numLit>
          </c:cat>
          <c:val>
            <c:numLit>
              <c:formatCode>General</c:formatCode>
              <c:ptCount val="18"/>
              <c:pt idx="0">
                <c:v>5884</c:v>
              </c:pt>
              <c:pt idx="1">
                <c:v>5389</c:v>
              </c:pt>
              <c:pt idx="2">
                <c:v>5954</c:v>
              </c:pt>
              <c:pt idx="3">
                <c:v>5863</c:v>
              </c:pt>
              <c:pt idx="4">
                <c:v>5964</c:v>
              </c:pt>
              <c:pt idx="5">
                <c:v>6121</c:v>
              </c:pt>
              <c:pt idx="6">
                <c:v>6397</c:v>
              </c:pt>
              <c:pt idx="7">
                <c:v>7071</c:v>
              </c:pt>
              <c:pt idx="8">
                <c:v>8059</c:v>
              </c:pt>
              <c:pt idx="9">
                <c:v>5899</c:v>
              </c:pt>
              <c:pt idx="10">
                <c:v>6376</c:v>
              </c:pt>
              <c:pt idx="11">
                <c:v>6808</c:v>
              </c:pt>
              <c:pt idx="12">
                <c:v>7102</c:v>
              </c:pt>
              <c:pt idx="13">
                <c:v>6888</c:v>
              </c:pt>
              <c:pt idx="14">
                <c:v>6774</c:v>
              </c:pt>
              <c:pt idx="15">
                <c:v>7269</c:v>
              </c:pt>
              <c:pt idx="16">
                <c:v>8210</c:v>
              </c:pt>
              <c:pt idx="17">
                <c:v>6572</c:v>
              </c:pt>
            </c:numLit>
          </c:val>
          <c:extLst>
            <c:ext xmlns:c16="http://schemas.microsoft.com/office/drawing/2014/chart" uri="{C3380CC4-5D6E-409C-BE32-E72D297353CC}">
              <c16:uniqueId val="{00000000-B426-431E-82D0-AFEC985DF3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981504"/>
        <c:axId val="50873088"/>
      </c:barChart>
      <c:catAx>
        <c:axId val="50981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2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08730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08730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2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098150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2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/>
    <c:pageMargins b="1" l="0.75000000000001465" r="0.75000000000001465" t="1" header="0.5" footer="0.5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496655810081112"/>
          <c:y val="6.5588499550763804E-2"/>
          <c:w val="0.86655927343944095"/>
          <c:h val="0.7421383647798746"/>
        </c:manualLayout>
      </c:layout>
      <c:lineChart>
        <c:grouping val="standard"/>
        <c:varyColors val="0"/>
        <c:ser>
          <c:idx val="0"/>
          <c:order val="0"/>
          <c:tx>
            <c:strRef>
              <c:f>'[1]Arkusz 17'!$C$48</c:f>
              <c:strCache>
                <c:ptCount val="1"/>
                <c:pt idx="0">
                  <c:v>Przybyli</c:v>
                </c:pt>
              </c:strCache>
            </c:strRef>
          </c:tx>
          <c:spPr>
            <a:ln w="15875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 w="12700">
                <a:solidFill>
                  <a:srgbClr val="000080"/>
                </a:solidFill>
                <a:prstDash val="solid"/>
              </a:ln>
              <a:scene3d>
                <a:camera prst="orthographicFront"/>
                <a:lightRig rig="threePt" dir="t"/>
              </a:scene3d>
              <a:sp3d>
                <a:bevelT/>
              </a:sp3d>
            </c:spPr>
          </c:marker>
          <c:cat>
            <c:numRef>
              <c:f>'[1]Arkusz 17'!$B$49:$B$61</c:f>
              <c:numCache>
                <c:formatCode>General</c:formatCode>
                <c:ptCount val="13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</c:numCache>
            </c:numRef>
          </c:cat>
          <c:val>
            <c:numRef>
              <c:f>'[1]Arkusz 17'!$C$49:$C$61</c:f>
              <c:numCache>
                <c:formatCode>General</c:formatCode>
                <c:ptCount val="13"/>
                <c:pt idx="0">
                  <c:v>8335</c:v>
                </c:pt>
                <c:pt idx="1">
                  <c:v>7055</c:v>
                </c:pt>
                <c:pt idx="2">
                  <c:v>6994</c:v>
                </c:pt>
                <c:pt idx="3">
                  <c:v>7291</c:v>
                </c:pt>
                <c:pt idx="4">
                  <c:v>7317</c:v>
                </c:pt>
                <c:pt idx="5">
                  <c:v>6654</c:v>
                </c:pt>
                <c:pt idx="6">
                  <c:v>6311</c:v>
                </c:pt>
                <c:pt idx="7">
                  <c:v>7180</c:v>
                </c:pt>
                <c:pt idx="8">
                  <c:v>6774</c:v>
                </c:pt>
                <c:pt idx="9">
                  <c:v>7642</c:v>
                </c:pt>
                <c:pt idx="10">
                  <c:v>7149</c:v>
                </c:pt>
                <c:pt idx="11">
                  <c:v>7135</c:v>
                </c:pt>
                <c:pt idx="12">
                  <c:v>7812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AF6E-4DDA-AD21-57700D23F380}"/>
            </c:ext>
          </c:extLst>
        </c:ser>
        <c:ser>
          <c:idx val="1"/>
          <c:order val="1"/>
          <c:tx>
            <c:strRef>
              <c:f>'[1]Arkusz 17'!$D$48</c:f>
              <c:strCache>
                <c:ptCount val="1"/>
                <c:pt idx="0">
                  <c:v>Ubyli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FF0000"/>
              </a:solidFill>
              <a:ln w="12700">
                <a:solidFill>
                  <a:srgbClr val="FF0000"/>
                </a:solidFill>
                <a:prstDash val="solid"/>
              </a:ln>
              <a:scene3d>
                <a:camera prst="orthographicFront"/>
                <a:lightRig rig="threePt" dir="t"/>
              </a:scene3d>
              <a:sp3d>
                <a:bevelT/>
              </a:sp3d>
            </c:spPr>
          </c:marker>
          <c:cat>
            <c:numRef>
              <c:f>'[1]Arkusz 17'!$B$49:$B$61</c:f>
              <c:numCache>
                <c:formatCode>General</c:formatCode>
                <c:ptCount val="13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</c:numCache>
            </c:numRef>
          </c:cat>
          <c:val>
            <c:numRef>
              <c:f>'[1]Arkusz 17'!$D$49:$D$61</c:f>
              <c:numCache>
                <c:formatCode>General</c:formatCode>
                <c:ptCount val="13"/>
                <c:pt idx="0">
                  <c:v>7150</c:v>
                </c:pt>
                <c:pt idx="1">
                  <c:v>7088</c:v>
                </c:pt>
                <c:pt idx="2">
                  <c:v>6882</c:v>
                </c:pt>
                <c:pt idx="3">
                  <c:v>7026</c:v>
                </c:pt>
                <c:pt idx="4">
                  <c:v>6987</c:v>
                </c:pt>
                <c:pt idx="5">
                  <c:v>6703</c:v>
                </c:pt>
                <c:pt idx="6">
                  <c:v>6925</c:v>
                </c:pt>
                <c:pt idx="7">
                  <c:v>7078</c:v>
                </c:pt>
                <c:pt idx="8">
                  <c:v>6612</c:v>
                </c:pt>
                <c:pt idx="9">
                  <c:v>7311</c:v>
                </c:pt>
                <c:pt idx="10">
                  <c:v>6682</c:v>
                </c:pt>
                <c:pt idx="11">
                  <c:v>6616</c:v>
                </c:pt>
                <c:pt idx="12">
                  <c:v>7521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AF6E-4DDA-AD21-57700D23F3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914048"/>
        <c:axId val="50916352"/>
      </c:lineChart>
      <c:catAx>
        <c:axId val="50914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layout>
            <c:manualLayout>
              <c:xMode val="edge"/>
              <c:yMode val="edge"/>
              <c:x val="0.47403773020834705"/>
              <c:y val="0.86702605570530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0916352"/>
        <c:crossesAt val="4000"/>
        <c:auto val="1"/>
        <c:lblAlgn val="ctr"/>
        <c:lblOffset val="100"/>
        <c:tickLblSkip val="1"/>
        <c:tickMarkSkip val="1"/>
        <c:noMultiLvlLbl val="0"/>
      </c:catAx>
      <c:valAx>
        <c:axId val="50916352"/>
        <c:scaling>
          <c:orientation val="minMax"/>
          <c:max val="10000"/>
          <c:min val="4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layout>
            <c:manualLayout>
              <c:xMode val="edge"/>
              <c:yMode val="edge"/>
              <c:x val="8.3752230802827295E-3"/>
              <c:y val="0.390835579514936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0914048"/>
        <c:crosses val="autoZero"/>
        <c:crossBetween val="midCat"/>
        <c:majorUnit val="500"/>
        <c:minorUnit val="100"/>
      </c:valAx>
      <c:spPr>
        <a:noFill/>
        <a:ln w="12700">
          <a:noFill/>
          <a:prstDash val="solid"/>
        </a:ln>
      </c:spPr>
    </c:plotArea>
    <c:legend>
      <c:legendPos val="b"/>
      <c:layout>
        <c:manualLayout>
          <c:xMode val="edge"/>
          <c:yMode val="edge"/>
          <c:x val="0.35957635948772732"/>
          <c:y val="0.93261455525606451"/>
          <c:w val="0.33054194858808478"/>
          <c:h val="5.9299191374663072E-2"/>
        </c:manualLayout>
      </c:layout>
      <c:overlay val="0"/>
      <c:spPr>
        <a:noFill/>
        <a:ln w="3175">
          <a:noFill/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  <a:ln w="3175">
      <a:solidFill>
        <a:srgbClr val="000000"/>
      </a:solidFill>
      <a:prstDash val="solid"/>
    </a:ln>
    <a:scene3d>
      <a:camera prst="orthographicFront"/>
      <a:lightRig rig="threePt" dir="t"/>
    </a:scene3d>
    <a:sp3d>
      <a:bevelT w="165100" prst="coolSlant"/>
      <a:bevelB w="165100" prst="coolSlant"/>
    </a:sp3d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/>
    <c:pageMargins b="1" l="0.75000000000001465" r="0.75000000000001465" t="1" header="0.5" footer="0.5"/>
    <c:pageSetup paperSize="9" orientation="landscape" horizontalDpi="360" verticalDpi="360"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solidFill>
          <a:srgbClr val="FFC000"/>
        </a:solidFill>
      </c:spPr>
    </c:floor>
    <c:sideWall>
      <c:thickness val="0"/>
      <c:spPr>
        <a:scene3d>
          <a:camera prst="orthographicFront"/>
          <a:lightRig rig="threePt" dir="t"/>
        </a:scene3d>
        <a:sp3d>
          <a:bevelB w="6350"/>
        </a:sp3d>
      </c:spPr>
    </c:sideWall>
    <c:backWall>
      <c:thickness val="0"/>
      <c:spPr>
        <a:scene3d>
          <a:camera prst="orthographicFront"/>
          <a:lightRig rig="threePt" dir="t"/>
        </a:scene3d>
        <a:sp3d>
          <a:bevelB w="6350"/>
        </a:sp3d>
      </c:spPr>
    </c:backWall>
    <c:plotArea>
      <c:layout>
        <c:manualLayout>
          <c:layoutTarget val="inner"/>
          <c:xMode val="edge"/>
          <c:yMode val="edge"/>
          <c:x val="6.861954136921003E-2"/>
          <c:y val="5.9609906581582495E-2"/>
          <c:w val="0.90360457370013214"/>
          <c:h val="0.81454441417572065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rgbClr val="7030A0"/>
            </a:solidFill>
            <a:scene3d>
              <a:camera prst="orthographicFront"/>
              <a:lightRig rig="threePt" dir="t"/>
            </a:scene3d>
            <a:sp3d prstMaterial="metal">
              <a:bevelT w="381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'[1]Arkusz 18'!$A$49:$A$61</c:f>
              <c:numCache>
                <c:formatCode>General</c:formatCode>
                <c:ptCount val="13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</c:numCache>
            </c:numRef>
          </c:cat>
          <c:val>
            <c:numRef>
              <c:f>'[1]Arkusz 18'!$B$49:$B$61</c:f>
              <c:numCache>
                <c:formatCode>General</c:formatCode>
                <c:ptCount val="13"/>
                <c:pt idx="0">
                  <c:v>10036</c:v>
                </c:pt>
                <c:pt idx="1">
                  <c:v>7967</c:v>
                </c:pt>
                <c:pt idx="2">
                  <c:v>7491</c:v>
                </c:pt>
                <c:pt idx="3">
                  <c:v>7798</c:v>
                </c:pt>
                <c:pt idx="4">
                  <c:v>8531</c:v>
                </c:pt>
                <c:pt idx="5">
                  <c:v>8280</c:v>
                </c:pt>
                <c:pt idx="6">
                  <c:v>8235</c:v>
                </c:pt>
                <c:pt idx="7">
                  <c:v>7981</c:v>
                </c:pt>
                <c:pt idx="8">
                  <c:v>8330</c:v>
                </c:pt>
                <c:pt idx="9">
                  <c:v>8427</c:v>
                </c:pt>
                <c:pt idx="10">
                  <c:v>8169</c:v>
                </c:pt>
                <c:pt idx="11">
                  <c:v>8327</c:v>
                </c:pt>
                <c:pt idx="12">
                  <c:v>9348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66-4193-903C-BD579358FA2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cylinder"/>
        <c:axId val="51118080"/>
        <c:axId val="51120000"/>
        <c:axId val="0"/>
      </c:bar3DChart>
      <c:catAx>
        <c:axId val="51118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/>
                </a:pPr>
                <a:r>
                  <a:rPr lang="pl-PL" sz="1100"/>
                  <a:t>miesiąc</a:t>
                </a:r>
              </a:p>
            </c:rich>
          </c:tx>
          <c:layout>
            <c:manualLayout>
              <c:xMode val="edge"/>
              <c:yMode val="edge"/>
              <c:x val="0.47465455167618609"/>
              <c:y val="0.9333641628128995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noFill/>
        </c:spPr>
        <c:crossAx val="51120000"/>
        <c:crosses val="autoZero"/>
        <c:auto val="1"/>
        <c:lblAlgn val="ctr"/>
        <c:lblOffset val="100"/>
        <c:noMultiLvlLbl val="0"/>
      </c:catAx>
      <c:valAx>
        <c:axId val="5112000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1118080"/>
        <c:crosses val="autoZero"/>
        <c:crossBetween val="between"/>
      </c:valAx>
    </c:plotArea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scene3d>
      <a:camera prst="orthographicFront"/>
      <a:lightRig rig="threePt" dir="t"/>
    </a:scene3d>
    <a:sp3d>
      <a:bevelT w="165100" prst="coolSlant"/>
    </a:sp3d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Struktura populacji osadzonych kobiet i mężczyzn stan w dniu 29.08.1997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CD10-4F0E-83ED-4F7C12727208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CD10-4F0E-83ED-4F7C12727208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TA</c:v>
              </c:pt>
              <c:pt idx="1">
                <c:v>SK</c:v>
              </c:pt>
              <c:pt idx="2">
                <c:v>UK</c:v>
              </c:pt>
            </c:strLit>
          </c:cat>
          <c:val>
            <c:numLit>
              <c:formatCode>General</c:formatCode>
              <c:ptCount val="3"/>
              <c:pt idx="0">
                <c:v>13634</c:v>
              </c:pt>
              <c:pt idx="1">
                <c:v>44733</c:v>
              </c:pt>
              <c:pt idx="2">
                <c:v>1158</c:v>
              </c:pt>
            </c:numLit>
          </c:val>
          <c:extLst>
            <c:ext xmlns:c16="http://schemas.microsoft.com/office/drawing/2014/chart" uri="{C3380CC4-5D6E-409C-BE32-E72D297353CC}">
              <c16:uniqueId val="{00000002-CD10-4F0E-83ED-4F7C12727208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5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Struktura populacji osadzonych kobiet i mężczyzn w podziale na dorosłych i młodocianych stan w dniu 30.11.1998 r.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CC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CF9A-4CAB-BDB2-662D9D6042A0}"/>
              </c:ext>
            </c:extLst>
          </c:dPt>
          <c:dPt>
            <c:idx val="1"/>
            <c:bubble3D val="0"/>
            <c:spPr>
              <a:solidFill>
                <a:srgbClr val="FFFF99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CF9A-4CAB-BDB2-662D9D6042A0}"/>
              </c:ext>
            </c:extLst>
          </c:dPt>
          <c:dPt>
            <c:idx val="2"/>
            <c:bubble3D val="0"/>
            <c:spPr>
              <a:solidFill>
                <a:srgbClr val="FF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CF9A-4CAB-BDB2-662D9D6042A0}"/>
              </c:ext>
            </c:extLst>
          </c:dPt>
          <c:dPt>
            <c:idx val="3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CF9A-4CAB-BDB2-662D9D6042A0}"/>
              </c:ext>
            </c:extLst>
          </c:dPt>
          <c:dLbls>
            <c:numFmt formatCode="0.0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 algn="ctr" rtl="0">
                  <a:defRPr sz="175" b="0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Lit>
              <c:ptCount val="4"/>
              <c:pt idx="0">
                <c:v>meżczyzni młodociani</c:v>
              </c:pt>
              <c:pt idx="1">
                <c:v>mężczyźni dorośli</c:v>
              </c:pt>
              <c:pt idx="2">
                <c:v>kobiety młodociane</c:v>
              </c:pt>
              <c:pt idx="3">
                <c:v>kobiety dorosłe</c:v>
              </c:pt>
            </c:strLit>
          </c:cat>
          <c:val>
            <c:numLit>
              <c:formatCode>General</c:formatCode>
              <c:ptCount val="4"/>
              <c:pt idx="0">
                <c:v>18895</c:v>
              </c:pt>
              <c:pt idx="1">
                <c:v>49920</c:v>
              </c:pt>
              <c:pt idx="2">
                <c:v>370</c:v>
              </c:pt>
              <c:pt idx="3">
                <c:v>1359</c:v>
              </c:pt>
            </c:numLit>
          </c:val>
          <c:extLst>
            <c:ext xmlns:c16="http://schemas.microsoft.com/office/drawing/2014/chart" uri="{C3380CC4-5D6E-409C-BE32-E72D297353CC}">
              <c16:uniqueId val="{00000004-CF9A-4CAB-BDB2-662D9D6042A0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0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/>
    <c:pageMargins b="1" l="0.75000000000001465" r="0.75000000000001465" t="1" header="0.5" footer="0.5"/>
    <c:pageSetup paperSize="9" orientation="landscape" horizontalDpi="360" verticalDpi="360"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5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Struktura populacji osadzonych kobiet i mężczyzn w podziale na dorosłych i młodocianych stan w dniu 30.11.1998 r.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CC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E9A9-464E-BAAB-1CE94412B41B}"/>
              </c:ext>
            </c:extLst>
          </c:dPt>
          <c:dPt>
            <c:idx val="1"/>
            <c:bubble3D val="0"/>
            <c:spPr>
              <a:solidFill>
                <a:srgbClr val="FFFF99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E9A9-464E-BAAB-1CE94412B41B}"/>
              </c:ext>
            </c:extLst>
          </c:dPt>
          <c:dPt>
            <c:idx val="2"/>
            <c:bubble3D val="0"/>
            <c:spPr>
              <a:solidFill>
                <a:srgbClr val="FF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E9A9-464E-BAAB-1CE94412B41B}"/>
              </c:ext>
            </c:extLst>
          </c:dPt>
          <c:dPt>
            <c:idx val="3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E9A9-464E-BAAB-1CE94412B41B}"/>
              </c:ext>
            </c:extLst>
          </c:dPt>
          <c:dLbls>
            <c:numFmt formatCode="0.0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 algn="ctr" rtl="0">
                  <a:defRPr sz="175" b="0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Lit>
              <c:ptCount val="4"/>
              <c:pt idx="0">
                <c:v>meżczyzni młodociani</c:v>
              </c:pt>
              <c:pt idx="1">
                <c:v>mężczyźni dorośli</c:v>
              </c:pt>
              <c:pt idx="2">
                <c:v>kobiety młodociane</c:v>
              </c:pt>
              <c:pt idx="3">
                <c:v>kobiety dorosłe</c:v>
              </c:pt>
            </c:strLit>
          </c:cat>
          <c:val>
            <c:numLit>
              <c:formatCode>General</c:formatCode>
              <c:ptCount val="4"/>
              <c:pt idx="0">
                <c:v>18895</c:v>
              </c:pt>
              <c:pt idx="1">
                <c:v>49920</c:v>
              </c:pt>
              <c:pt idx="2">
                <c:v>370</c:v>
              </c:pt>
              <c:pt idx="3">
                <c:v>1359</c:v>
              </c:pt>
            </c:numLit>
          </c:val>
          <c:extLst>
            <c:ext xmlns:c16="http://schemas.microsoft.com/office/drawing/2014/chart" uri="{C3380CC4-5D6E-409C-BE32-E72D297353CC}">
              <c16:uniqueId val="{00000004-E9A9-464E-BAAB-1CE94412B41B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0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/>
    <c:pageMargins b="1" l="0.75000000000001465" r="0.75000000000001465" t="1" header="0.5" footer="0.5"/>
    <c:pageSetup paperSize="9" orientation="landscape" horizontalDpi="360" verticalDpi="360"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5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Struktura populacji osadzonych kobiet i mężczyzn w podziale na dorosłych i młodocianych stan w dniu 31.12.1998 r.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CC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8870-4AA2-A82E-D1776872E40C}"/>
              </c:ext>
            </c:extLst>
          </c:dPt>
          <c:dPt>
            <c:idx val="1"/>
            <c:bubble3D val="0"/>
            <c:spPr>
              <a:solidFill>
                <a:srgbClr val="FFFF99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8870-4AA2-A82E-D1776872E40C}"/>
              </c:ext>
            </c:extLst>
          </c:dPt>
          <c:dPt>
            <c:idx val="2"/>
            <c:bubble3D val="0"/>
            <c:spPr>
              <a:solidFill>
                <a:srgbClr val="FF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8870-4AA2-A82E-D1776872E40C}"/>
              </c:ext>
            </c:extLst>
          </c:dPt>
          <c:dPt>
            <c:idx val="3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8870-4AA2-A82E-D1776872E40C}"/>
              </c:ext>
            </c:extLst>
          </c:dPt>
          <c:dLbls>
            <c:numFmt formatCode="0.0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 algn="ctr" rtl="0">
                  <a:defRPr sz="175" b="0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Lit>
              <c:ptCount val="4"/>
              <c:pt idx="0">
                <c:v>meżczyzni młodociani</c:v>
              </c:pt>
              <c:pt idx="1">
                <c:v>mężczyźni dorośli</c:v>
              </c:pt>
              <c:pt idx="2">
                <c:v>kobiety młodociane</c:v>
              </c:pt>
              <c:pt idx="3">
                <c:v>kobiety dorosłe</c:v>
              </c:pt>
            </c:strLit>
          </c:cat>
          <c:val>
            <c:numLit>
              <c:formatCode>General</c:formatCode>
              <c:ptCount val="4"/>
              <c:pt idx="0">
                <c:v>18895</c:v>
              </c:pt>
              <c:pt idx="1">
                <c:v>49920</c:v>
              </c:pt>
              <c:pt idx="2">
                <c:v>370</c:v>
              </c:pt>
              <c:pt idx="3">
                <c:v>1359</c:v>
              </c:pt>
            </c:numLit>
          </c:val>
          <c:extLst>
            <c:ext xmlns:c16="http://schemas.microsoft.com/office/drawing/2014/chart" uri="{C3380CC4-5D6E-409C-BE32-E72D297353CC}">
              <c16:uniqueId val="{00000004-8870-4AA2-A82E-D1776872E40C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0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/>
    <c:pageMargins b="1" l="0.75000000000001465" r="0.75000000000001465" t="1" header="0.5" footer="0.5"/>
    <c:pageSetup paperSize="9" orientation="landscape" horizontalDpi="360" verticalDpi="360"/>
  </c:printSettings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5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Struktura populacji osadzonych kobiet i mężczyzn w podziale na dorosłych i młodocianych stan w dniu 31.12.1998 r.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C0C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3330-4C55-AE36-9EB9317B17E6}"/>
              </c:ext>
            </c:extLst>
          </c:dPt>
          <c:dPt>
            <c:idx val="1"/>
            <c:bubble3D val="0"/>
            <c:spPr>
              <a:solidFill>
                <a:srgbClr val="00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3330-4C55-AE36-9EB9317B17E6}"/>
              </c:ext>
            </c:extLst>
          </c:dPt>
          <c:dPt>
            <c:idx val="2"/>
            <c:bubble3D val="0"/>
            <c:spPr>
              <a:solidFill>
                <a:srgbClr val="FF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3330-4C55-AE36-9EB9317B17E6}"/>
              </c:ext>
            </c:extLst>
          </c:dPt>
          <c:dPt>
            <c:idx val="3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3330-4C55-AE36-9EB9317B17E6}"/>
              </c:ext>
            </c:extLst>
          </c:dPt>
          <c:dLbls>
            <c:numFmt formatCode="0.0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 algn="ctr" rtl="1">
                  <a:defRPr sz="175" b="0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Lit>
              <c:ptCount val="4"/>
              <c:pt idx="0">
                <c:v>meżczyzni młodociani</c:v>
              </c:pt>
              <c:pt idx="1">
                <c:v>mężczyźni dorośli</c:v>
              </c:pt>
              <c:pt idx="2">
                <c:v>kobiety młodociane</c:v>
              </c:pt>
              <c:pt idx="3">
                <c:v>kobiety dorosłe</c:v>
              </c:pt>
            </c:strLit>
          </c:cat>
          <c:val>
            <c:numLit>
              <c:formatCode>General</c:formatCode>
              <c:ptCount val="4"/>
              <c:pt idx="0">
                <c:v>18895</c:v>
              </c:pt>
              <c:pt idx="1">
                <c:v>49920</c:v>
              </c:pt>
              <c:pt idx="2">
                <c:v>370</c:v>
              </c:pt>
              <c:pt idx="3">
                <c:v>1359</c:v>
              </c:pt>
            </c:numLit>
          </c:val>
          <c:extLst>
            <c:ext xmlns:c16="http://schemas.microsoft.com/office/drawing/2014/chart" uri="{C3380CC4-5D6E-409C-BE32-E72D297353CC}">
              <c16:uniqueId val="{00000004-3330-4C55-AE36-9EB9317B17E6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0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/>
    <c:pageMargins b="1" l="0.75000000000001465" r="0.75000000000001465" t="1" header="0.5" footer="0.5"/>
    <c:pageSetup paperSize="9" orientation="landscape" horizontalDpi="360" verticalDpi="360"/>
  </c:printSettings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20"/>
      <c:rotY val="0"/>
      <c:rAngAx val="0"/>
      <c:perspective val="1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5.7021510579334009E-2"/>
          <c:y val="0.27148581427321788"/>
          <c:w val="0.87140823179225457"/>
          <c:h val="0.48354505686789151"/>
        </c:manualLayout>
      </c:layout>
      <c:pie3D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00CC00"/>
              </a:solidFill>
              <a:ln w="12700">
                <a:noFill/>
                <a:prstDash val="solid"/>
              </a:ln>
              <a:scene3d>
                <a:camera prst="orthographicFront"/>
                <a:lightRig rig="threePt" dir="t"/>
              </a:scene3d>
              <a:sp3d prstMaterial="metal">
                <a:bevelT w="165100" prst="coolSlant"/>
                <a:bevelB w="165100" prst="coolSlant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0-7213-48FA-9901-ED32C9760076}"/>
              </c:ext>
            </c:extLst>
          </c:dPt>
          <c:dPt>
            <c:idx val="1"/>
            <c:bubble3D val="0"/>
            <c:explosion val="4"/>
            <c:spPr>
              <a:solidFill>
                <a:srgbClr val="7030A0"/>
              </a:solidFill>
              <a:ln w="12700">
                <a:noFill/>
                <a:prstDash val="solid"/>
              </a:ln>
              <a:scene3d>
                <a:camera prst="orthographicFront"/>
                <a:lightRig rig="threePt" dir="t"/>
              </a:scene3d>
              <a:sp3d prstMaterial="metal">
                <a:bevelT w="165100" prst="coolSlant"/>
                <a:bevelB w="165100" prst="coolSlant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7213-48FA-9901-ED32C9760076}"/>
              </c:ext>
            </c:extLst>
          </c:dPt>
          <c:dPt>
            <c:idx val="2"/>
            <c:bubble3D val="0"/>
            <c:spPr>
              <a:solidFill>
                <a:srgbClr val="FFC000"/>
              </a:solidFill>
              <a:ln w="12700">
                <a:noFill/>
                <a:prstDash val="solid"/>
              </a:ln>
              <a:scene3d>
                <a:camera prst="orthographicFront"/>
                <a:lightRig rig="threePt" dir="t"/>
              </a:scene3d>
              <a:sp3d prstMaterial="metal"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7213-48FA-9901-ED32C9760076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2700">
                <a:noFill/>
                <a:prstDash val="solid"/>
              </a:ln>
              <a:scene3d>
                <a:camera prst="orthographicFront"/>
                <a:lightRig rig="threePt" dir="t"/>
              </a:scene3d>
              <a:sp3d prstMaterial="metal">
                <a:bevelT w="57150" h="101600" prst="coolSlant"/>
                <a:bevelB w="165100" prst="coolSlant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7213-48FA-9901-ED32C9760076}"/>
              </c:ext>
            </c:extLst>
          </c:dPt>
          <c:dLbls>
            <c:dLbl>
              <c:idx val="0"/>
              <c:layout>
                <c:manualLayout>
                  <c:x val="3.0417161541958192E-2"/>
                  <c:y val="-3.9832520934883139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213-48FA-9901-ED32C9760076}"/>
                </c:ext>
              </c:extLst>
            </c:dLbl>
            <c:dLbl>
              <c:idx val="1"/>
              <c:layout>
                <c:manualLayout>
                  <c:x val="-1.7385581904302803E-2"/>
                  <c:y val="-0.21294766725587874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213-48FA-9901-ED32C9760076}"/>
                </c:ext>
              </c:extLst>
            </c:dLbl>
            <c:dLbl>
              <c:idx val="2"/>
              <c:layout>
                <c:manualLayout>
                  <c:x val="-1.9222393119227701E-2"/>
                  <c:y val="-2.5384076990376175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213-48FA-9901-ED32C9760076}"/>
                </c:ext>
              </c:extLst>
            </c:dLbl>
            <c:dLbl>
              <c:idx val="3"/>
              <c:layout>
                <c:manualLayout>
                  <c:x val="2.9880397603365652E-2"/>
                  <c:y val="-6.1108861392325957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213-48FA-9901-ED32C9760076}"/>
                </c:ext>
              </c:extLst>
            </c:dLbl>
            <c:numFmt formatCode="0.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'[1]Arkusz 19'!$L$7:$L$10</c:f>
              <c:strCache>
                <c:ptCount val="4"/>
                <c:pt idx="0">
                  <c:v>mężczyźni młodociani</c:v>
                </c:pt>
                <c:pt idx="1">
                  <c:v>mężczyźni dorośli</c:v>
                </c:pt>
                <c:pt idx="2">
                  <c:v>kobiety młodociane</c:v>
                </c:pt>
                <c:pt idx="3">
                  <c:v>kobiety dorosłe</c:v>
                </c:pt>
              </c:strCache>
            </c:strRef>
          </c:cat>
          <c:val>
            <c:numRef>
              <c:f>'[1]Arkusz 19'!$M$7:$M$10</c:f>
              <c:numCache>
                <c:formatCode>General</c:formatCode>
                <c:ptCount val="4"/>
                <c:pt idx="0">
                  <c:v>997</c:v>
                </c:pt>
                <c:pt idx="1">
                  <c:v>68703</c:v>
                </c:pt>
                <c:pt idx="2">
                  <c:v>40</c:v>
                </c:pt>
                <c:pt idx="3">
                  <c:v>3398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213-48FA-9901-ED32C9760076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 w="25400">
          <a:noFill/>
        </a:ln>
        <a:scene3d>
          <a:camera prst="orthographicFront"/>
          <a:lightRig rig="threePt" dir="t"/>
        </a:scene3d>
        <a:sp3d prstMaterial="metal"/>
      </c:spPr>
    </c:plotArea>
    <c:legend>
      <c:legendPos val="b"/>
      <c:layout>
        <c:manualLayout>
          <c:xMode val="edge"/>
          <c:yMode val="edge"/>
          <c:x val="2.7015449599412402E-2"/>
          <c:y val="0.89034361776206539"/>
          <c:w val="0.94599894400955065"/>
          <c:h val="6.7231238952273911E-2"/>
        </c:manualLayout>
      </c:layout>
      <c:overlay val="0"/>
      <c:spPr>
        <a:noFill/>
        <a:ln w="3175">
          <a:noFill/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zero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  <a:ln w="3175">
      <a:solidFill>
        <a:srgbClr val="000000"/>
      </a:solidFill>
      <a:prstDash val="solid"/>
    </a:ln>
    <a:scene3d>
      <a:camera prst="orthographicFront"/>
      <a:lightRig rig="threePt" dir="t"/>
    </a:scene3d>
    <a:sp3d>
      <a:bevelT w="165100" prst="coolSlant"/>
      <a:bevelB w="165100" prst="coolSlant"/>
    </a:sp3d>
  </c:spPr>
  <c:txPr>
    <a:bodyPr/>
    <a:lstStyle/>
    <a:p>
      <a:pPr>
        <a:defRPr sz="145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/>
    <c:pageMargins b="1" l="0.75000000000001465" r="0.75000000000001465" t="1" header="0.5" footer="0.5"/>
    <c:pageSetup paperSize="9" orientation="landscape" horizontalDpi="360" verticalDpi="360"/>
  </c:printSettings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20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0339273826636022"/>
          <c:y val="0.28518606007589098"/>
          <c:w val="0.79483088038873972"/>
          <c:h val="0.54444561096529664"/>
        </c:manualLayout>
      </c:layout>
      <c:pie3D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  <a:scene3d>
              <a:camera prst="orthographicFront"/>
              <a:lightRig rig="threePt" dir="t"/>
            </a:scene3d>
            <a:sp3d prstMaterial="metal">
              <a:bevelT w="165100" prst="coolSlant"/>
              <a:bevelB w="165100" prst="coolSlant"/>
              <a:contourClr>
                <a:srgbClr val="000000"/>
              </a:contourClr>
            </a:sp3d>
          </c:spPr>
          <c:dPt>
            <c:idx val="0"/>
            <c:bubble3D val="0"/>
            <c:spPr>
              <a:solidFill>
                <a:srgbClr val="00CC99"/>
              </a:solidFill>
              <a:ln w="12700">
                <a:noFill/>
                <a:prstDash val="solid"/>
              </a:ln>
              <a:scene3d>
                <a:camera prst="orthographicFront"/>
                <a:lightRig rig="threePt" dir="t"/>
              </a:scene3d>
              <a:sp3d prstMaterial="metal">
                <a:bevelT w="165100" prst="coolSlant"/>
                <a:bevelB w="165100" prst="coolSlant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0-2497-48A0-B80C-5C6CE1AA471F}"/>
              </c:ext>
            </c:extLst>
          </c:dPt>
          <c:dPt>
            <c:idx val="1"/>
            <c:bubble3D val="0"/>
            <c:spPr>
              <a:solidFill>
                <a:srgbClr val="7030A0"/>
              </a:solidFill>
              <a:ln w="12700">
                <a:noFill/>
                <a:prstDash val="solid"/>
              </a:ln>
              <a:scene3d>
                <a:camera prst="orthographicFront"/>
                <a:lightRig rig="threePt" dir="t"/>
              </a:scene3d>
              <a:sp3d prstMaterial="metal">
                <a:bevelT w="165100" prst="coolSlant"/>
                <a:bevelB w="165100" prst="coolSlant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2497-48A0-B80C-5C6CE1AA471F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12700">
                <a:noFill/>
                <a:prstDash val="solid"/>
              </a:ln>
              <a:scene3d>
                <a:camera prst="orthographicFront"/>
                <a:lightRig rig="threePt" dir="t"/>
              </a:scene3d>
              <a:sp3d prstMaterial="metal">
                <a:bevelT w="165100" prst="coolSlant"/>
                <a:bevelB w="165100" prst="coolSlant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2497-48A0-B80C-5C6CE1AA471F}"/>
              </c:ext>
            </c:extLst>
          </c:dPt>
          <c:dPt>
            <c:idx val="3"/>
            <c:bubble3D val="0"/>
            <c:spPr>
              <a:solidFill>
                <a:srgbClr val="C00000"/>
              </a:solidFill>
              <a:ln w="12700">
                <a:noFill/>
                <a:prstDash val="solid"/>
              </a:ln>
              <a:scene3d>
                <a:camera prst="orthographicFront"/>
                <a:lightRig rig="threePt" dir="t"/>
              </a:scene3d>
              <a:sp3d prstMaterial="metal">
                <a:bevelT w="165100" prst="coolSlant"/>
                <a:bevelB w="165100" prst="coolSlant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2497-48A0-B80C-5C6CE1AA471F}"/>
              </c:ext>
            </c:extLst>
          </c:dPt>
          <c:dLbls>
            <c:dLbl>
              <c:idx val="0"/>
              <c:layout>
                <c:manualLayout>
                  <c:x val="-0.16143660613851837"/>
                  <c:y val="2.3045202682998252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497-48A0-B80C-5C6CE1AA471F}"/>
                </c:ext>
              </c:extLst>
            </c:dLbl>
            <c:dLbl>
              <c:idx val="1"/>
              <c:layout>
                <c:manualLayout>
                  <c:x val="0.16917533267525234"/>
                  <c:y val="-0.17006270049577141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497-48A0-B80C-5C6CE1AA471F}"/>
                </c:ext>
              </c:extLst>
            </c:dLbl>
            <c:dLbl>
              <c:idx val="2"/>
              <c:layout>
                <c:manualLayout>
                  <c:x val="8.615198610377784E-3"/>
                  <c:y val="9.6838728492271795E-3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497-48A0-B80C-5C6CE1AA471F}"/>
                </c:ext>
              </c:extLst>
            </c:dLbl>
            <c:dLbl>
              <c:idx val="3"/>
              <c:layout>
                <c:manualLayout>
                  <c:x val="1.2219186887353359E-2"/>
                  <c:y val="6.4342373869934934E-3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497-48A0-B80C-5C6CE1AA471F}"/>
                </c:ext>
              </c:extLst>
            </c:dLbl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 algn="ctr" rtl="1">
                  <a:defRPr sz="12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'[1]Arkusz 20'!$I$36:$I$39</c:f>
              <c:strCache>
                <c:ptCount val="4"/>
                <c:pt idx="0">
                  <c:v>zwykły</c:v>
                </c:pt>
                <c:pt idx="1">
                  <c:v>programowany</c:v>
                </c:pt>
                <c:pt idx="2">
                  <c:v>terapeutyczny</c:v>
                </c:pt>
                <c:pt idx="3">
                  <c:v>inni</c:v>
                </c:pt>
              </c:strCache>
            </c:strRef>
          </c:cat>
          <c:val>
            <c:numRef>
              <c:f>'[1]Arkusz 20'!$J$36:$J$39</c:f>
              <c:numCache>
                <c:formatCode>General</c:formatCode>
                <c:ptCount val="4"/>
                <c:pt idx="0">
                  <c:v>31125</c:v>
                </c:pt>
                <c:pt idx="1">
                  <c:v>27102</c:v>
                </c:pt>
                <c:pt idx="2">
                  <c:v>5125</c:v>
                </c:pt>
                <c:pt idx="3">
                  <c:v>1370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497-48A0-B80C-5C6CE1AA471F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 w="25400">
          <a:noFill/>
        </a:ln>
        <a:effectLst>
          <a:softEdge rad="31750"/>
        </a:effectLst>
        <a:scene3d>
          <a:camera prst="orthographicFront"/>
          <a:lightRig rig="threePt" dir="t"/>
        </a:scene3d>
        <a:sp3d prstMaterial="dkEdge"/>
      </c:spPr>
    </c:plotArea>
    <c:legend>
      <c:legendPos val="b"/>
      <c:layout>
        <c:manualLayout>
          <c:xMode val="edge"/>
          <c:yMode val="edge"/>
          <c:x val="0.11694956497784705"/>
          <c:y val="0.90555801203890063"/>
          <c:w val="0.82408270394770256"/>
          <c:h val="7.5000203451072764E-2"/>
        </c:manualLayout>
      </c:layout>
      <c:overlay val="0"/>
      <c:spPr>
        <a:noFill/>
        <a:ln w="3175">
          <a:noFill/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zero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  <a:ln w="12700">
      <a:solidFill>
        <a:srgbClr val="000000"/>
      </a:solidFill>
      <a:prstDash val="solid"/>
    </a:ln>
    <a:scene3d>
      <a:camera prst="orthographicFront"/>
      <a:lightRig rig="threePt" dir="t"/>
    </a:scene3d>
    <a:sp3d>
      <a:bevelT w="165100" prst="coolSlant"/>
      <a:bevelB w="165100" prst="coolSlant"/>
    </a:sp3d>
  </c:spPr>
  <c:txPr>
    <a:bodyPr/>
    <a:lstStyle/>
    <a:p>
      <a:pPr>
        <a:defRPr sz="1725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/>
    <c:pageMargins b="1" l="0.75000000000001465" r="0.75000000000001465" t="1" header="0.5" footer="0.5"/>
    <c:pageSetup/>
  </c:printSettings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Cudzoziemcy przebywający w AŚ i ZK w okresie od 29.03.96 do 29.08.1997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Arkusz9!$B$47:$B$64</c:f>
              <c:numCache>
                <c:formatCode>General</c:formatCode>
                <c:ptCount val="18"/>
                <c:pt idx="0">
                  <c:v>783</c:v>
                </c:pt>
                <c:pt idx="1">
                  <c:v>978</c:v>
                </c:pt>
                <c:pt idx="2">
                  <c:v>1519</c:v>
                </c:pt>
                <c:pt idx="3">
                  <c:v>462</c:v>
                </c:pt>
              </c:numCache>
            </c:numRef>
          </c:cat>
          <c:val>
            <c:numRef>
              <c:f>Arkusz9!$C$47:$C$64</c:f>
              <c:numCache>
                <c:formatCode>General</c:formatCode>
                <c:ptCount val="18"/>
              </c:numCache>
            </c:numRef>
          </c:val>
          <c:extLst>
            <c:ext xmlns:c16="http://schemas.microsoft.com/office/drawing/2014/chart" uri="{C3380CC4-5D6E-409C-BE32-E72D297353CC}">
              <c16:uniqueId val="{00000000-CEF5-45BD-8CB5-4F7127C5D3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504256"/>
        <c:axId val="51506176"/>
      </c:barChart>
      <c:catAx>
        <c:axId val="51504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150617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1506176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150425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Cudzoziemcy przebywający w AŚ i ZK w okresie od 29.03.96 do 29.08.1997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Arkusz9!$B$47:$B$64</c:f>
              <c:numCache>
                <c:formatCode>General</c:formatCode>
                <c:ptCount val="18"/>
                <c:pt idx="0">
                  <c:v>783</c:v>
                </c:pt>
                <c:pt idx="1">
                  <c:v>978</c:v>
                </c:pt>
                <c:pt idx="2">
                  <c:v>1519</c:v>
                </c:pt>
                <c:pt idx="3">
                  <c:v>462</c:v>
                </c:pt>
              </c:numCache>
            </c:numRef>
          </c:cat>
          <c:val>
            <c:numRef>
              <c:f>Arkusz9!$C$47:$C$64</c:f>
              <c:numCache>
                <c:formatCode>General</c:formatCode>
                <c:ptCount val="18"/>
              </c:numCache>
            </c:numRef>
          </c:val>
          <c:extLst>
            <c:ext xmlns:c16="http://schemas.microsoft.com/office/drawing/2014/chart" uri="{C3380CC4-5D6E-409C-BE32-E72D297353CC}">
              <c16:uniqueId val="{00000000-3479-405F-A9A8-54FCD888A8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522176"/>
        <c:axId val="51569408"/>
      </c:barChart>
      <c:catAx>
        <c:axId val="51522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156940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1569408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152217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Cudzoziemcy przebywający w AŚ i ZK w okresie od 30.04.96 do 30.09.1997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Arkusz9!$B$47:$B$64</c:f>
              <c:numCache>
                <c:formatCode>General</c:formatCode>
                <c:ptCount val="18"/>
                <c:pt idx="0">
                  <c:v>783</c:v>
                </c:pt>
                <c:pt idx="1">
                  <c:v>978</c:v>
                </c:pt>
                <c:pt idx="2">
                  <c:v>1519</c:v>
                </c:pt>
                <c:pt idx="3">
                  <c:v>462</c:v>
                </c:pt>
              </c:numCache>
            </c:numRef>
          </c:cat>
          <c:val>
            <c:numRef>
              <c:f>Arkusz9!$C$47:$C$64</c:f>
              <c:numCache>
                <c:formatCode>General</c:formatCode>
                <c:ptCount val="18"/>
              </c:numCache>
            </c:numRef>
          </c:val>
          <c:extLst>
            <c:ext xmlns:c16="http://schemas.microsoft.com/office/drawing/2014/chart" uri="{C3380CC4-5D6E-409C-BE32-E72D297353CC}">
              <c16:uniqueId val="{00000000-3B5F-45A9-BD0B-10FAD685A9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614080"/>
        <c:axId val="51616000"/>
      </c:barChart>
      <c:catAx>
        <c:axId val="51614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161600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1616000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161408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Cudzoziemcy przebywający w AŚ i ZK w okresie od 30.04.96 do 30.09.1997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Arkusz9!$B$47:$B$64</c:f>
              <c:numCache>
                <c:formatCode>General</c:formatCode>
                <c:ptCount val="18"/>
                <c:pt idx="0">
                  <c:v>783</c:v>
                </c:pt>
                <c:pt idx="1">
                  <c:v>978</c:v>
                </c:pt>
                <c:pt idx="2">
                  <c:v>1519</c:v>
                </c:pt>
                <c:pt idx="3">
                  <c:v>462</c:v>
                </c:pt>
              </c:numCache>
            </c:numRef>
          </c:cat>
          <c:val>
            <c:numRef>
              <c:f>Arkusz9!$C$47:$C$64</c:f>
              <c:numCache>
                <c:formatCode>General</c:formatCode>
                <c:ptCount val="18"/>
              </c:numCache>
            </c:numRef>
          </c:val>
          <c:extLst>
            <c:ext xmlns:c16="http://schemas.microsoft.com/office/drawing/2014/chart" uri="{C3380CC4-5D6E-409C-BE32-E72D297353CC}">
              <c16:uniqueId val="{00000000-82E0-4B5E-93CA-3F78EF5575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644288"/>
        <c:axId val="51654656"/>
      </c:barChart>
      <c:catAx>
        <c:axId val="51644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165465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1654656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164428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Struktura populacji osadzonych kobiet w dniu 29.08.1997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BD3B-4DA9-9761-259E0A85E49D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BD3B-4DA9-9761-259E0A85E49D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TA</c:v>
              </c:pt>
              <c:pt idx="1">
                <c:v>SK</c:v>
              </c:pt>
              <c:pt idx="2">
                <c:v>UK</c:v>
              </c:pt>
            </c:strLit>
          </c:cat>
          <c:val>
            <c:numLit>
              <c:formatCode>General</c:formatCode>
              <c:ptCount val="3"/>
              <c:pt idx="0">
                <c:v>503</c:v>
              </c:pt>
              <c:pt idx="1">
                <c:v>890</c:v>
              </c:pt>
              <c:pt idx="2">
                <c:v>40</c:v>
              </c:pt>
            </c:numLit>
          </c:val>
          <c:extLst>
            <c:ext xmlns:c16="http://schemas.microsoft.com/office/drawing/2014/chart" uri="{C3380CC4-5D6E-409C-BE32-E72D297353CC}">
              <c16:uniqueId val="{00000002-BD3B-4DA9-9761-259E0A85E49D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Cudzoziemcy przebywający w AŚ i ZK w okresie od 31.05.96 do 31.10.1997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Arkusz9!$B$47:$B$64</c:f>
              <c:numCache>
                <c:formatCode>General</c:formatCode>
                <c:ptCount val="18"/>
                <c:pt idx="0">
                  <c:v>783</c:v>
                </c:pt>
                <c:pt idx="1">
                  <c:v>978</c:v>
                </c:pt>
                <c:pt idx="2">
                  <c:v>1519</c:v>
                </c:pt>
                <c:pt idx="3">
                  <c:v>462</c:v>
                </c:pt>
              </c:numCache>
            </c:numRef>
          </c:cat>
          <c:val>
            <c:numRef>
              <c:f>Arkusz9!$C$47:$C$64</c:f>
              <c:numCache>
                <c:formatCode>General</c:formatCode>
                <c:ptCount val="18"/>
              </c:numCache>
            </c:numRef>
          </c:val>
          <c:extLst>
            <c:ext xmlns:c16="http://schemas.microsoft.com/office/drawing/2014/chart" uri="{C3380CC4-5D6E-409C-BE32-E72D297353CC}">
              <c16:uniqueId val="{00000000-6ACD-4AA6-9B8C-4F415CB8D5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666304"/>
        <c:axId val="51684864"/>
      </c:barChart>
      <c:catAx>
        <c:axId val="51666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168486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1684864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166630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Cudzoziemcy przebywający w AŚ i ZK w okresie od 31.05.96 do 31.10.1997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Arkusz9!$B$47:$B$64</c:f>
              <c:numCache>
                <c:formatCode>General</c:formatCode>
                <c:ptCount val="18"/>
                <c:pt idx="0">
                  <c:v>783</c:v>
                </c:pt>
                <c:pt idx="1">
                  <c:v>978</c:v>
                </c:pt>
                <c:pt idx="2">
                  <c:v>1519</c:v>
                </c:pt>
                <c:pt idx="3">
                  <c:v>462</c:v>
                </c:pt>
              </c:numCache>
            </c:numRef>
          </c:cat>
          <c:val>
            <c:numRef>
              <c:f>Arkusz9!$C$47:$C$64</c:f>
              <c:numCache>
                <c:formatCode>General</c:formatCode>
                <c:ptCount val="18"/>
              </c:numCache>
            </c:numRef>
          </c:val>
          <c:extLst>
            <c:ext xmlns:c16="http://schemas.microsoft.com/office/drawing/2014/chart" uri="{C3380CC4-5D6E-409C-BE32-E72D297353CC}">
              <c16:uniqueId val="{00000000-0569-48AC-9A7D-46A71A32B4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741824"/>
        <c:axId val="51743744"/>
      </c:barChart>
      <c:catAx>
        <c:axId val="51741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174374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1743744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174182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1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Cudzoziemcy przebywający w AŚ i ZK w okresie od 31.07.96 do 31.12.1997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1307</c:v>
              </c:pt>
              <c:pt idx="1">
                <c:v>1271</c:v>
              </c:pt>
              <c:pt idx="2">
                <c:v>1282</c:v>
              </c:pt>
              <c:pt idx="3">
                <c:v>1320</c:v>
              </c:pt>
              <c:pt idx="4">
                <c:v>1327</c:v>
              </c:pt>
              <c:pt idx="5">
                <c:v>1270</c:v>
              </c:pt>
              <c:pt idx="6">
                <c:v>1327</c:v>
              </c:pt>
              <c:pt idx="7">
                <c:v>1333</c:v>
              </c:pt>
              <c:pt idx="8">
                <c:v>1326</c:v>
              </c:pt>
              <c:pt idx="9">
                <c:v>1325</c:v>
              </c:pt>
              <c:pt idx="10">
                <c:v>1236</c:v>
              </c:pt>
              <c:pt idx="11">
                <c:v>1268</c:v>
              </c:pt>
              <c:pt idx="12">
                <c:v>1262</c:v>
              </c:pt>
              <c:pt idx="13">
                <c:v>1251</c:v>
              </c:pt>
              <c:pt idx="14">
                <c:v>1274</c:v>
              </c:pt>
              <c:pt idx="15">
                <c:v>1331</c:v>
              </c:pt>
              <c:pt idx="16">
                <c:v>1228</c:v>
              </c:pt>
              <c:pt idx="17">
                <c:v>1222</c:v>
              </c:pt>
            </c:numLit>
          </c:val>
          <c:extLst>
            <c:ext xmlns:c16="http://schemas.microsoft.com/office/drawing/2014/chart" uri="{C3380CC4-5D6E-409C-BE32-E72D297353CC}">
              <c16:uniqueId val="{00000000-554B-415C-9FE7-03319AC8D9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767936"/>
        <c:axId val="51802880"/>
      </c:barChart>
      <c:catAx>
        <c:axId val="51767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180288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1802880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176793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1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Cudzoziemcy przebywający w AŚ i ZK w okresie od 30.08.96 do 30.01.1998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1307</c:v>
              </c:pt>
              <c:pt idx="1">
                <c:v>1271</c:v>
              </c:pt>
              <c:pt idx="2">
                <c:v>1282</c:v>
              </c:pt>
              <c:pt idx="3">
                <c:v>1320</c:v>
              </c:pt>
              <c:pt idx="4">
                <c:v>1327</c:v>
              </c:pt>
              <c:pt idx="5">
                <c:v>1270</c:v>
              </c:pt>
              <c:pt idx="6">
                <c:v>1327</c:v>
              </c:pt>
              <c:pt idx="7">
                <c:v>1333</c:v>
              </c:pt>
              <c:pt idx="8">
                <c:v>1326</c:v>
              </c:pt>
              <c:pt idx="9">
                <c:v>1325</c:v>
              </c:pt>
              <c:pt idx="10">
                <c:v>1236</c:v>
              </c:pt>
              <c:pt idx="11">
                <c:v>1268</c:v>
              </c:pt>
              <c:pt idx="12">
                <c:v>1262</c:v>
              </c:pt>
              <c:pt idx="13">
                <c:v>1251</c:v>
              </c:pt>
              <c:pt idx="14">
                <c:v>1274</c:v>
              </c:pt>
              <c:pt idx="15">
                <c:v>1331</c:v>
              </c:pt>
              <c:pt idx="16">
                <c:v>1228</c:v>
              </c:pt>
              <c:pt idx="17">
                <c:v>1222</c:v>
              </c:pt>
            </c:numLit>
          </c:val>
          <c:extLst>
            <c:ext xmlns:c16="http://schemas.microsoft.com/office/drawing/2014/chart" uri="{C3380CC4-5D6E-409C-BE32-E72D297353CC}">
              <c16:uniqueId val="{00000000-6C87-4A96-9D20-361EB98C40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822976"/>
        <c:axId val="51824896"/>
      </c:barChart>
      <c:catAx>
        <c:axId val="51822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182489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1824896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182297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1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Cudzoziemcy przebywający w AŚ i ZK w okresie od 30.08.96 do 30.01.1998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1307</c:v>
              </c:pt>
              <c:pt idx="1">
                <c:v>1271</c:v>
              </c:pt>
              <c:pt idx="2">
                <c:v>1282</c:v>
              </c:pt>
              <c:pt idx="3">
                <c:v>1320</c:v>
              </c:pt>
              <c:pt idx="4">
                <c:v>1327</c:v>
              </c:pt>
              <c:pt idx="5">
                <c:v>1270</c:v>
              </c:pt>
              <c:pt idx="6">
                <c:v>1327</c:v>
              </c:pt>
              <c:pt idx="7">
                <c:v>1333</c:v>
              </c:pt>
              <c:pt idx="8">
                <c:v>1326</c:v>
              </c:pt>
              <c:pt idx="9">
                <c:v>1325</c:v>
              </c:pt>
              <c:pt idx="10">
                <c:v>1236</c:v>
              </c:pt>
              <c:pt idx="11">
                <c:v>1268</c:v>
              </c:pt>
              <c:pt idx="12">
                <c:v>1262</c:v>
              </c:pt>
              <c:pt idx="13">
                <c:v>1251</c:v>
              </c:pt>
              <c:pt idx="14">
                <c:v>1274</c:v>
              </c:pt>
              <c:pt idx="15">
                <c:v>1331</c:v>
              </c:pt>
              <c:pt idx="16">
                <c:v>1228</c:v>
              </c:pt>
              <c:pt idx="17">
                <c:v>1222</c:v>
              </c:pt>
            </c:numLit>
          </c:val>
          <c:extLst>
            <c:ext xmlns:c16="http://schemas.microsoft.com/office/drawing/2014/chart" uri="{C3380CC4-5D6E-409C-BE32-E72D297353CC}">
              <c16:uniqueId val="{00000000-EE5F-40D7-AD78-ECAF277475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906432"/>
        <c:axId val="51924992"/>
      </c:barChart>
      <c:catAx>
        <c:axId val="51906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192499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1924992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19064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1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Cudzoziemcy przebywający w AŚ i ZK w okresie od 31.12.96 do 29.05.1998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1307</c:v>
              </c:pt>
              <c:pt idx="1">
                <c:v>1271</c:v>
              </c:pt>
              <c:pt idx="2">
                <c:v>1282</c:v>
              </c:pt>
              <c:pt idx="3">
                <c:v>1320</c:v>
              </c:pt>
              <c:pt idx="4">
                <c:v>1327</c:v>
              </c:pt>
              <c:pt idx="5">
                <c:v>1270</c:v>
              </c:pt>
              <c:pt idx="6">
                <c:v>1327</c:v>
              </c:pt>
              <c:pt idx="7">
                <c:v>1333</c:v>
              </c:pt>
              <c:pt idx="8">
                <c:v>1326</c:v>
              </c:pt>
              <c:pt idx="9">
                <c:v>1325</c:v>
              </c:pt>
              <c:pt idx="10">
                <c:v>1236</c:v>
              </c:pt>
              <c:pt idx="11">
                <c:v>1268</c:v>
              </c:pt>
              <c:pt idx="12">
                <c:v>1262</c:v>
              </c:pt>
              <c:pt idx="13">
                <c:v>1251</c:v>
              </c:pt>
              <c:pt idx="14">
                <c:v>1274</c:v>
              </c:pt>
              <c:pt idx="15">
                <c:v>1331</c:v>
              </c:pt>
              <c:pt idx="16">
                <c:v>1228</c:v>
              </c:pt>
              <c:pt idx="17">
                <c:v>1222</c:v>
              </c:pt>
            </c:numLit>
          </c:val>
          <c:extLst>
            <c:ext xmlns:c16="http://schemas.microsoft.com/office/drawing/2014/chart" uri="{C3380CC4-5D6E-409C-BE32-E72D297353CC}">
              <c16:uniqueId val="{00000000-AF38-4FA9-937B-9DFC076A3A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936640"/>
        <c:axId val="51975680"/>
      </c:barChart>
      <c:catAx>
        <c:axId val="51936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197568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1975680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193664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1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Cudzoziemcy przebywający w AŚ i ZK w okresie od 31.12.96 do 29.05.1998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1307</c:v>
              </c:pt>
              <c:pt idx="1">
                <c:v>1271</c:v>
              </c:pt>
              <c:pt idx="2">
                <c:v>1282</c:v>
              </c:pt>
              <c:pt idx="3">
                <c:v>1320</c:v>
              </c:pt>
              <c:pt idx="4">
                <c:v>1327</c:v>
              </c:pt>
              <c:pt idx="5">
                <c:v>1270</c:v>
              </c:pt>
              <c:pt idx="6">
                <c:v>1327</c:v>
              </c:pt>
              <c:pt idx="7">
                <c:v>1333</c:v>
              </c:pt>
              <c:pt idx="8">
                <c:v>1326</c:v>
              </c:pt>
              <c:pt idx="9">
                <c:v>1325</c:v>
              </c:pt>
              <c:pt idx="10">
                <c:v>1236</c:v>
              </c:pt>
              <c:pt idx="11">
                <c:v>1268</c:v>
              </c:pt>
              <c:pt idx="12">
                <c:v>1262</c:v>
              </c:pt>
              <c:pt idx="13">
                <c:v>1251</c:v>
              </c:pt>
              <c:pt idx="14">
                <c:v>1274</c:v>
              </c:pt>
              <c:pt idx="15">
                <c:v>1331</c:v>
              </c:pt>
              <c:pt idx="16">
                <c:v>1228</c:v>
              </c:pt>
              <c:pt idx="17">
                <c:v>1222</c:v>
              </c:pt>
            </c:numLit>
          </c:val>
          <c:extLst>
            <c:ext xmlns:c16="http://schemas.microsoft.com/office/drawing/2014/chart" uri="{C3380CC4-5D6E-409C-BE32-E72D297353CC}">
              <c16:uniqueId val="{00000000-3EA7-471C-84D0-98727362D0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020352"/>
        <c:axId val="52022272"/>
      </c:barChart>
      <c:catAx>
        <c:axId val="52020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202227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2022272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202035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1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Przepustki nagrodowe do 5 dni w okresie od 01.11.1995 do 30.04.1997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Arkusz10!$B$33:$B$50</c:f>
              <c:numCache>
                <c:formatCode>General</c:formatCode>
                <c:ptCount val="18"/>
              </c:numCache>
            </c:numRef>
          </c:cat>
          <c:val>
            <c:numRef>
              <c:f>Arkusz10!$C$33:$C$50</c:f>
              <c:numCache>
                <c:formatCode>General</c:formatCode>
                <c:ptCount val="18"/>
              </c:numCache>
            </c:numRef>
          </c:val>
          <c:extLst>
            <c:ext xmlns:c16="http://schemas.microsoft.com/office/drawing/2014/chart" uri="{C3380CC4-5D6E-409C-BE32-E72D297353CC}">
              <c16:uniqueId val="{00000000-3808-419D-B462-8C854EBBE9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038656"/>
        <c:axId val="52085888"/>
      </c:barChart>
      <c:catAx>
        <c:axId val="52038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208588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20858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203865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1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Przepustki nagrodowe do 5 dni w okresie od 01.12.1995 do 30.05.1997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3531</c:v>
              </c:pt>
              <c:pt idx="1">
                <c:v>1617</c:v>
              </c:pt>
              <c:pt idx="2">
                <c:v>1866</c:v>
              </c:pt>
              <c:pt idx="3">
                <c:v>1911</c:v>
              </c:pt>
              <c:pt idx="4">
                <c:v>2529</c:v>
              </c:pt>
              <c:pt idx="5">
                <c:v>2124</c:v>
              </c:pt>
              <c:pt idx="6">
                <c:v>2025</c:v>
              </c:pt>
              <c:pt idx="7">
                <c:v>2153</c:v>
              </c:pt>
              <c:pt idx="8">
                <c:v>1988</c:v>
              </c:pt>
              <c:pt idx="9">
                <c:v>2069</c:v>
              </c:pt>
              <c:pt idx="10">
                <c:v>1822</c:v>
              </c:pt>
              <c:pt idx="11">
                <c:v>1460</c:v>
              </c:pt>
              <c:pt idx="12">
                <c:v>3246</c:v>
              </c:pt>
              <c:pt idx="13">
                <c:v>1351</c:v>
              </c:pt>
              <c:pt idx="14">
                <c:v>1681</c:v>
              </c:pt>
              <c:pt idx="15">
                <c:v>1809</c:v>
              </c:pt>
              <c:pt idx="16">
                <c:v>2745</c:v>
              </c:pt>
              <c:pt idx="17">
                <c:v>1977</c:v>
              </c:pt>
            </c:numLit>
          </c:val>
          <c:extLst>
            <c:ext xmlns:c16="http://schemas.microsoft.com/office/drawing/2014/chart" uri="{C3380CC4-5D6E-409C-BE32-E72D297353CC}">
              <c16:uniqueId val="{00000000-8D77-4769-9AE7-6A9DFDCF1E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8849536"/>
        <c:axId val="98851456"/>
      </c:barChart>
      <c:catAx>
        <c:axId val="98849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9885145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988514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9884953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1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Przepustki nagrodowe do 5 dni w okresie od 01.12.1995 do 30.05.1997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3531</c:v>
              </c:pt>
              <c:pt idx="1">
                <c:v>1617</c:v>
              </c:pt>
              <c:pt idx="2">
                <c:v>1866</c:v>
              </c:pt>
              <c:pt idx="3">
                <c:v>1911</c:v>
              </c:pt>
              <c:pt idx="4">
                <c:v>2529</c:v>
              </c:pt>
              <c:pt idx="5">
                <c:v>2124</c:v>
              </c:pt>
              <c:pt idx="6">
                <c:v>2025</c:v>
              </c:pt>
              <c:pt idx="7">
                <c:v>2153</c:v>
              </c:pt>
              <c:pt idx="8">
                <c:v>1988</c:v>
              </c:pt>
              <c:pt idx="9">
                <c:v>2069</c:v>
              </c:pt>
              <c:pt idx="10">
                <c:v>1822</c:v>
              </c:pt>
              <c:pt idx="11">
                <c:v>1460</c:v>
              </c:pt>
              <c:pt idx="12">
                <c:v>3246</c:v>
              </c:pt>
              <c:pt idx="13">
                <c:v>1351</c:v>
              </c:pt>
              <c:pt idx="14">
                <c:v>1681</c:v>
              </c:pt>
              <c:pt idx="15">
                <c:v>1809</c:v>
              </c:pt>
              <c:pt idx="16">
                <c:v>2745</c:v>
              </c:pt>
              <c:pt idx="17">
                <c:v>1977</c:v>
              </c:pt>
            </c:numLit>
          </c:val>
          <c:extLst>
            <c:ext xmlns:c16="http://schemas.microsoft.com/office/drawing/2014/chart" uri="{C3380CC4-5D6E-409C-BE32-E72D297353CC}">
              <c16:uniqueId val="{00000000-42E2-4430-9BA6-DC3AB79413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8896128"/>
        <c:axId val="98910592"/>
      </c:barChart>
      <c:catAx>
        <c:axId val="98896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9891059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989105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9889612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212416"/>
        <c:axId val="45213952"/>
      </c:barChart>
      <c:catAx>
        <c:axId val="45212416"/>
        <c:scaling>
          <c:orientation val="minMax"/>
        </c:scaling>
        <c:delete val="0"/>
        <c:axPos val="b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5213952"/>
        <c:crosses val="autoZero"/>
        <c:auto val="0"/>
        <c:lblAlgn val="ctr"/>
        <c:lblOffset val="100"/>
        <c:tickMarkSkip val="1"/>
        <c:noMultiLvlLbl val="0"/>
      </c:catAx>
      <c:valAx>
        <c:axId val="45213952"/>
        <c:scaling>
          <c:orientation val="minMax"/>
        </c:scaling>
        <c:delete val="0"/>
        <c:axPos val="l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521241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</c:chartSpace>
</file>

<file path=xl/charts/chart1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Przepustki nagrodowe do 5 dni w okresie od 01.01.1996 do 30.06.1997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3531</c:v>
              </c:pt>
              <c:pt idx="1">
                <c:v>1617</c:v>
              </c:pt>
              <c:pt idx="2">
                <c:v>1866</c:v>
              </c:pt>
              <c:pt idx="3">
                <c:v>1911</c:v>
              </c:pt>
              <c:pt idx="4">
                <c:v>2529</c:v>
              </c:pt>
              <c:pt idx="5">
                <c:v>2124</c:v>
              </c:pt>
              <c:pt idx="6">
                <c:v>2025</c:v>
              </c:pt>
              <c:pt idx="7">
                <c:v>2153</c:v>
              </c:pt>
              <c:pt idx="8">
                <c:v>1988</c:v>
              </c:pt>
              <c:pt idx="9">
                <c:v>2069</c:v>
              </c:pt>
              <c:pt idx="10">
                <c:v>1822</c:v>
              </c:pt>
              <c:pt idx="11">
                <c:v>1460</c:v>
              </c:pt>
              <c:pt idx="12">
                <c:v>3246</c:v>
              </c:pt>
              <c:pt idx="13">
                <c:v>1351</c:v>
              </c:pt>
              <c:pt idx="14">
                <c:v>1681</c:v>
              </c:pt>
              <c:pt idx="15">
                <c:v>1809</c:v>
              </c:pt>
              <c:pt idx="16">
                <c:v>2745</c:v>
              </c:pt>
              <c:pt idx="17">
                <c:v>1977</c:v>
              </c:pt>
            </c:numLit>
          </c:val>
          <c:extLst>
            <c:ext xmlns:c16="http://schemas.microsoft.com/office/drawing/2014/chart" uri="{C3380CC4-5D6E-409C-BE32-E72D297353CC}">
              <c16:uniqueId val="{00000000-DD5D-45C1-A420-DE035A4B0B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8955264"/>
        <c:axId val="98957184"/>
      </c:barChart>
      <c:catAx>
        <c:axId val="98955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9895718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989571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989552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1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Przepustki nagrodowe do 5 dni w okresie od 01.01.1996 do 30.06.1997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3531</c:v>
              </c:pt>
              <c:pt idx="1">
                <c:v>1617</c:v>
              </c:pt>
              <c:pt idx="2">
                <c:v>1866</c:v>
              </c:pt>
              <c:pt idx="3">
                <c:v>1911</c:v>
              </c:pt>
              <c:pt idx="4">
                <c:v>2529</c:v>
              </c:pt>
              <c:pt idx="5">
                <c:v>2124</c:v>
              </c:pt>
              <c:pt idx="6">
                <c:v>2025</c:v>
              </c:pt>
              <c:pt idx="7">
                <c:v>2153</c:v>
              </c:pt>
              <c:pt idx="8">
                <c:v>1988</c:v>
              </c:pt>
              <c:pt idx="9">
                <c:v>2069</c:v>
              </c:pt>
              <c:pt idx="10">
                <c:v>1822</c:v>
              </c:pt>
              <c:pt idx="11">
                <c:v>1460</c:v>
              </c:pt>
              <c:pt idx="12">
                <c:v>3246</c:v>
              </c:pt>
              <c:pt idx="13">
                <c:v>1351</c:v>
              </c:pt>
              <c:pt idx="14">
                <c:v>1681</c:v>
              </c:pt>
              <c:pt idx="15">
                <c:v>1809</c:v>
              </c:pt>
              <c:pt idx="16">
                <c:v>2745</c:v>
              </c:pt>
              <c:pt idx="17">
                <c:v>1977</c:v>
              </c:pt>
            </c:numLit>
          </c:val>
          <c:extLst>
            <c:ext xmlns:c16="http://schemas.microsoft.com/office/drawing/2014/chart" uri="{C3380CC4-5D6E-409C-BE32-E72D297353CC}">
              <c16:uniqueId val="{00000000-DFF3-4D7F-BF39-97D6CD0261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2131200"/>
        <c:axId val="102133120"/>
      </c:barChart>
      <c:catAx>
        <c:axId val="102131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213312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021331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213120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1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Przepustki nagrodowe do 5 dni w okresie od 01.03.1996 do 29.08.1997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3531</c:v>
              </c:pt>
              <c:pt idx="1">
                <c:v>1617</c:v>
              </c:pt>
              <c:pt idx="2">
                <c:v>1866</c:v>
              </c:pt>
              <c:pt idx="3">
                <c:v>1911</c:v>
              </c:pt>
              <c:pt idx="4">
                <c:v>2529</c:v>
              </c:pt>
              <c:pt idx="5">
                <c:v>2124</c:v>
              </c:pt>
              <c:pt idx="6">
                <c:v>2025</c:v>
              </c:pt>
              <c:pt idx="7">
                <c:v>2153</c:v>
              </c:pt>
              <c:pt idx="8">
                <c:v>1988</c:v>
              </c:pt>
              <c:pt idx="9">
                <c:v>2069</c:v>
              </c:pt>
              <c:pt idx="10">
                <c:v>1822</c:v>
              </c:pt>
              <c:pt idx="11">
                <c:v>1460</c:v>
              </c:pt>
              <c:pt idx="12">
                <c:v>3246</c:v>
              </c:pt>
              <c:pt idx="13">
                <c:v>1351</c:v>
              </c:pt>
              <c:pt idx="14">
                <c:v>1681</c:v>
              </c:pt>
              <c:pt idx="15">
                <c:v>1809</c:v>
              </c:pt>
              <c:pt idx="16">
                <c:v>2745</c:v>
              </c:pt>
              <c:pt idx="17">
                <c:v>1977</c:v>
              </c:pt>
            </c:numLit>
          </c:val>
          <c:extLst>
            <c:ext xmlns:c16="http://schemas.microsoft.com/office/drawing/2014/chart" uri="{C3380CC4-5D6E-409C-BE32-E72D297353CC}">
              <c16:uniqueId val="{00000000-C359-45E1-B469-DF5DFAE60B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2165504"/>
        <c:axId val="102188160"/>
      </c:barChart>
      <c:catAx>
        <c:axId val="102165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218816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021881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216550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1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Przepustki nagrodowe do 5 dni w okresie od 01.03.1996 do 29.08.1997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3531</c:v>
              </c:pt>
              <c:pt idx="1">
                <c:v>1617</c:v>
              </c:pt>
              <c:pt idx="2">
                <c:v>1866</c:v>
              </c:pt>
              <c:pt idx="3">
                <c:v>1911</c:v>
              </c:pt>
              <c:pt idx="4">
                <c:v>2529</c:v>
              </c:pt>
              <c:pt idx="5">
                <c:v>2124</c:v>
              </c:pt>
              <c:pt idx="6">
                <c:v>2025</c:v>
              </c:pt>
              <c:pt idx="7">
                <c:v>2153</c:v>
              </c:pt>
              <c:pt idx="8">
                <c:v>1988</c:v>
              </c:pt>
              <c:pt idx="9">
                <c:v>2069</c:v>
              </c:pt>
              <c:pt idx="10">
                <c:v>1822</c:v>
              </c:pt>
              <c:pt idx="11">
                <c:v>1460</c:v>
              </c:pt>
              <c:pt idx="12">
                <c:v>3246</c:v>
              </c:pt>
              <c:pt idx="13">
                <c:v>1351</c:v>
              </c:pt>
              <c:pt idx="14">
                <c:v>1681</c:v>
              </c:pt>
              <c:pt idx="15">
                <c:v>1809</c:v>
              </c:pt>
              <c:pt idx="16">
                <c:v>2745</c:v>
              </c:pt>
              <c:pt idx="17">
                <c:v>1977</c:v>
              </c:pt>
            </c:numLit>
          </c:val>
          <c:extLst>
            <c:ext xmlns:c16="http://schemas.microsoft.com/office/drawing/2014/chart" uri="{C3380CC4-5D6E-409C-BE32-E72D297353CC}">
              <c16:uniqueId val="{00000000-FB0A-4E75-B521-AED5217B39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2216448"/>
        <c:axId val="102218368"/>
      </c:barChart>
      <c:catAx>
        <c:axId val="102216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221836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022183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221644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1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Przepustki nagrodowe do 5 dni w okresie od 01.03.1996 do 29.08.1997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3531</c:v>
              </c:pt>
              <c:pt idx="1">
                <c:v>1617</c:v>
              </c:pt>
              <c:pt idx="2">
                <c:v>1866</c:v>
              </c:pt>
              <c:pt idx="3">
                <c:v>1911</c:v>
              </c:pt>
              <c:pt idx="4">
                <c:v>2529</c:v>
              </c:pt>
              <c:pt idx="5">
                <c:v>2124</c:v>
              </c:pt>
              <c:pt idx="6">
                <c:v>2025</c:v>
              </c:pt>
              <c:pt idx="7">
                <c:v>2153</c:v>
              </c:pt>
              <c:pt idx="8">
                <c:v>1988</c:v>
              </c:pt>
              <c:pt idx="9">
                <c:v>2069</c:v>
              </c:pt>
              <c:pt idx="10">
                <c:v>1822</c:v>
              </c:pt>
              <c:pt idx="11">
                <c:v>1460</c:v>
              </c:pt>
              <c:pt idx="12">
                <c:v>3246</c:v>
              </c:pt>
              <c:pt idx="13">
                <c:v>1351</c:v>
              </c:pt>
              <c:pt idx="14">
                <c:v>1681</c:v>
              </c:pt>
              <c:pt idx="15">
                <c:v>1809</c:v>
              </c:pt>
              <c:pt idx="16">
                <c:v>2745</c:v>
              </c:pt>
              <c:pt idx="17">
                <c:v>1977</c:v>
              </c:pt>
            </c:numLit>
          </c:val>
          <c:extLst>
            <c:ext xmlns:c16="http://schemas.microsoft.com/office/drawing/2014/chart" uri="{C3380CC4-5D6E-409C-BE32-E72D297353CC}">
              <c16:uniqueId val="{00000000-070F-47A6-86CA-A148E54367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2258944"/>
        <c:axId val="102261120"/>
      </c:barChart>
      <c:catAx>
        <c:axId val="102258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226112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022611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225894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1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Przepustki nagrodowe do 5 dni w okresie od 01.03.1996 do 29.08.1997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3531</c:v>
              </c:pt>
              <c:pt idx="1">
                <c:v>1617</c:v>
              </c:pt>
              <c:pt idx="2">
                <c:v>1866</c:v>
              </c:pt>
              <c:pt idx="3">
                <c:v>1911</c:v>
              </c:pt>
              <c:pt idx="4">
                <c:v>2529</c:v>
              </c:pt>
              <c:pt idx="5">
                <c:v>2124</c:v>
              </c:pt>
              <c:pt idx="6">
                <c:v>2025</c:v>
              </c:pt>
              <c:pt idx="7">
                <c:v>2153</c:v>
              </c:pt>
              <c:pt idx="8">
                <c:v>1988</c:v>
              </c:pt>
              <c:pt idx="9">
                <c:v>2069</c:v>
              </c:pt>
              <c:pt idx="10">
                <c:v>1822</c:v>
              </c:pt>
              <c:pt idx="11">
                <c:v>1460</c:v>
              </c:pt>
              <c:pt idx="12">
                <c:v>3246</c:v>
              </c:pt>
              <c:pt idx="13">
                <c:v>1351</c:v>
              </c:pt>
              <c:pt idx="14">
                <c:v>1681</c:v>
              </c:pt>
              <c:pt idx="15">
                <c:v>1809</c:v>
              </c:pt>
              <c:pt idx="16">
                <c:v>2745</c:v>
              </c:pt>
              <c:pt idx="17">
                <c:v>1977</c:v>
              </c:pt>
            </c:numLit>
          </c:val>
          <c:extLst>
            <c:ext xmlns:c16="http://schemas.microsoft.com/office/drawing/2014/chart" uri="{C3380CC4-5D6E-409C-BE32-E72D297353CC}">
              <c16:uniqueId val="{00000000-025F-4F97-B64B-6B69E5BB26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2293504"/>
        <c:axId val="102295424"/>
      </c:barChart>
      <c:catAx>
        <c:axId val="102293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229542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022954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229350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1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Przepustki nagrodowe do 5 dni w okresie od 01.04.1996 do 30.09.1997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3531</c:v>
              </c:pt>
              <c:pt idx="1">
                <c:v>1617</c:v>
              </c:pt>
              <c:pt idx="2">
                <c:v>1866</c:v>
              </c:pt>
              <c:pt idx="3">
                <c:v>1911</c:v>
              </c:pt>
              <c:pt idx="4">
                <c:v>2529</c:v>
              </c:pt>
              <c:pt idx="5">
                <c:v>2124</c:v>
              </c:pt>
              <c:pt idx="6">
                <c:v>2025</c:v>
              </c:pt>
              <c:pt idx="7">
                <c:v>2153</c:v>
              </c:pt>
              <c:pt idx="8">
                <c:v>1988</c:v>
              </c:pt>
              <c:pt idx="9">
                <c:v>2069</c:v>
              </c:pt>
              <c:pt idx="10">
                <c:v>1822</c:v>
              </c:pt>
              <c:pt idx="11">
                <c:v>1460</c:v>
              </c:pt>
              <c:pt idx="12">
                <c:v>3246</c:v>
              </c:pt>
              <c:pt idx="13">
                <c:v>1351</c:v>
              </c:pt>
              <c:pt idx="14">
                <c:v>1681</c:v>
              </c:pt>
              <c:pt idx="15">
                <c:v>1809</c:v>
              </c:pt>
              <c:pt idx="16">
                <c:v>2745</c:v>
              </c:pt>
              <c:pt idx="17">
                <c:v>1977</c:v>
              </c:pt>
            </c:numLit>
          </c:val>
          <c:extLst>
            <c:ext xmlns:c16="http://schemas.microsoft.com/office/drawing/2014/chart" uri="{C3380CC4-5D6E-409C-BE32-E72D297353CC}">
              <c16:uniqueId val="{00000000-2E59-4663-98BB-D4EEF256ED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380480"/>
        <c:axId val="103382400"/>
      </c:barChart>
      <c:catAx>
        <c:axId val="103380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338240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033824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338048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1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Przepustki nagrodowe do 5 dni w okresie od 01.04.1996 do 30.09.1997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3531</c:v>
              </c:pt>
              <c:pt idx="1">
                <c:v>1617</c:v>
              </c:pt>
              <c:pt idx="2">
                <c:v>1866</c:v>
              </c:pt>
              <c:pt idx="3">
                <c:v>1911</c:v>
              </c:pt>
              <c:pt idx="4">
                <c:v>2529</c:v>
              </c:pt>
              <c:pt idx="5">
                <c:v>2124</c:v>
              </c:pt>
              <c:pt idx="6">
                <c:v>2025</c:v>
              </c:pt>
              <c:pt idx="7">
                <c:v>2153</c:v>
              </c:pt>
              <c:pt idx="8">
                <c:v>1988</c:v>
              </c:pt>
              <c:pt idx="9">
                <c:v>2069</c:v>
              </c:pt>
              <c:pt idx="10">
                <c:v>1822</c:v>
              </c:pt>
              <c:pt idx="11">
                <c:v>1460</c:v>
              </c:pt>
              <c:pt idx="12">
                <c:v>3246</c:v>
              </c:pt>
              <c:pt idx="13">
                <c:v>1351</c:v>
              </c:pt>
              <c:pt idx="14">
                <c:v>1681</c:v>
              </c:pt>
              <c:pt idx="15">
                <c:v>1809</c:v>
              </c:pt>
              <c:pt idx="16">
                <c:v>2745</c:v>
              </c:pt>
              <c:pt idx="17">
                <c:v>1977</c:v>
              </c:pt>
            </c:numLit>
          </c:val>
          <c:extLst>
            <c:ext xmlns:c16="http://schemas.microsoft.com/office/drawing/2014/chart" uri="{C3380CC4-5D6E-409C-BE32-E72D297353CC}">
              <c16:uniqueId val="{00000000-B1F4-44D0-AF23-A48E108C06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394304"/>
        <c:axId val="103453824"/>
      </c:barChart>
      <c:catAx>
        <c:axId val="103394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345382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034538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339430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1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Przepustki nagrodowe do 5 dni w okresie od 01.05.1996 do 31.10.1997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3531</c:v>
              </c:pt>
              <c:pt idx="1">
                <c:v>1617</c:v>
              </c:pt>
              <c:pt idx="2">
                <c:v>1866</c:v>
              </c:pt>
              <c:pt idx="3">
                <c:v>1911</c:v>
              </c:pt>
              <c:pt idx="4">
                <c:v>2529</c:v>
              </c:pt>
              <c:pt idx="5">
                <c:v>2124</c:v>
              </c:pt>
              <c:pt idx="6">
                <c:v>2025</c:v>
              </c:pt>
              <c:pt idx="7">
                <c:v>2153</c:v>
              </c:pt>
              <c:pt idx="8">
                <c:v>1988</c:v>
              </c:pt>
              <c:pt idx="9">
                <c:v>2069</c:v>
              </c:pt>
              <c:pt idx="10">
                <c:v>1822</c:v>
              </c:pt>
              <c:pt idx="11">
                <c:v>1460</c:v>
              </c:pt>
              <c:pt idx="12">
                <c:v>3246</c:v>
              </c:pt>
              <c:pt idx="13">
                <c:v>1351</c:v>
              </c:pt>
              <c:pt idx="14">
                <c:v>1681</c:v>
              </c:pt>
              <c:pt idx="15">
                <c:v>1809</c:v>
              </c:pt>
              <c:pt idx="16">
                <c:v>2745</c:v>
              </c:pt>
              <c:pt idx="17">
                <c:v>1977</c:v>
              </c:pt>
            </c:numLit>
          </c:val>
          <c:extLst>
            <c:ext xmlns:c16="http://schemas.microsoft.com/office/drawing/2014/chart" uri="{C3380CC4-5D6E-409C-BE32-E72D297353CC}">
              <c16:uniqueId val="{00000000-D2E2-4B13-BA3D-EC2B6FA4E5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486208"/>
        <c:axId val="103488128"/>
      </c:barChart>
      <c:catAx>
        <c:axId val="103486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348812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034881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348620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1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Przepustki nagrodowe do 5 dni w okresie od 01.05.1996 do 31.10.1997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3531</c:v>
              </c:pt>
              <c:pt idx="1">
                <c:v>1617</c:v>
              </c:pt>
              <c:pt idx="2">
                <c:v>1866</c:v>
              </c:pt>
              <c:pt idx="3">
                <c:v>1911</c:v>
              </c:pt>
              <c:pt idx="4">
                <c:v>2529</c:v>
              </c:pt>
              <c:pt idx="5">
                <c:v>2124</c:v>
              </c:pt>
              <c:pt idx="6">
                <c:v>2025</c:v>
              </c:pt>
              <c:pt idx="7">
                <c:v>2153</c:v>
              </c:pt>
              <c:pt idx="8">
                <c:v>1988</c:v>
              </c:pt>
              <c:pt idx="9">
                <c:v>2069</c:v>
              </c:pt>
              <c:pt idx="10">
                <c:v>1822</c:v>
              </c:pt>
              <c:pt idx="11">
                <c:v>1460</c:v>
              </c:pt>
              <c:pt idx="12">
                <c:v>3246</c:v>
              </c:pt>
              <c:pt idx="13">
                <c:v>1351</c:v>
              </c:pt>
              <c:pt idx="14">
                <c:v>1681</c:v>
              </c:pt>
              <c:pt idx="15">
                <c:v>1809</c:v>
              </c:pt>
              <c:pt idx="16">
                <c:v>2745</c:v>
              </c:pt>
              <c:pt idx="17">
                <c:v>1977</c:v>
              </c:pt>
            </c:numLit>
          </c:val>
          <c:extLst>
            <c:ext xmlns:c16="http://schemas.microsoft.com/office/drawing/2014/chart" uri="{C3380CC4-5D6E-409C-BE32-E72D297353CC}">
              <c16:uniqueId val="{00000000-D92F-456F-BACF-E01726B8E7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516416"/>
        <c:axId val="103526784"/>
      </c:barChart>
      <c:catAx>
        <c:axId val="103516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352678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035267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351641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Struktura populacji osadzonych kobiet w dniu 29.08.1997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FAC9-4201-8605-CEC1CC69AA41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FAC9-4201-8605-CEC1CC69AA4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TA</c:v>
              </c:pt>
              <c:pt idx="1">
                <c:v>SK</c:v>
              </c:pt>
              <c:pt idx="2">
                <c:v>UK</c:v>
              </c:pt>
            </c:strLit>
          </c:cat>
          <c:val>
            <c:numLit>
              <c:formatCode>General</c:formatCode>
              <c:ptCount val="3"/>
              <c:pt idx="0">
                <c:v>503</c:v>
              </c:pt>
              <c:pt idx="1">
                <c:v>890</c:v>
              </c:pt>
              <c:pt idx="2">
                <c:v>40</c:v>
              </c:pt>
            </c:numLit>
          </c:val>
          <c:extLst>
            <c:ext xmlns:c16="http://schemas.microsoft.com/office/drawing/2014/chart" uri="{C3380CC4-5D6E-409C-BE32-E72D297353CC}">
              <c16:uniqueId val="{00000002-FAC9-4201-8605-CEC1CC69AA41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1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Przepustki nagrodowe do 5 dni w okresie od 01.07.1996 do 31.12.1997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3531</c:v>
              </c:pt>
              <c:pt idx="1">
                <c:v>1617</c:v>
              </c:pt>
              <c:pt idx="2">
                <c:v>1866</c:v>
              </c:pt>
              <c:pt idx="3">
                <c:v>1911</c:v>
              </c:pt>
              <c:pt idx="4">
                <c:v>2529</c:v>
              </c:pt>
              <c:pt idx="5">
                <c:v>2124</c:v>
              </c:pt>
              <c:pt idx="6">
                <c:v>2025</c:v>
              </c:pt>
              <c:pt idx="7">
                <c:v>2153</c:v>
              </c:pt>
              <c:pt idx="8">
                <c:v>1988</c:v>
              </c:pt>
              <c:pt idx="9">
                <c:v>2069</c:v>
              </c:pt>
              <c:pt idx="10">
                <c:v>1822</c:v>
              </c:pt>
              <c:pt idx="11">
                <c:v>1460</c:v>
              </c:pt>
              <c:pt idx="12">
                <c:v>3246</c:v>
              </c:pt>
              <c:pt idx="13">
                <c:v>1351</c:v>
              </c:pt>
              <c:pt idx="14">
                <c:v>1681</c:v>
              </c:pt>
              <c:pt idx="15">
                <c:v>1809</c:v>
              </c:pt>
              <c:pt idx="16">
                <c:v>2745</c:v>
              </c:pt>
              <c:pt idx="17">
                <c:v>1977</c:v>
              </c:pt>
            </c:numLit>
          </c:val>
          <c:extLst>
            <c:ext xmlns:c16="http://schemas.microsoft.com/office/drawing/2014/chart" uri="{C3380CC4-5D6E-409C-BE32-E72D297353CC}">
              <c16:uniqueId val="{00000000-DF64-47F1-B3CD-90740B3308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579648"/>
        <c:axId val="103581568"/>
      </c:barChart>
      <c:catAx>
        <c:axId val="103579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358156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035815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357964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1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Przepustki nagrodowe do 5 dni w okresie od 01.08.1996 do 30.01.1998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3531</c:v>
              </c:pt>
              <c:pt idx="1">
                <c:v>1617</c:v>
              </c:pt>
              <c:pt idx="2">
                <c:v>1866</c:v>
              </c:pt>
              <c:pt idx="3">
                <c:v>1911</c:v>
              </c:pt>
              <c:pt idx="4">
                <c:v>2529</c:v>
              </c:pt>
              <c:pt idx="5">
                <c:v>2124</c:v>
              </c:pt>
              <c:pt idx="6">
                <c:v>2025</c:v>
              </c:pt>
              <c:pt idx="7">
                <c:v>2153</c:v>
              </c:pt>
              <c:pt idx="8">
                <c:v>1988</c:v>
              </c:pt>
              <c:pt idx="9">
                <c:v>2069</c:v>
              </c:pt>
              <c:pt idx="10">
                <c:v>1822</c:v>
              </c:pt>
              <c:pt idx="11">
                <c:v>1460</c:v>
              </c:pt>
              <c:pt idx="12">
                <c:v>3246</c:v>
              </c:pt>
              <c:pt idx="13">
                <c:v>1351</c:v>
              </c:pt>
              <c:pt idx="14">
                <c:v>1681</c:v>
              </c:pt>
              <c:pt idx="15">
                <c:v>1809</c:v>
              </c:pt>
              <c:pt idx="16">
                <c:v>2745</c:v>
              </c:pt>
              <c:pt idx="17">
                <c:v>1977</c:v>
              </c:pt>
            </c:numLit>
          </c:val>
          <c:extLst>
            <c:ext xmlns:c16="http://schemas.microsoft.com/office/drawing/2014/chart" uri="{C3380CC4-5D6E-409C-BE32-E72D297353CC}">
              <c16:uniqueId val="{00000000-2F5C-4623-868E-2E0E51C270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613952"/>
        <c:axId val="103615872"/>
      </c:barChart>
      <c:catAx>
        <c:axId val="103613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361587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036158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361395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1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Przepustki nagrodowe do 5 dni w okresie od 01.08.1996 do 30.01.1998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3531</c:v>
              </c:pt>
              <c:pt idx="1">
                <c:v>1617</c:v>
              </c:pt>
              <c:pt idx="2">
                <c:v>1866</c:v>
              </c:pt>
              <c:pt idx="3">
                <c:v>1911</c:v>
              </c:pt>
              <c:pt idx="4">
                <c:v>2529</c:v>
              </c:pt>
              <c:pt idx="5">
                <c:v>2124</c:v>
              </c:pt>
              <c:pt idx="6">
                <c:v>2025</c:v>
              </c:pt>
              <c:pt idx="7">
                <c:v>2153</c:v>
              </c:pt>
              <c:pt idx="8">
                <c:v>1988</c:v>
              </c:pt>
              <c:pt idx="9">
                <c:v>2069</c:v>
              </c:pt>
              <c:pt idx="10">
                <c:v>1822</c:v>
              </c:pt>
              <c:pt idx="11">
                <c:v>1460</c:v>
              </c:pt>
              <c:pt idx="12">
                <c:v>3246</c:v>
              </c:pt>
              <c:pt idx="13">
                <c:v>1351</c:v>
              </c:pt>
              <c:pt idx="14">
                <c:v>1681</c:v>
              </c:pt>
              <c:pt idx="15">
                <c:v>1809</c:v>
              </c:pt>
              <c:pt idx="16">
                <c:v>2745</c:v>
              </c:pt>
              <c:pt idx="17">
                <c:v>1977</c:v>
              </c:pt>
            </c:numLit>
          </c:val>
          <c:extLst>
            <c:ext xmlns:c16="http://schemas.microsoft.com/office/drawing/2014/chart" uri="{C3380CC4-5D6E-409C-BE32-E72D297353CC}">
              <c16:uniqueId val="{00000000-CB0A-4646-BE5D-964A65C03A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631872"/>
        <c:axId val="103662720"/>
      </c:barChart>
      <c:catAx>
        <c:axId val="103631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366272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036627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363187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1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Przepustki nagrodowe do 5 dni w okresie od 01.12.1996 do 29.05.1998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3531</c:v>
              </c:pt>
              <c:pt idx="1">
                <c:v>1617</c:v>
              </c:pt>
              <c:pt idx="2">
                <c:v>1866</c:v>
              </c:pt>
              <c:pt idx="3">
                <c:v>1911</c:v>
              </c:pt>
              <c:pt idx="4">
                <c:v>2529</c:v>
              </c:pt>
              <c:pt idx="5">
                <c:v>2124</c:v>
              </c:pt>
              <c:pt idx="6">
                <c:v>2025</c:v>
              </c:pt>
              <c:pt idx="7">
                <c:v>2153</c:v>
              </c:pt>
              <c:pt idx="8">
                <c:v>1988</c:v>
              </c:pt>
              <c:pt idx="9">
                <c:v>2069</c:v>
              </c:pt>
              <c:pt idx="10">
                <c:v>1822</c:v>
              </c:pt>
              <c:pt idx="11">
                <c:v>1460</c:v>
              </c:pt>
              <c:pt idx="12">
                <c:v>3246</c:v>
              </c:pt>
              <c:pt idx="13">
                <c:v>1351</c:v>
              </c:pt>
              <c:pt idx="14">
                <c:v>1681</c:v>
              </c:pt>
              <c:pt idx="15">
                <c:v>1809</c:v>
              </c:pt>
              <c:pt idx="16">
                <c:v>2745</c:v>
              </c:pt>
              <c:pt idx="17">
                <c:v>1977</c:v>
              </c:pt>
            </c:numLit>
          </c:val>
          <c:extLst>
            <c:ext xmlns:c16="http://schemas.microsoft.com/office/drawing/2014/chart" uri="{C3380CC4-5D6E-409C-BE32-E72D297353CC}">
              <c16:uniqueId val="{00000000-F135-493F-AC30-B7B5F05872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703296"/>
        <c:axId val="103705216"/>
      </c:barChart>
      <c:catAx>
        <c:axId val="103703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370521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037052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370329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1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Przepustki nagrodowe do 5 dni w okresie od 01.12.1996 do 29.05.1998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3531</c:v>
              </c:pt>
              <c:pt idx="1">
                <c:v>1617</c:v>
              </c:pt>
              <c:pt idx="2">
                <c:v>1866</c:v>
              </c:pt>
              <c:pt idx="3">
                <c:v>1911</c:v>
              </c:pt>
              <c:pt idx="4">
                <c:v>2529</c:v>
              </c:pt>
              <c:pt idx="5">
                <c:v>2124</c:v>
              </c:pt>
              <c:pt idx="6">
                <c:v>2025</c:v>
              </c:pt>
              <c:pt idx="7">
                <c:v>2153</c:v>
              </c:pt>
              <c:pt idx="8">
                <c:v>1988</c:v>
              </c:pt>
              <c:pt idx="9">
                <c:v>2069</c:v>
              </c:pt>
              <c:pt idx="10">
                <c:v>1822</c:v>
              </c:pt>
              <c:pt idx="11">
                <c:v>1460</c:v>
              </c:pt>
              <c:pt idx="12">
                <c:v>3246</c:v>
              </c:pt>
              <c:pt idx="13">
                <c:v>1351</c:v>
              </c:pt>
              <c:pt idx="14">
                <c:v>1681</c:v>
              </c:pt>
              <c:pt idx="15">
                <c:v>1809</c:v>
              </c:pt>
              <c:pt idx="16">
                <c:v>2745</c:v>
              </c:pt>
              <c:pt idx="17">
                <c:v>1977</c:v>
              </c:pt>
            </c:numLit>
          </c:val>
          <c:extLst>
            <c:ext xmlns:c16="http://schemas.microsoft.com/office/drawing/2014/chart" uri="{C3380CC4-5D6E-409C-BE32-E72D297353CC}">
              <c16:uniqueId val="{00000000-F719-4C39-8D39-8AAFA252AE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737600"/>
        <c:axId val="103739776"/>
      </c:barChart>
      <c:catAx>
        <c:axId val="103737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373977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037397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373760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1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5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Skazani i ukarani (mężczyźni i kobiety) wg grup klasyfikacyjnych 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58AA-4FFF-BE2C-1BC1109724D2}"/>
              </c:ext>
            </c:extLst>
          </c:dPt>
          <c:dPt>
            <c:idx val="1"/>
            <c:bubble3D val="0"/>
            <c:spPr>
              <a:solidFill>
                <a:srgbClr val="CC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58AA-4FFF-BE2C-1BC1109724D2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58AA-4FFF-BE2C-1BC1109724D2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 algn="ctr" rtl="1">
                  <a:defRPr sz="175" b="0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M</c:v>
              </c:pt>
              <c:pt idx="1">
                <c:v>P</c:v>
              </c:pt>
              <c:pt idx="2">
                <c:v>R</c:v>
              </c:pt>
            </c:strLit>
          </c:cat>
          <c:val>
            <c:numLit>
              <c:formatCode>General</c:formatCode>
              <c:ptCount val="3"/>
              <c:pt idx="0">
                <c:v>10866</c:v>
              </c:pt>
              <c:pt idx="1">
                <c:v>15477</c:v>
              </c:pt>
              <c:pt idx="2">
                <c:v>22149</c:v>
              </c:pt>
            </c:numLit>
          </c:val>
          <c:extLst>
            <c:ext xmlns:c16="http://schemas.microsoft.com/office/drawing/2014/chart" uri="{C3380CC4-5D6E-409C-BE32-E72D297353CC}">
              <c16:uniqueId val="{00000003-58AA-4FFF-BE2C-1BC1109724D2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0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/>
    <c:pageMargins b="1" l="0.75000000000001465" r="0.75000000000001465" t="1" header="0.5" footer="0.5"/>
    <c:pageSetup paperSize="9" orientation="landscape" horizontalDpi="360" verticalDpi="360"/>
  </c:printSettings>
</c:chartSpace>
</file>

<file path=xl/charts/chart1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5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Skazani i ukarani (mężczyźni i kobiety) wg grup klasyfikacyjnych 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A166-4043-B9C6-15970502CC4F}"/>
              </c:ext>
            </c:extLst>
          </c:dPt>
          <c:dPt>
            <c:idx val="1"/>
            <c:bubble3D val="0"/>
            <c:spPr>
              <a:solidFill>
                <a:srgbClr val="CC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A166-4043-B9C6-15970502CC4F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A166-4043-B9C6-15970502CC4F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 algn="ctr" rtl="1">
                  <a:defRPr sz="175" b="0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M</c:v>
              </c:pt>
              <c:pt idx="1">
                <c:v>P</c:v>
              </c:pt>
              <c:pt idx="2">
                <c:v>R</c:v>
              </c:pt>
            </c:strLit>
          </c:cat>
          <c:val>
            <c:numLit>
              <c:formatCode>General</c:formatCode>
              <c:ptCount val="3"/>
              <c:pt idx="0">
                <c:v>10866</c:v>
              </c:pt>
              <c:pt idx="1">
                <c:v>15477</c:v>
              </c:pt>
              <c:pt idx="2">
                <c:v>22149</c:v>
              </c:pt>
            </c:numLit>
          </c:val>
          <c:extLst>
            <c:ext xmlns:c16="http://schemas.microsoft.com/office/drawing/2014/chart" uri="{C3380CC4-5D6E-409C-BE32-E72D297353CC}">
              <c16:uniqueId val="{00000003-A166-4043-B9C6-15970502CC4F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0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/>
    <c:pageMargins b="1" l="0.75000000000001465" r="0.75000000000001465" t="1" header="0.5" footer="0.5"/>
    <c:pageSetup paperSize="9" orientation="landscape" horizontalDpi="360" verticalDpi="360"/>
  </c:printSettings>
</c:chartSpace>
</file>

<file path=xl/charts/chart1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5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Skazani i ukarani (mężczyźni i kobiety) wg grup klasyfikacyjnych 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0C03-4CC7-B5FE-6FB3F67029FF}"/>
              </c:ext>
            </c:extLst>
          </c:dPt>
          <c:dPt>
            <c:idx val="1"/>
            <c:bubble3D val="0"/>
            <c:spPr>
              <a:solidFill>
                <a:srgbClr val="CC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0C03-4CC7-B5FE-6FB3F67029FF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0C03-4CC7-B5FE-6FB3F67029FF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 algn="ctr" rtl="1">
                  <a:defRPr sz="175" b="0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M</c:v>
              </c:pt>
              <c:pt idx="1">
                <c:v>P</c:v>
              </c:pt>
              <c:pt idx="2">
                <c:v>R</c:v>
              </c:pt>
            </c:strLit>
          </c:cat>
          <c:val>
            <c:numLit>
              <c:formatCode>General</c:formatCode>
              <c:ptCount val="3"/>
              <c:pt idx="0">
                <c:v>10866</c:v>
              </c:pt>
              <c:pt idx="1">
                <c:v>15477</c:v>
              </c:pt>
              <c:pt idx="2">
                <c:v>22149</c:v>
              </c:pt>
            </c:numLit>
          </c:val>
          <c:extLst>
            <c:ext xmlns:c16="http://schemas.microsoft.com/office/drawing/2014/chart" uri="{C3380CC4-5D6E-409C-BE32-E72D297353CC}">
              <c16:uniqueId val="{00000003-0C03-4CC7-B5FE-6FB3F67029FF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0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/>
    <c:pageMargins b="1" l="0.75000000000001465" r="0.75000000000001465" t="1" header="0.5" footer="0.5"/>
    <c:pageSetup paperSize="9" orientation="landscape" horizontalDpi="360" verticalDpi="360"/>
  </c:printSettings>
</c:chartSpace>
</file>

<file path=xl/charts/chart1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5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Skazani i ukarani (mężczyźni i kobiety) wg grup klasyfikacyjnych 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D52F-4EAC-8A52-BB80F03FBDD4}"/>
              </c:ext>
            </c:extLst>
          </c:dPt>
          <c:dPt>
            <c:idx val="1"/>
            <c:bubble3D val="0"/>
            <c:spPr>
              <a:solidFill>
                <a:srgbClr val="CC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D52F-4EAC-8A52-BB80F03FBDD4}"/>
              </c:ext>
            </c:extLst>
          </c:dPt>
          <c:dPt>
            <c:idx val="2"/>
            <c:bubble3D val="0"/>
            <c:spPr>
              <a:solidFill>
                <a:srgbClr val="00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D52F-4EAC-8A52-BB80F03FBDD4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 algn="ctr" rtl="1">
                  <a:defRPr sz="175" b="0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M</c:v>
              </c:pt>
              <c:pt idx="1">
                <c:v>P</c:v>
              </c:pt>
              <c:pt idx="2">
                <c:v>R</c:v>
              </c:pt>
            </c:strLit>
          </c:cat>
          <c:val>
            <c:numLit>
              <c:formatCode>General</c:formatCode>
              <c:ptCount val="3"/>
              <c:pt idx="0">
                <c:v>10866</c:v>
              </c:pt>
              <c:pt idx="1">
                <c:v>15477</c:v>
              </c:pt>
              <c:pt idx="2">
                <c:v>22149</c:v>
              </c:pt>
            </c:numLit>
          </c:val>
          <c:extLst>
            <c:ext xmlns:c16="http://schemas.microsoft.com/office/drawing/2014/chart" uri="{C3380CC4-5D6E-409C-BE32-E72D297353CC}">
              <c16:uniqueId val="{00000003-D52F-4EAC-8A52-BB80F03FBDD4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0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/>
    <c:pageMargins b="1" l="0.75000000000001465" r="0.75000000000001465" t="1" header="0.5" footer="0.5"/>
    <c:pageSetup paperSize="9" orientation="landscape" horizontalDpi="360" verticalDpi="360"/>
  </c:printSettings>
</c:chartSpace>
</file>

<file path=xl/charts/chart1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20"/>
      <c:rotY val="0"/>
      <c:rAngAx val="0"/>
      <c:perspective val="2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3.4025374855824811E-2"/>
          <c:y val="0.26508011498563488"/>
          <c:w val="0.93255848832849464"/>
          <c:h val="0.51111186101737249"/>
        </c:manualLayout>
      </c:layout>
      <c:pie3D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  <a:scene3d>
              <a:camera prst="orthographicFront"/>
              <a:lightRig rig="threePt" dir="t"/>
            </a:scene3d>
            <a:sp3d prstMaterial="metal">
              <a:bevelT w="165100" prst="coolSlant"/>
              <a:bevelB w="165100" prst="coolSlant"/>
              <a:contourClr>
                <a:srgbClr val="000000"/>
              </a:contourClr>
            </a:sp3d>
          </c:spPr>
          <c:dPt>
            <c:idx val="0"/>
            <c:bubble3D val="0"/>
            <c:spPr>
              <a:solidFill>
                <a:srgbClr val="FFFF00"/>
              </a:solidFill>
              <a:ln w="12700">
                <a:noFill/>
                <a:prstDash val="solid"/>
              </a:ln>
              <a:scene3d>
                <a:camera prst="orthographicFront"/>
                <a:lightRig rig="threePt" dir="t"/>
              </a:scene3d>
              <a:sp3d prstMaterial="metal">
                <a:bevelT w="165100" prst="coolSlant"/>
                <a:bevelB w="165100" prst="coolSlant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0-4F00-4331-979A-895DE09D45BE}"/>
              </c:ext>
            </c:extLst>
          </c:dPt>
          <c:dPt>
            <c:idx val="1"/>
            <c:bubble3D val="0"/>
            <c:spPr>
              <a:solidFill>
                <a:srgbClr val="00B050"/>
              </a:solidFill>
              <a:ln w="12700">
                <a:noFill/>
                <a:prstDash val="solid"/>
              </a:ln>
              <a:scene3d>
                <a:camera prst="orthographicFront"/>
                <a:lightRig rig="threePt" dir="t"/>
              </a:scene3d>
              <a:sp3d prstMaterial="metal">
                <a:bevelT w="165100" prst="coolSlant"/>
                <a:bevelB w="165100" prst="coolSlant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4F00-4331-979A-895DE09D45BE}"/>
              </c:ext>
            </c:extLst>
          </c:dPt>
          <c:dPt>
            <c:idx val="2"/>
            <c:bubble3D val="0"/>
            <c:spPr>
              <a:solidFill>
                <a:srgbClr val="7030A0"/>
              </a:solidFill>
              <a:ln w="12700">
                <a:noFill/>
                <a:prstDash val="solid"/>
              </a:ln>
              <a:scene3d>
                <a:camera prst="orthographicFront"/>
                <a:lightRig rig="threePt" dir="t"/>
              </a:scene3d>
              <a:sp3d prstMaterial="metal">
                <a:bevelT w="165100" prst="coolSlant"/>
                <a:bevelB w="165100" prst="coolSlant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4F00-4331-979A-895DE09D45BE}"/>
              </c:ext>
            </c:extLst>
          </c:dPt>
          <c:dPt>
            <c:idx val="3"/>
            <c:bubble3D val="0"/>
            <c:spPr>
              <a:solidFill>
                <a:srgbClr val="C00000"/>
              </a:solidFill>
              <a:ln w="12700">
                <a:noFill/>
                <a:prstDash val="solid"/>
              </a:ln>
              <a:scene3d>
                <a:camera prst="orthographicFront"/>
                <a:lightRig rig="threePt" dir="t"/>
              </a:scene3d>
              <a:sp3d prstMaterial="metal">
                <a:bevelT w="165100" prst="coolSlant"/>
                <a:bevelB w="165100" prst="coolSlant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4F00-4331-979A-895DE09D45BE}"/>
              </c:ext>
            </c:extLst>
          </c:dPt>
          <c:dLbls>
            <c:dLbl>
              <c:idx val="0"/>
              <c:layout>
                <c:manualLayout>
                  <c:x val="4.5889726417649834E-3"/>
                  <c:y val="-6.2593411778584934E-3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F00-4331-979A-895DE09D45BE}"/>
                </c:ext>
              </c:extLst>
            </c:dLbl>
            <c:dLbl>
              <c:idx val="1"/>
              <c:layout>
                <c:manualLayout>
                  <c:x val="-0.29479847937157388"/>
                  <c:y val="1.3585065911704913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F00-4331-979A-895DE09D45BE}"/>
                </c:ext>
              </c:extLst>
            </c:dLbl>
            <c:dLbl>
              <c:idx val="2"/>
              <c:layout>
                <c:manualLayout>
                  <c:x val="0.30440926200953738"/>
                  <c:y val="-8.6273024860656453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F00-4331-979A-895DE09D45BE}"/>
                </c:ext>
              </c:extLst>
            </c:dLbl>
            <c:dLbl>
              <c:idx val="3"/>
              <c:layout>
                <c:manualLayout>
                  <c:x val="6.7535162755818503E-4"/>
                  <c:y val="-8.4294463192123633E-3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F00-4331-979A-895DE09D45BE}"/>
                </c:ext>
              </c:extLst>
            </c:dLbl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 algn="ctr" rtl="1">
                  <a:defRPr sz="11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[1]Arkusz22!$J$27:$J$30</c:f>
              <c:strCache>
                <c:ptCount val="4"/>
                <c:pt idx="0">
                  <c:v>M</c:v>
                </c:pt>
                <c:pt idx="1">
                  <c:v>P</c:v>
                </c:pt>
                <c:pt idx="2">
                  <c:v>R</c:v>
                </c:pt>
                <c:pt idx="3">
                  <c:v>Inni*</c:v>
                </c:pt>
              </c:strCache>
            </c:strRef>
          </c:cat>
          <c:val>
            <c:numRef>
              <c:f>[1]Arkusz22!$K$27:$K$30</c:f>
              <c:numCache>
                <c:formatCode>General</c:formatCode>
                <c:ptCount val="4"/>
                <c:pt idx="0">
                  <c:v>579</c:v>
                </c:pt>
                <c:pt idx="1">
                  <c:v>24689</c:v>
                </c:pt>
                <c:pt idx="2">
                  <c:v>38084</c:v>
                </c:pt>
                <c:pt idx="3">
                  <c:v>1370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F00-4331-979A-895DE09D45BE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 w="25400">
          <a:noFill/>
        </a:ln>
        <a:effectLst>
          <a:softEdge rad="31750"/>
        </a:effectLst>
        <a:scene3d>
          <a:camera prst="orthographicFront"/>
          <a:lightRig rig="threePt" dir="t"/>
        </a:scene3d>
        <a:sp3d prstMaterial="metal"/>
      </c:spPr>
    </c:plotArea>
    <c:legend>
      <c:legendPos val="b"/>
      <c:layout>
        <c:manualLayout>
          <c:xMode val="edge"/>
          <c:yMode val="edge"/>
          <c:x val="0.30263391494667818"/>
          <c:y val="0.92643769528808895"/>
          <c:w val="0.39473199570989725"/>
          <c:h val="5.4514685664291983E-2"/>
        </c:manualLayout>
      </c:layout>
      <c:overlay val="0"/>
      <c:spPr>
        <a:noFill/>
        <a:ln w="3175">
          <a:noFill/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zero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  <a:ln w="3175">
      <a:solidFill>
        <a:srgbClr val="000000"/>
      </a:solidFill>
      <a:prstDash val="solid"/>
    </a:ln>
    <a:scene3d>
      <a:camera prst="orthographicFront"/>
      <a:lightRig rig="threePt" dir="t"/>
    </a:scene3d>
    <a:sp3d>
      <a:bevelT w="165100" prst="coolSlant"/>
      <a:bevelB w="165100" prst="coolSlant"/>
    </a:sp3d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/>
    <c:pageMargins b="1" l="0.75000000000001465" r="0.75000000000001465" t="1" header="0.5" footer="0.5"/>
    <c:pageSetup paperSize="9" orientation="landscape" horizontalDpi="360" verticalDpi="360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Struktura populacji osadzonych kobiet w dniu 30.09.1997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A96E-414A-8CD3-3D48CAC7AED1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A96E-414A-8CD3-3D48CAC7AED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TA</c:v>
              </c:pt>
              <c:pt idx="1">
                <c:v>SK</c:v>
              </c:pt>
              <c:pt idx="2">
                <c:v>UK</c:v>
              </c:pt>
            </c:strLit>
          </c:cat>
          <c:val>
            <c:numLit>
              <c:formatCode>General</c:formatCode>
              <c:ptCount val="3"/>
              <c:pt idx="0">
                <c:v>503</c:v>
              </c:pt>
              <c:pt idx="1">
                <c:v>890</c:v>
              </c:pt>
              <c:pt idx="2">
                <c:v>40</c:v>
              </c:pt>
            </c:numLit>
          </c:val>
          <c:extLst>
            <c:ext xmlns:c16="http://schemas.microsoft.com/office/drawing/2014/chart" uri="{C3380CC4-5D6E-409C-BE32-E72D297353CC}">
              <c16:uniqueId val="{00000002-A96E-414A-8CD3-3D48CAC7AED1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1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9763779527559068E-2"/>
          <c:y val="0.14030612244897958"/>
          <c:w val="0.90393700787401576"/>
          <c:h val="0.64795918367366079"/>
        </c:manualLayout>
      </c:layout>
      <c:lineChart>
        <c:grouping val="standard"/>
        <c:varyColors val="0"/>
        <c:ser>
          <c:idx val="0"/>
          <c:order val="0"/>
          <c:tx>
            <c:strRef>
              <c:f>[1]Arkusz23!$M$4</c:f>
              <c:strCache>
                <c:ptCount val="1"/>
                <c:pt idx="0">
                  <c:v>zwolnieni na skutek ukończenia kary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  <a:scene3d>
                <a:camera prst="orthographicFront"/>
                <a:lightRig rig="threePt" dir="t"/>
              </a:scene3d>
              <a:sp3d>
                <a:bevelT w="165100" prst="coolSlant"/>
              </a:sp3d>
            </c:spPr>
          </c:marker>
          <c:cat>
            <c:numRef>
              <c:f>[1]Arkusz23!$L$5:$L$17</c:f>
              <c:numCache>
                <c:formatCode>General</c:formatCode>
                <c:ptCount val="13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</c:numCache>
            </c:numRef>
          </c:cat>
          <c:val>
            <c:numRef>
              <c:f>[1]Arkusz23!$M$5:$M$17</c:f>
              <c:numCache>
                <c:formatCode>General</c:formatCode>
                <c:ptCount val="13"/>
                <c:pt idx="0">
                  <c:v>3013</c:v>
                </c:pt>
                <c:pt idx="1">
                  <c:v>3110</c:v>
                </c:pt>
                <c:pt idx="2">
                  <c:v>3304</c:v>
                </c:pt>
                <c:pt idx="3">
                  <c:v>3166</c:v>
                </c:pt>
                <c:pt idx="4">
                  <c:v>3252</c:v>
                </c:pt>
                <c:pt idx="5">
                  <c:v>3296</c:v>
                </c:pt>
                <c:pt idx="6">
                  <c:v>3198</c:v>
                </c:pt>
                <c:pt idx="7">
                  <c:v>3363</c:v>
                </c:pt>
                <c:pt idx="8">
                  <c:v>3132</c:v>
                </c:pt>
                <c:pt idx="9">
                  <c:v>3254</c:v>
                </c:pt>
                <c:pt idx="10">
                  <c:v>3370</c:v>
                </c:pt>
                <c:pt idx="11">
                  <c:v>3021</c:v>
                </c:pt>
                <c:pt idx="12">
                  <c:v>3441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3E4C-414B-A207-1C8BFFE23196}"/>
            </c:ext>
          </c:extLst>
        </c:ser>
        <c:ser>
          <c:idx val="1"/>
          <c:order val="1"/>
          <c:tx>
            <c:strRef>
              <c:f>[1]Arkusz23!$N$4</c:f>
              <c:strCache>
                <c:ptCount val="1"/>
                <c:pt idx="0">
                  <c:v>zwolnieni warunkowo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00"/>
              </a:solidFill>
              <a:ln>
                <a:solidFill>
                  <a:srgbClr val="C00000"/>
                </a:solidFill>
                <a:prstDash val="solid"/>
              </a:ln>
              <a:scene3d>
                <a:camera prst="orthographicFront"/>
                <a:lightRig rig="threePt" dir="t"/>
              </a:scene3d>
              <a:sp3d>
                <a:bevelT w="165100" prst="coolSlant"/>
              </a:sp3d>
            </c:spPr>
          </c:marker>
          <c:cat>
            <c:numRef>
              <c:f>[1]Arkusz23!$L$5:$L$17</c:f>
              <c:numCache>
                <c:formatCode>General</c:formatCode>
                <c:ptCount val="13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</c:numCache>
            </c:numRef>
          </c:cat>
          <c:val>
            <c:numRef>
              <c:f>[1]Arkusz23!$N$5:$N$17</c:f>
              <c:numCache>
                <c:formatCode>General</c:formatCode>
                <c:ptCount val="13"/>
                <c:pt idx="0">
                  <c:v>424</c:v>
                </c:pt>
                <c:pt idx="1">
                  <c:v>378</c:v>
                </c:pt>
                <c:pt idx="2">
                  <c:v>332</c:v>
                </c:pt>
                <c:pt idx="3">
                  <c:v>394</c:v>
                </c:pt>
                <c:pt idx="4">
                  <c:v>334</c:v>
                </c:pt>
                <c:pt idx="5">
                  <c:v>332</c:v>
                </c:pt>
                <c:pt idx="6">
                  <c:v>438</c:v>
                </c:pt>
                <c:pt idx="7">
                  <c:v>391</c:v>
                </c:pt>
                <c:pt idx="8">
                  <c:v>412</c:v>
                </c:pt>
                <c:pt idx="9">
                  <c:v>465</c:v>
                </c:pt>
                <c:pt idx="10">
                  <c:v>351</c:v>
                </c:pt>
                <c:pt idx="11">
                  <c:v>357</c:v>
                </c:pt>
                <c:pt idx="12">
                  <c:v>447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3E4C-414B-A207-1C8BFFE23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867968"/>
        <c:axId val="48870528"/>
      </c:lineChart>
      <c:catAx>
        <c:axId val="48867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l-PL"/>
                  <a:t>miesiąc</a:t>
                </a:r>
              </a:p>
            </c:rich>
          </c:tx>
          <c:layout>
            <c:manualLayout>
              <c:xMode val="edge"/>
              <c:yMode val="edge"/>
              <c:x val="0.49553805774278231"/>
              <c:y val="0.8801020408161995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488705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87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l-PL"/>
                  <a:t>liczba</a:t>
                </a:r>
              </a:p>
            </c:rich>
          </c:tx>
          <c:layout>
            <c:manualLayout>
              <c:xMode val="edge"/>
              <c:yMode val="edge"/>
              <c:x val="7.874015748031496E-3"/>
              <c:y val="0.4336734693878904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48867968"/>
        <c:crosses val="autoZero"/>
        <c:crossBetween val="between"/>
      </c:valAx>
      <c:spPr>
        <a:noFill/>
        <a:ln w="12700">
          <a:noFill/>
          <a:prstDash val="solid"/>
        </a:ln>
        <a:scene3d>
          <a:camera prst="orthographicFront"/>
          <a:lightRig rig="threePt" dir="t"/>
        </a:scene3d>
        <a:sp3d>
          <a:bevelB w="165100" prst="coolSlant"/>
        </a:sp3d>
      </c:spPr>
    </c:plotArea>
    <c:legend>
      <c:legendPos val="r"/>
      <c:layout>
        <c:manualLayout>
          <c:xMode val="edge"/>
          <c:yMode val="edge"/>
          <c:x val="5.0150174527153167E-2"/>
          <c:y val="0.93112244897959184"/>
          <c:w val="0.93515166274320005"/>
          <c:h val="5.1020408163265286E-2"/>
        </c:manualLayout>
      </c:layout>
      <c:overlay val="0"/>
      <c:spPr>
        <a:noFill/>
        <a:ln w="3175">
          <a:noFill/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l-PL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  <a:ln w="3175">
      <a:solidFill>
        <a:srgbClr val="000000"/>
      </a:solidFill>
      <a:prstDash val="solid"/>
    </a:ln>
    <a:scene3d>
      <a:camera prst="orthographicFront"/>
      <a:lightRig rig="threePt" dir="t"/>
    </a:scene3d>
    <a:sp3d>
      <a:bevelT w="165100" prst="coolSlant"/>
      <a:bevelB w="165100" prst="coolSlant"/>
    </a:sp3d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l-PL"/>
    </a:p>
  </c:txPr>
  <c:printSettings>
    <c:headerFooter alignWithMargins="0"/>
    <c:pageMargins b="1" l="0.75000000000001465" r="0.75000000000001465" t="1" header="0.5" footer="0.5"/>
    <c:pageSetup paperSize="9" orientation="landscape"/>
  </c:printSettings>
</c:chartSpace>
</file>

<file path=xl/charts/chart1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20"/>
      <c:rotY val="20"/>
      <c:rAngAx val="1"/>
    </c:view3D>
    <c:floor>
      <c:thickness val="0"/>
      <c:spPr>
        <a:solidFill>
          <a:srgbClr val="FFC000"/>
        </a:solidFill>
        <a:scene3d>
          <a:camera prst="orthographicFront"/>
          <a:lightRig rig="threePt" dir="t"/>
        </a:scene3d>
        <a:sp3d>
          <a:contourClr>
            <a:srgbClr val="000000"/>
          </a:contourClr>
        </a:sp3d>
      </c:spPr>
    </c:floor>
    <c:sideWall>
      <c:thickness val="0"/>
      <c:spPr>
        <a:noFill/>
      </c:spPr>
    </c:sideWall>
    <c:backWall>
      <c:thickness val="0"/>
      <c:spPr>
        <a:noFill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rgbClr val="7030A0"/>
            </a:solidFill>
            <a:scene3d>
              <a:camera prst="orthographicFront"/>
              <a:lightRig rig="threePt" dir="t"/>
            </a:scene3d>
            <a:sp3d prstMaterial="metal">
              <a:bevelT w="165100" prst="coolSlant"/>
            </a:sp3d>
          </c:spPr>
          <c:invertIfNegative val="0"/>
          <c:dLbls>
            <c:dLbl>
              <c:idx val="0"/>
              <c:layout>
                <c:manualLayout>
                  <c:x val="6.2893071379026243E-3"/>
                  <c:y val="-9.950248756218974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A60-4A40-AB57-808CA13D91ED}"/>
                </c:ext>
              </c:extLst>
            </c:dLbl>
            <c:dLbl>
              <c:idx val="1"/>
              <c:layout>
                <c:manualLayout>
                  <c:x val="6.2893071379026243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A60-4A40-AB57-808CA13D91ED}"/>
                </c:ext>
              </c:extLst>
            </c:dLbl>
            <c:dLbl>
              <c:idx val="2"/>
              <c:layout>
                <c:manualLayout>
                  <c:x val="6.2893071379026243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A60-4A40-AB57-808CA13D91ED}"/>
                </c:ext>
              </c:extLst>
            </c:dLbl>
            <c:dLbl>
              <c:idx val="4"/>
              <c:layout>
                <c:manualLayout>
                  <c:x val="4.1928714252675971E-3"/>
                  <c:y val="-3.316749585406301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A60-4A40-AB57-808CA13D91ED}"/>
                </c:ext>
              </c:extLst>
            </c:dLbl>
            <c:dLbl>
              <c:idx val="5"/>
              <c:layout>
                <c:manualLayout>
                  <c:x val="6.2893071379026243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A60-4A40-AB57-808CA13D91ED}"/>
                </c:ext>
              </c:extLst>
            </c:dLbl>
            <c:dLbl>
              <c:idx val="6"/>
              <c:layout>
                <c:manualLayout>
                  <c:x val="6.2893071379026243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A60-4A40-AB57-808CA13D91ED}"/>
                </c:ext>
              </c:extLst>
            </c:dLbl>
            <c:dLbl>
              <c:idx val="7"/>
              <c:layout>
                <c:manualLayout>
                  <c:x val="6.2893071379026243E-3"/>
                  <c:y val="-3.316749585406301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A60-4A40-AB57-808CA13D91ED}"/>
                </c:ext>
              </c:extLst>
            </c:dLbl>
            <c:dLbl>
              <c:idx val="8"/>
              <c:layout>
                <c:manualLayout>
                  <c:x val="6.2893071379023753E-3"/>
                  <c:y val="1.422873500329075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A60-4A40-AB57-808CA13D91ED}"/>
                </c:ext>
              </c:extLst>
            </c:dLbl>
            <c:dLbl>
              <c:idx val="9"/>
              <c:layout>
                <c:manualLayout>
                  <c:x val="6.2893071379026243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A60-4A40-AB57-808CA13D91ED}"/>
                </c:ext>
              </c:extLst>
            </c:dLbl>
            <c:dLbl>
              <c:idx val="10"/>
              <c:layout>
                <c:manualLayout>
                  <c:x val="2.0964357126337986E-3"/>
                  <c:y val="-3.316644081437198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A60-4A40-AB57-808CA13D91ED}"/>
                </c:ext>
              </c:extLst>
            </c:dLbl>
            <c:dLbl>
              <c:idx val="11"/>
              <c:layout>
                <c:manualLayout>
                  <c:x val="8.385742850537399E-3"/>
                  <c:y val="1.9252880399017849E-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A60-4A40-AB57-808CA13D91ED}"/>
                </c:ext>
              </c:extLst>
            </c:dLbl>
            <c:dLbl>
              <c:idx val="12"/>
              <c:layout>
                <c:manualLayout>
                  <c:x val="4.1928714252675971E-3"/>
                  <c:y val="-3.835668577681569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1A60-4A40-AB57-808CA13D91E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[1]Arkusz24!$A$70:$A$82</c:f>
              <c:strCache>
                <c:ptCount val="13"/>
                <c:pt idx="0">
                  <c:v>marzec</c:v>
                </c:pt>
                <c:pt idx="1">
                  <c:v>kwiecień</c:v>
                </c:pt>
                <c:pt idx="2">
                  <c:v>maj</c:v>
                </c:pt>
                <c:pt idx="3">
                  <c:v>czerwiec</c:v>
                </c:pt>
                <c:pt idx="4">
                  <c:v>lipiec</c:v>
                </c:pt>
                <c:pt idx="5">
                  <c:v>sierpień</c:v>
                </c:pt>
                <c:pt idx="6">
                  <c:v>wrzesień</c:v>
                </c:pt>
                <c:pt idx="7">
                  <c:v>październik</c:v>
                </c:pt>
                <c:pt idx="8">
                  <c:v>listopad</c:v>
                </c:pt>
                <c:pt idx="9">
                  <c:v>grudzień</c:v>
                </c:pt>
                <c:pt idx="10">
                  <c:v>styczeń</c:v>
                </c:pt>
                <c:pt idx="11">
                  <c:v>luty</c:v>
                </c:pt>
                <c:pt idx="12">
                  <c:v>marzec</c:v>
                </c:pt>
              </c:strCache>
            </c:strRef>
          </c:cat>
          <c:val>
            <c:numRef>
              <c:f>[1]Arkusz24!$B$70:$B$82</c:f>
              <c:numCache>
                <c:formatCode>General</c:formatCode>
                <c:ptCount val="13"/>
                <c:pt idx="0">
                  <c:v>641</c:v>
                </c:pt>
                <c:pt idx="1">
                  <c:v>576</c:v>
                </c:pt>
                <c:pt idx="2">
                  <c:v>475</c:v>
                </c:pt>
                <c:pt idx="3">
                  <c:v>562</c:v>
                </c:pt>
                <c:pt idx="4">
                  <c:v>539</c:v>
                </c:pt>
                <c:pt idx="5">
                  <c:v>401</c:v>
                </c:pt>
                <c:pt idx="6">
                  <c:v>603</c:v>
                </c:pt>
                <c:pt idx="7">
                  <c:v>520</c:v>
                </c:pt>
                <c:pt idx="8">
                  <c:v>505</c:v>
                </c:pt>
                <c:pt idx="9">
                  <c:v>501</c:v>
                </c:pt>
                <c:pt idx="10">
                  <c:v>431</c:v>
                </c:pt>
                <c:pt idx="11">
                  <c:v>488</c:v>
                </c:pt>
                <c:pt idx="12">
                  <c:v>579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1A60-4A40-AB57-808CA13D91E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cylinder"/>
        <c:axId val="49166208"/>
        <c:axId val="49167744"/>
        <c:axId val="0"/>
      </c:bar3DChart>
      <c:catAx>
        <c:axId val="491662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167744"/>
        <c:crossesAt val="0"/>
        <c:auto val="1"/>
        <c:lblAlgn val="ctr"/>
        <c:lblOffset val="100"/>
        <c:noMultiLvlLbl val="0"/>
      </c:catAx>
      <c:valAx>
        <c:axId val="49167744"/>
        <c:scaling>
          <c:orientation val="minMax"/>
          <c:max val="65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crossAx val="49166208"/>
        <c:crosses val="autoZero"/>
        <c:crossBetween val="between"/>
        <c:majorUnit val="50"/>
      </c:valAx>
    </c:plotArea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  <a:scene3d>
      <a:camera prst="orthographicFront"/>
      <a:lightRig rig="threePt" dir="t"/>
    </a:scene3d>
    <a:sp3d>
      <a:bevelT w="165100" prst="coolSlant"/>
      <a:bevelB w="165100" prst="coolSlant"/>
    </a:sp3d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20"/>
      <c:rotY val="20"/>
      <c:rAngAx val="1"/>
    </c:view3D>
    <c:floor>
      <c:thickness val="0"/>
      <c:spPr>
        <a:solidFill>
          <a:srgbClr val="FFC000"/>
        </a:solidFill>
        <a:scene3d>
          <a:camera prst="orthographicFront"/>
          <a:lightRig rig="threePt" dir="t"/>
        </a:scene3d>
        <a:sp3d>
          <a:contourClr>
            <a:srgbClr val="000000"/>
          </a:contourClr>
        </a:sp3d>
      </c:spPr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rgbClr val="7030A0"/>
            </a:solidFill>
            <a:scene3d>
              <a:camera prst="orthographicFront"/>
              <a:lightRig rig="threePt" dir="t"/>
            </a:scene3d>
            <a:sp3d>
              <a:bevelT w="165100" prst="coolSlant"/>
            </a:sp3d>
          </c:spPr>
          <c:invertIfNegative val="0"/>
          <c:dLbls>
            <c:dLbl>
              <c:idx val="0"/>
              <c:layout>
                <c:manualLayout>
                  <c:x val="9.0242526790750167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39D-4A33-8D3B-902D47480762}"/>
                </c:ext>
              </c:extLst>
            </c:dLbl>
            <c:dLbl>
              <c:idx val="1"/>
              <c:layout>
                <c:manualLayout>
                  <c:x val="6.7681895093062603E-3"/>
                  <c:y val="-6.7001675041877123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39D-4A33-8D3B-902D47480762}"/>
                </c:ext>
              </c:extLst>
            </c:dLbl>
            <c:dLbl>
              <c:idx val="2"/>
              <c:layout>
                <c:manualLayout>
                  <c:x val="4.5121263395375075E-3"/>
                  <c:y val="-3.350083752093820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39D-4A33-8D3B-902D47480762}"/>
                </c:ext>
              </c:extLst>
            </c:dLbl>
            <c:dLbl>
              <c:idx val="3"/>
              <c:layout>
                <c:manualLayout>
                  <c:x val="6.7681895093062603E-3"/>
                  <c:y val="-3.350083752093869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39D-4A33-8D3B-902D47480762}"/>
                </c:ext>
              </c:extLst>
            </c:dLbl>
            <c:dLbl>
              <c:idx val="4"/>
              <c:layout>
                <c:manualLayout>
                  <c:x val="2.2560631697687121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39D-4A33-8D3B-902D47480762}"/>
                </c:ext>
              </c:extLst>
            </c:dLbl>
            <c:dLbl>
              <c:idx val="5"/>
              <c:layout>
                <c:manualLayout>
                  <c:x val="6.7681895093062603E-3"/>
                  <c:y val="-6.7001675041877123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39D-4A33-8D3B-902D47480762}"/>
                </c:ext>
              </c:extLst>
            </c:dLbl>
            <c:dLbl>
              <c:idx val="7"/>
              <c:layout>
                <c:manualLayout>
                  <c:x val="4.5121263395375075E-3"/>
                  <c:y val="3.0708746310820265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639D-4A33-8D3B-902D47480762}"/>
                </c:ext>
              </c:extLst>
            </c:dLbl>
            <c:dLbl>
              <c:idx val="9"/>
              <c:layout>
                <c:manualLayout>
                  <c:x val="4.5121263395375855E-3"/>
                  <c:y val="-1.005025125628140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39D-4A33-8D3B-902D47480762}"/>
                </c:ext>
              </c:extLst>
            </c:dLbl>
            <c:dLbl>
              <c:idx val="10"/>
              <c:layout>
                <c:manualLayout>
                  <c:x val="4.1536870759334883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639D-4A33-8D3B-902D47480762}"/>
                </c:ext>
              </c:extLst>
            </c:dLbl>
            <c:dLbl>
              <c:idx val="11"/>
              <c:layout>
                <c:manualLayout>
                  <c:x val="6.7681895093062603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639D-4A33-8D3B-902D47480762}"/>
                </c:ext>
              </c:extLst>
            </c:dLbl>
            <c:dLbl>
              <c:idx val="12"/>
              <c:layout>
                <c:manualLayout>
                  <c:x val="4.5121263395375075E-3"/>
                  <c:y val="-6.7001675041877123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639D-4A33-8D3B-902D47480762}"/>
                </c:ext>
              </c:extLst>
            </c:dLbl>
            <c:dLbl>
              <c:idx val="13"/>
              <c:layout>
                <c:manualLayout>
                  <c:x val="6.2305306139002524E-3"/>
                  <c:y val="-4.0040052663703855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639D-4A33-8D3B-902D47480762}"/>
                </c:ext>
              </c:extLst>
            </c:dLbl>
            <c:dLbl>
              <c:idx val="14"/>
              <c:layout>
                <c:manualLayout>
                  <c:x val="5.0498368860167784E-3"/>
                  <c:y val="-1.142857142857184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639D-4A33-8D3B-902D4748076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[1]Arkusz24!$A$7:$A$17</c:f>
              <c:strCache>
                <c:ptCount val="11"/>
                <c:pt idx="0">
                  <c:v>Bydgoszcz</c:v>
                </c:pt>
                <c:pt idx="1">
                  <c:v>Katowice</c:v>
                </c:pt>
                <c:pt idx="2">
                  <c:v>Koszalin</c:v>
                </c:pt>
                <c:pt idx="3">
                  <c:v>Kraków</c:v>
                </c:pt>
                <c:pt idx="4">
                  <c:v>Lublin</c:v>
                </c:pt>
                <c:pt idx="5">
                  <c:v>Łódź</c:v>
                </c:pt>
                <c:pt idx="6">
                  <c:v>Olsztyn</c:v>
                </c:pt>
                <c:pt idx="7">
                  <c:v>Opole</c:v>
                </c:pt>
                <c:pt idx="8">
                  <c:v>Poznań</c:v>
                </c:pt>
                <c:pt idx="9">
                  <c:v>Rzeszów</c:v>
                </c:pt>
                <c:pt idx="10">
                  <c:v>Warszawa</c:v>
                </c:pt>
              </c:strCache>
            </c:strRef>
          </c:cat>
          <c:val>
            <c:numRef>
              <c:f>[1]Arkusz24!$C$7:$C$17</c:f>
              <c:numCache>
                <c:formatCode>General</c:formatCode>
                <c:ptCount val="11"/>
                <c:pt idx="0">
                  <c:v>38</c:v>
                </c:pt>
                <c:pt idx="1">
                  <c:v>86</c:v>
                </c:pt>
                <c:pt idx="2">
                  <c:v>37</c:v>
                </c:pt>
                <c:pt idx="3">
                  <c:v>57</c:v>
                </c:pt>
                <c:pt idx="4">
                  <c:v>50</c:v>
                </c:pt>
                <c:pt idx="5">
                  <c:v>44</c:v>
                </c:pt>
                <c:pt idx="6">
                  <c:v>85</c:v>
                </c:pt>
                <c:pt idx="7">
                  <c:v>80</c:v>
                </c:pt>
                <c:pt idx="8">
                  <c:v>40</c:v>
                </c:pt>
                <c:pt idx="9">
                  <c:v>23</c:v>
                </c:pt>
                <c:pt idx="10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639D-4A33-8D3B-902D4748076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cylinder"/>
        <c:axId val="49216512"/>
        <c:axId val="104207104"/>
        <c:axId val="0"/>
      </c:bar3DChart>
      <c:catAx>
        <c:axId val="492165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4207104"/>
        <c:crossesAt val="0"/>
        <c:auto val="1"/>
        <c:lblAlgn val="ctr"/>
        <c:lblOffset val="100"/>
        <c:noMultiLvlLbl val="0"/>
      </c:catAx>
      <c:valAx>
        <c:axId val="104207104"/>
        <c:scaling>
          <c:orientation val="minMax"/>
          <c:max val="9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crossAx val="49216512"/>
        <c:crosses val="autoZero"/>
        <c:crossBetween val="between"/>
      </c:valAx>
    </c:plotArea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  <a:scene3d>
      <a:camera prst="orthographicFront"/>
      <a:lightRig rig="threePt" dir="t"/>
    </a:scene3d>
    <a:sp3d prstMaterial="metal">
      <a:bevelT w="165100" prst="coolSlant"/>
      <a:bevelB w="165100" prst="coolSlant"/>
    </a:sp3d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20"/>
      <c:rotY val="20"/>
      <c:rAngAx val="1"/>
    </c:view3D>
    <c:floor>
      <c:thickness val="0"/>
      <c:spPr>
        <a:solidFill>
          <a:srgbClr val="FFC000"/>
        </a:solidFill>
        <a:scene3d>
          <a:camera prst="orthographicFront"/>
          <a:lightRig rig="threePt" dir="t"/>
        </a:scene3d>
        <a:sp3d>
          <a:contourClr>
            <a:srgbClr val="000000"/>
          </a:contourClr>
        </a:sp3d>
      </c:spPr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rgbClr val="7030A0"/>
            </a:solidFill>
            <a:scene3d>
              <a:camera prst="orthographicFront"/>
              <a:lightRig rig="threePt" dir="t"/>
            </a:scene3d>
            <a:sp3d>
              <a:bevelT w="165100" prst="coolSlant"/>
            </a:sp3d>
          </c:spPr>
          <c:invertIfNegative val="0"/>
          <c:dLbls>
            <c:dLbl>
              <c:idx val="0"/>
              <c:layout>
                <c:manualLayout>
                  <c:x val="4.7576353118992274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B6C-48A2-B8F9-8E1B9CC0AAD4}"/>
                </c:ext>
              </c:extLst>
            </c:dLbl>
            <c:dLbl>
              <c:idx val="1"/>
              <c:layout>
                <c:manualLayout>
                  <c:x val="6.5040650406504074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B6C-48A2-B8F9-8E1B9CC0AAD4}"/>
                </c:ext>
              </c:extLst>
            </c:dLbl>
            <c:dLbl>
              <c:idx val="2"/>
              <c:layout>
                <c:manualLayout>
                  <c:x val="2.1680216802168212E-3"/>
                  <c:y val="-1.877934272300469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B6C-48A2-B8F9-8E1B9CC0AAD4}"/>
                </c:ext>
              </c:extLst>
            </c:dLbl>
            <c:dLbl>
              <c:idx val="3"/>
              <c:layout>
                <c:manualLayout>
                  <c:x val="6.5040650406504074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B6C-48A2-B8F9-8E1B9CC0AAD4}"/>
                </c:ext>
              </c:extLst>
            </c:dLbl>
            <c:dLbl>
              <c:idx val="4"/>
              <c:layout>
                <c:manualLayout>
                  <c:x val="4.3360433604337934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B6C-48A2-B8F9-8E1B9CC0AAD4}"/>
                </c:ext>
              </c:extLst>
            </c:dLbl>
            <c:dLbl>
              <c:idx val="5"/>
              <c:layout>
                <c:manualLayout>
                  <c:x val="6.5040650406504074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B6C-48A2-B8F9-8E1B9CC0AAD4}"/>
                </c:ext>
              </c:extLst>
            </c:dLbl>
            <c:dLbl>
              <c:idx val="6"/>
              <c:layout>
                <c:manualLayout>
                  <c:x val="6.5040650406503414E-3"/>
                  <c:y val="-4.6948356807511738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B6C-48A2-B8F9-8E1B9CC0AAD4}"/>
                </c:ext>
              </c:extLst>
            </c:dLbl>
            <c:dLbl>
              <c:idx val="7"/>
              <c:layout>
                <c:manualLayout>
                  <c:x val="8.6720867208675747E-3"/>
                  <c:y val="-1.408450704225352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B6C-48A2-B8F9-8E1B9CC0AAD4}"/>
                </c:ext>
              </c:extLst>
            </c:dLbl>
            <c:dLbl>
              <c:idx val="8"/>
              <c:layout>
                <c:manualLayout>
                  <c:x val="8.6720867208675747E-3"/>
                  <c:y val="-2.816901408450704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EB6C-48A2-B8F9-8E1B9CC0AAD4}"/>
                </c:ext>
              </c:extLst>
            </c:dLbl>
            <c:dLbl>
              <c:idx val="9"/>
              <c:layout>
                <c:manualLayout>
                  <c:x val="6.5040650406504074E-3"/>
                  <c:y val="-4.6948356807511738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B6C-48A2-B8F9-8E1B9CC0AAD4}"/>
                </c:ext>
              </c:extLst>
            </c:dLbl>
            <c:dLbl>
              <c:idx val="10"/>
              <c:layout>
                <c:manualLayout>
                  <c:x val="6.5040650406504074E-3"/>
                  <c:y val="-2.816901408450704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EB6C-48A2-B8F9-8E1B9CC0AAD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Arkusz19!$A$7:$A$17</c:f>
              <c:strCache>
                <c:ptCount val="11"/>
                <c:pt idx="0">
                  <c:v>Białystok</c:v>
                </c:pt>
                <c:pt idx="1">
                  <c:v>Gdańsk</c:v>
                </c:pt>
                <c:pt idx="2">
                  <c:v>Katowice</c:v>
                </c:pt>
                <c:pt idx="3">
                  <c:v>Kraków</c:v>
                </c:pt>
                <c:pt idx="4">
                  <c:v>Lublin</c:v>
                </c:pt>
                <c:pt idx="5">
                  <c:v>Łódź</c:v>
                </c:pt>
                <c:pt idx="6">
                  <c:v>Poznań</c:v>
                </c:pt>
                <c:pt idx="7">
                  <c:v>Rzeszów</c:v>
                </c:pt>
                <c:pt idx="8">
                  <c:v>Szczecin</c:v>
                </c:pt>
                <c:pt idx="9">
                  <c:v>Warszawa</c:v>
                </c:pt>
                <c:pt idx="10">
                  <c:v>Wrocław</c:v>
                </c:pt>
              </c:strCache>
            </c:strRef>
          </c:cat>
          <c:val>
            <c:numRef>
              <c:f>Arkusz19!$E$7:$E$17</c:f>
              <c:numCache>
                <c:formatCode>General</c:formatCode>
                <c:ptCount val="11"/>
                <c:pt idx="0">
                  <c:v>122</c:v>
                </c:pt>
                <c:pt idx="1">
                  <c:v>154</c:v>
                </c:pt>
                <c:pt idx="2">
                  <c:v>208</c:v>
                </c:pt>
                <c:pt idx="3">
                  <c:v>82</c:v>
                </c:pt>
                <c:pt idx="4">
                  <c:v>154</c:v>
                </c:pt>
                <c:pt idx="5">
                  <c:v>139</c:v>
                </c:pt>
                <c:pt idx="6">
                  <c:v>147</c:v>
                </c:pt>
                <c:pt idx="7">
                  <c:v>44</c:v>
                </c:pt>
                <c:pt idx="8">
                  <c:v>68</c:v>
                </c:pt>
                <c:pt idx="9">
                  <c:v>82</c:v>
                </c:pt>
                <c:pt idx="10">
                  <c:v>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B6C-48A2-B8F9-8E1B9CC0AA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104289024"/>
        <c:axId val="104290560"/>
        <c:axId val="0"/>
      </c:bar3DChart>
      <c:catAx>
        <c:axId val="1042890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4290560"/>
        <c:crosses val="autoZero"/>
        <c:auto val="1"/>
        <c:lblAlgn val="ctr"/>
        <c:lblOffset val="100"/>
        <c:noMultiLvlLbl val="0"/>
      </c:catAx>
      <c:valAx>
        <c:axId val="104290560"/>
        <c:scaling>
          <c:orientation val="minMax"/>
          <c:max val="200"/>
        </c:scaling>
        <c:delete val="0"/>
        <c:axPos val="l"/>
        <c:numFmt formatCode="General" sourceLinked="1"/>
        <c:majorTickMark val="out"/>
        <c:minorTickMark val="none"/>
        <c:tickLblPos val="nextTo"/>
        <c:crossAx val="104289024"/>
        <c:crosses val="autoZero"/>
        <c:crossBetween val="between"/>
      </c:valAx>
    </c:plotArea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  <a:scene3d>
      <a:camera prst="orthographicFront"/>
      <a:lightRig rig="threePt" dir="t"/>
    </a:scene3d>
    <a:sp3d prstMaterial="metal">
      <a:bevelT w="165100" prst="coolSlant"/>
      <a:bevelB w="165100" prst="coolSlant"/>
    </a:sp3d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20"/>
      <c:rotY val="20"/>
      <c:rAngAx val="1"/>
    </c:view3D>
    <c:floor>
      <c:thickness val="0"/>
      <c:spPr>
        <a:solidFill>
          <a:srgbClr val="FFC000"/>
        </a:solidFill>
        <a:scene3d>
          <a:camera prst="orthographicFront"/>
          <a:lightRig rig="threePt" dir="t"/>
        </a:scene3d>
        <a:sp3d>
          <a:contourClr>
            <a:srgbClr val="000000"/>
          </a:contourClr>
        </a:sp3d>
      </c:spPr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rgbClr val="7030A0"/>
            </a:solidFill>
            <a:scene3d>
              <a:camera prst="orthographicFront"/>
              <a:lightRig rig="threePt" dir="t"/>
            </a:scene3d>
            <a:sp3d>
              <a:bevelT w="165100" prst="coolSlant"/>
            </a:sp3d>
          </c:spPr>
          <c:invertIfNegative val="0"/>
          <c:dLbls>
            <c:dLbl>
              <c:idx val="1"/>
              <c:layout>
                <c:manualLayout>
                  <c:x val="6.4829799655502134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8C8-4B0A-89D0-7DD9F452F95C}"/>
                </c:ext>
              </c:extLst>
            </c:dLbl>
            <c:dLbl>
              <c:idx val="2"/>
              <c:layout>
                <c:manualLayout>
                  <c:x val="1.0804966609249999E-2"/>
                  <c:y val="-7.3461891643709833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8C8-4B0A-89D0-7DD9F452F95C}"/>
                </c:ext>
              </c:extLst>
            </c:dLbl>
            <c:dLbl>
              <c:idx val="3"/>
              <c:layout>
                <c:manualLayout>
                  <c:x val="6.4829799655499913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8C8-4B0A-89D0-7DD9F452F95C}"/>
                </c:ext>
              </c:extLst>
            </c:dLbl>
            <c:dLbl>
              <c:idx val="4"/>
              <c:layout>
                <c:manualLayout>
                  <c:x val="6.4829799655502134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8C8-4B0A-89D0-7DD9F452F95C}"/>
                </c:ext>
              </c:extLst>
            </c:dLbl>
            <c:dLbl>
              <c:idx val="5"/>
              <c:layout>
                <c:manualLayout>
                  <c:x val="6.4829799655502134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8C8-4B0A-89D0-7DD9F452F95C}"/>
                </c:ext>
              </c:extLst>
            </c:dLbl>
            <c:dLbl>
              <c:idx val="6"/>
              <c:layout>
                <c:manualLayout>
                  <c:x val="4.321986643700015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8C8-4B0A-89D0-7DD9F452F95C}"/>
                </c:ext>
              </c:extLst>
            </c:dLbl>
            <c:dLbl>
              <c:idx val="7"/>
              <c:layout>
                <c:manualLayout>
                  <c:x val="8.6439732874000301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8C8-4B0A-89D0-7DD9F452F95C}"/>
                </c:ext>
              </c:extLst>
            </c:dLbl>
            <c:dLbl>
              <c:idx val="8"/>
              <c:layout>
                <c:manualLayout>
                  <c:x val="1.080496660925004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8C8-4B0A-89D0-7DD9F452F95C}"/>
                </c:ext>
              </c:extLst>
            </c:dLbl>
            <c:dLbl>
              <c:idx val="9"/>
              <c:layout>
                <c:manualLayout>
                  <c:x val="8.6439732874000301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08C8-4B0A-89D0-7DD9F452F95C}"/>
                </c:ext>
              </c:extLst>
            </c:dLbl>
            <c:dLbl>
              <c:idx val="10"/>
              <c:layout>
                <c:manualLayout>
                  <c:x val="6.2881683687449124E-3"/>
                  <c:y val="-3.673094582186155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08C8-4B0A-89D0-7DD9F452F95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[1]Arkusz3!$A$7:$A$17</c:f>
              <c:strCache>
                <c:ptCount val="11"/>
                <c:pt idx="0">
                  <c:v>Białystok</c:v>
                </c:pt>
                <c:pt idx="1">
                  <c:v>Gdańsk</c:v>
                </c:pt>
                <c:pt idx="2">
                  <c:v>Katowice</c:v>
                </c:pt>
                <c:pt idx="3">
                  <c:v>Kraków</c:v>
                </c:pt>
                <c:pt idx="4">
                  <c:v>Lublin</c:v>
                </c:pt>
                <c:pt idx="5">
                  <c:v>Łódź</c:v>
                </c:pt>
                <c:pt idx="6">
                  <c:v>Poznań</c:v>
                </c:pt>
                <c:pt idx="7">
                  <c:v>Rzeszów</c:v>
                </c:pt>
                <c:pt idx="8">
                  <c:v>Szczecin</c:v>
                </c:pt>
                <c:pt idx="9">
                  <c:v>Warszawa</c:v>
                </c:pt>
                <c:pt idx="10">
                  <c:v>Wrocław</c:v>
                </c:pt>
              </c:strCache>
            </c:strRef>
          </c:cat>
          <c:val>
            <c:numRef>
              <c:f>[1]Arkusz3!$C$7:$C$17</c:f>
              <c:numCache>
                <c:formatCode>General</c:formatCode>
                <c:ptCount val="11"/>
                <c:pt idx="0">
                  <c:v>652</c:v>
                </c:pt>
                <c:pt idx="1">
                  <c:v>717</c:v>
                </c:pt>
                <c:pt idx="2">
                  <c:v>944</c:v>
                </c:pt>
                <c:pt idx="3">
                  <c:v>470</c:v>
                </c:pt>
                <c:pt idx="4">
                  <c:v>821</c:v>
                </c:pt>
                <c:pt idx="5">
                  <c:v>626</c:v>
                </c:pt>
                <c:pt idx="6">
                  <c:v>755</c:v>
                </c:pt>
                <c:pt idx="7">
                  <c:v>263</c:v>
                </c:pt>
                <c:pt idx="8">
                  <c:v>438</c:v>
                </c:pt>
                <c:pt idx="9">
                  <c:v>442</c:v>
                </c:pt>
                <c:pt idx="10">
                  <c:v>1180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C8-4B0A-89D0-7DD9F452F9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104335616"/>
        <c:axId val="104345600"/>
        <c:axId val="0"/>
      </c:bar3DChart>
      <c:catAx>
        <c:axId val="104335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4345600"/>
        <c:crosses val="autoZero"/>
        <c:auto val="1"/>
        <c:lblAlgn val="ctr"/>
        <c:lblOffset val="100"/>
        <c:noMultiLvlLbl val="0"/>
      </c:catAx>
      <c:valAx>
        <c:axId val="104345600"/>
        <c:scaling>
          <c:orientation val="minMax"/>
          <c:max val="900"/>
        </c:scaling>
        <c:delete val="0"/>
        <c:axPos val="l"/>
        <c:numFmt formatCode="General" sourceLinked="1"/>
        <c:majorTickMark val="out"/>
        <c:minorTickMark val="none"/>
        <c:tickLblPos val="nextTo"/>
        <c:crossAx val="104335616"/>
        <c:crosses val="autoZero"/>
        <c:crossBetween val="between"/>
      </c:valAx>
    </c:plotArea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  <a:scene3d>
      <a:camera prst="orthographicFront"/>
      <a:lightRig rig="threePt" dir="t"/>
    </a:scene3d>
    <a:sp3d prstMaterial="metal">
      <a:bevelT w="165100" prst="coolSlant"/>
      <a:bevelB w="165100" prst="coolSlant"/>
    </a:sp3d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Zatrudnienie odpłatne osadzonych w okresie od 30.11.1995 do 30.04.1997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12841</c:v>
              </c:pt>
              <c:pt idx="1">
                <c:v>12444</c:v>
              </c:pt>
              <c:pt idx="2">
                <c:v>12435</c:v>
              </c:pt>
              <c:pt idx="3">
                <c:v>12936</c:v>
              </c:pt>
              <c:pt idx="4">
                <c:v>13049</c:v>
              </c:pt>
              <c:pt idx="5">
                <c:v>13031</c:v>
              </c:pt>
              <c:pt idx="6">
                <c:v>13305</c:v>
              </c:pt>
              <c:pt idx="7">
                <c:v>13377</c:v>
              </c:pt>
              <c:pt idx="8">
                <c:v>13571</c:v>
              </c:pt>
              <c:pt idx="9">
                <c:v>13720</c:v>
              </c:pt>
              <c:pt idx="10">
                <c:v>12789</c:v>
              </c:pt>
              <c:pt idx="11">
                <c:v>12371</c:v>
              </c:pt>
              <c:pt idx="12">
                <c:v>12320</c:v>
              </c:pt>
              <c:pt idx="13">
                <c:v>12466</c:v>
              </c:pt>
              <c:pt idx="14">
                <c:v>12365</c:v>
              </c:pt>
              <c:pt idx="15">
                <c:v>12390</c:v>
              </c:pt>
              <c:pt idx="16">
                <c:v>12602</c:v>
              </c:pt>
              <c:pt idx="17">
                <c:v>12556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FFD5-4C6C-BFB9-5C4DA17026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451072"/>
        <c:axId val="104613376"/>
      </c:lineChart>
      <c:catAx>
        <c:axId val="104451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4613376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046133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445107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orientation="landscape" horizontalDpi="360" verticalDpi="360"/>
  </c:printSettings>
</c:chartSpace>
</file>

<file path=xl/charts/chart1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Zatrudnienie odpłatne osadzonych w okresie od 30.11.1995 do 30.04.1997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12841</c:v>
              </c:pt>
              <c:pt idx="1">
                <c:v>12444</c:v>
              </c:pt>
              <c:pt idx="2">
                <c:v>12435</c:v>
              </c:pt>
              <c:pt idx="3">
                <c:v>12936</c:v>
              </c:pt>
              <c:pt idx="4">
                <c:v>13049</c:v>
              </c:pt>
              <c:pt idx="5">
                <c:v>13031</c:v>
              </c:pt>
              <c:pt idx="6">
                <c:v>13305</c:v>
              </c:pt>
              <c:pt idx="7">
                <c:v>13377</c:v>
              </c:pt>
              <c:pt idx="8">
                <c:v>13571</c:v>
              </c:pt>
              <c:pt idx="9">
                <c:v>13720</c:v>
              </c:pt>
              <c:pt idx="10">
                <c:v>12789</c:v>
              </c:pt>
              <c:pt idx="11">
                <c:v>12371</c:v>
              </c:pt>
              <c:pt idx="12">
                <c:v>12320</c:v>
              </c:pt>
              <c:pt idx="13">
                <c:v>12466</c:v>
              </c:pt>
              <c:pt idx="14">
                <c:v>12365</c:v>
              </c:pt>
              <c:pt idx="15">
                <c:v>12390</c:v>
              </c:pt>
              <c:pt idx="16">
                <c:v>12602</c:v>
              </c:pt>
              <c:pt idx="17">
                <c:v>12556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DE13-4268-9DB7-2907968FDC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37184"/>
        <c:axId val="104639488"/>
      </c:lineChart>
      <c:catAx>
        <c:axId val="104637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4639488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046394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463718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orientation="landscape" horizontalDpi="360" verticalDpi="360"/>
  </c:printSettings>
</c:chartSpace>
</file>

<file path=xl/charts/chart1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Zatrudnienie odpłatne osadzonych w okresie od 29.12.1995 do 30.05.1997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12841</c:v>
              </c:pt>
              <c:pt idx="1">
                <c:v>12444</c:v>
              </c:pt>
              <c:pt idx="2">
                <c:v>12435</c:v>
              </c:pt>
              <c:pt idx="3">
                <c:v>12936</c:v>
              </c:pt>
              <c:pt idx="4">
                <c:v>13049</c:v>
              </c:pt>
              <c:pt idx="5">
                <c:v>13031</c:v>
              </c:pt>
              <c:pt idx="6">
                <c:v>13305</c:v>
              </c:pt>
              <c:pt idx="7">
                <c:v>13377</c:v>
              </c:pt>
              <c:pt idx="8">
                <c:v>13571</c:v>
              </c:pt>
              <c:pt idx="9">
                <c:v>13720</c:v>
              </c:pt>
              <c:pt idx="10">
                <c:v>12789</c:v>
              </c:pt>
              <c:pt idx="11">
                <c:v>12371</c:v>
              </c:pt>
              <c:pt idx="12">
                <c:v>12320</c:v>
              </c:pt>
              <c:pt idx="13">
                <c:v>12466</c:v>
              </c:pt>
              <c:pt idx="14">
                <c:v>12365</c:v>
              </c:pt>
              <c:pt idx="15">
                <c:v>12390</c:v>
              </c:pt>
              <c:pt idx="16">
                <c:v>12602</c:v>
              </c:pt>
              <c:pt idx="17">
                <c:v>12556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AE16-4548-94C2-0888091A5F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87872"/>
        <c:axId val="104702720"/>
      </c:lineChart>
      <c:catAx>
        <c:axId val="104687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4702720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047027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468787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orientation="landscape" horizontalDpi="360" verticalDpi="360"/>
  </c:printSettings>
</c:chartSpace>
</file>

<file path=xl/charts/chart1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Zatrudnienie odpłatne osadzonych w okresie od 29.12.1995 do 30.05.1997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12841</c:v>
              </c:pt>
              <c:pt idx="1">
                <c:v>12444</c:v>
              </c:pt>
              <c:pt idx="2">
                <c:v>12435</c:v>
              </c:pt>
              <c:pt idx="3">
                <c:v>12936</c:v>
              </c:pt>
              <c:pt idx="4">
                <c:v>13049</c:v>
              </c:pt>
              <c:pt idx="5">
                <c:v>13031</c:v>
              </c:pt>
              <c:pt idx="6">
                <c:v>13305</c:v>
              </c:pt>
              <c:pt idx="7">
                <c:v>13377</c:v>
              </c:pt>
              <c:pt idx="8">
                <c:v>13571</c:v>
              </c:pt>
              <c:pt idx="9">
                <c:v>13720</c:v>
              </c:pt>
              <c:pt idx="10">
                <c:v>12789</c:v>
              </c:pt>
              <c:pt idx="11">
                <c:v>12371</c:v>
              </c:pt>
              <c:pt idx="12">
                <c:v>12320</c:v>
              </c:pt>
              <c:pt idx="13">
                <c:v>12466</c:v>
              </c:pt>
              <c:pt idx="14">
                <c:v>12365</c:v>
              </c:pt>
              <c:pt idx="15">
                <c:v>12390</c:v>
              </c:pt>
              <c:pt idx="16">
                <c:v>12602</c:v>
              </c:pt>
              <c:pt idx="17">
                <c:v>12556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D219-41CD-A7F9-449A2B6D87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734720"/>
        <c:axId val="104737024"/>
      </c:lineChart>
      <c:catAx>
        <c:axId val="104734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4737024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047370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473472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orientation="landscape" horizontalDpi="360" verticalDpi="360"/>
  </c:printSettings>
</c:chartSpace>
</file>

<file path=xl/charts/chart1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Zatrudnienie odpłatne osadzonych w okresie od 31.01.1996 do 30.06.1997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12841</c:v>
              </c:pt>
              <c:pt idx="1">
                <c:v>12444</c:v>
              </c:pt>
              <c:pt idx="2">
                <c:v>12435</c:v>
              </c:pt>
              <c:pt idx="3">
                <c:v>12936</c:v>
              </c:pt>
              <c:pt idx="4">
                <c:v>13049</c:v>
              </c:pt>
              <c:pt idx="5">
                <c:v>13031</c:v>
              </c:pt>
              <c:pt idx="6">
                <c:v>13305</c:v>
              </c:pt>
              <c:pt idx="7">
                <c:v>13377</c:v>
              </c:pt>
              <c:pt idx="8">
                <c:v>13571</c:v>
              </c:pt>
              <c:pt idx="9">
                <c:v>13720</c:v>
              </c:pt>
              <c:pt idx="10">
                <c:v>12789</c:v>
              </c:pt>
              <c:pt idx="11">
                <c:v>12371</c:v>
              </c:pt>
              <c:pt idx="12">
                <c:v>12320</c:v>
              </c:pt>
              <c:pt idx="13">
                <c:v>12466</c:v>
              </c:pt>
              <c:pt idx="14">
                <c:v>12365</c:v>
              </c:pt>
              <c:pt idx="15">
                <c:v>12390</c:v>
              </c:pt>
              <c:pt idx="16">
                <c:v>12602</c:v>
              </c:pt>
              <c:pt idx="17">
                <c:v>12556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CEA1-454F-9C7D-AC8CF501AA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760832"/>
        <c:axId val="104792064"/>
      </c:lineChart>
      <c:catAx>
        <c:axId val="104760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4792064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047920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476083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orientation="landscape" horizontalDpi="360" verticalDpi="36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Struktura populacji osadzonych kobiet w dniu 30.09.1997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E68A-4159-862B-4A59A77E4FB1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E68A-4159-862B-4A59A77E4FB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TA</c:v>
              </c:pt>
              <c:pt idx="1">
                <c:v>SK</c:v>
              </c:pt>
              <c:pt idx="2">
                <c:v>UK</c:v>
              </c:pt>
            </c:strLit>
          </c:cat>
          <c:val>
            <c:numLit>
              <c:formatCode>General</c:formatCode>
              <c:ptCount val="3"/>
              <c:pt idx="0">
                <c:v>503</c:v>
              </c:pt>
              <c:pt idx="1">
                <c:v>890</c:v>
              </c:pt>
              <c:pt idx="2">
                <c:v>40</c:v>
              </c:pt>
            </c:numLit>
          </c:val>
          <c:extLst>
            <c:ext xmlns:c16="http://schemas.microsoft.com/office/drawing/2014/chart" uri="{C3380CC4-5D6E-409C-BE32-E72D297353CC}">
              <c16:uniqueId val="{00000002-E68A-4159-862B-4A59A77E4FB1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1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Zatrudnienie odpłatne osadzonych w okresie od 31.01.1996 do 30.06.1997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12841</c:v>
              </c:pt>
              <c:pt idx="1">
                <c:v>12444</c:v>
              </c:pt>
              <c:pt idx="2">
                <c:v>12435</c:v>
              </c:pt>
              <c:pt idx="3">
                <c:v>12936</c:v>
              </c:pt>
              <c:pt idx="4">
                <c:v>13049</c:v>
              </c:pt>
              <c:pt idx="5">
                <c:v>13031</c:v>
              </c:pt>
              <c:pt idx="6">
                <c:v>13305</c:v>
              </c:pt>
              <c:pt idx="7">
                <c:v>13377</c:v>
              </c:pt>
              <c:pt idx="8">
                <c:v>13571</c:v>
              </c:pt>
              <c:pt idx="9">
                <c:v>13720</c:v>
              </c:pt>
              <c:pt idx="10">
                <c:v>12789</c:v>
              </c:pt>
              <c:pt idx="11">
                <c:v>12371</c:v>
              </c:pt>
              <c:pt idx="12">
                <c:v>12320</c:v>
              </c:pt>
              <c:pt idx="13">
                <c:v>12466</c:v>
              </c:pt>
              <c:pt idx="14">
                <c:v>12365</c:v>
              </c:pt>
              <c:pt idx="15">
                <c:v>12390</c:v>
              </c:pt>
              <c:pt idx="16">
                <c:v>12602</c:v>
              </c:pt>
              <c:pt idx="17">
                <c:v>12556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8003-404F-9E02-B3BD7ACC6D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815616"/>
        <c:axId val="104830464"/>
      </c:lineChart>
      <c:catAx>
        <c:axId val="104815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4830464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048304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481561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orientation="landscape" horizontalDpi="360" verticalDpi="360"/>
  </c:printSettings>
</c:chartSpace>
</file>

<file path=xl/charts/chart1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Zatrudnienie odpłatne osadzonych w okresie od 29.03.1996 do 29.08.1997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12841</c:v>
              </c:pt>
              <c:pt idx="1">
                <c:v>12444</c:v>
              </c:pt>
              <c:pt idx="2">
                <c:v>12435</c:v>
              </c:pt>
              <c:pt idx="3">
                <c:v>12936</c:v>
              </c:pt>
              <c:pt idx="4">
                <c:v>13049</c:v>
              </c:pt>
              <c:pt idx="5">
                <c:v>13031</c:v>
              </c:pt>
              <c:pt idx="6">
                <c:v>13305</c:v>
              </c:pt>
              <c:pt idx="7">
                <c:v>13377</c:v>
              </c:pt>
              <c:pt idx="8">
                <c:v>13571</c:v>
              </c:pt>
              <c:pt idx="9">
                <c:v>13720</c:v>
              </c:pt>
              <c:pt idx="10">
                <c:v>12789</c:v>
              </c:pt>
              <c:pt idx="11">
                <c:v>12371</c:v>
              </c:pt>
              <c:pt idx="12">
                <c:v>12320</c:v>
              </c:pt>
              <c:pt idx="13">
                <c:v>12466</c:v>
              </c:pt>
              <c:pt idx="14">
                <c:v>12365</c:v>
              </c:pt>
              <c:pt idx="15">
                <c:v>12390</c:v>
              </c:pt>
              <c:pt idx="16">
                <c:v>12602</c:v>
              </c:pt>
              <c:pt idx="17">
                <c:v>12556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75F2-4EA3-A013-CB75F8E5D7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854272"/>
        <c:axId val="104856576"/>
      </c:lineChart>
      <c:catAx>
        <c:axId val="104854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485657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048565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485427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orientation="landscape" horizontalDpi="360" verticalDpi="360"/>
  </c:printSettings>
</c:chartSpace>
</file>

<file path=xl/charts/chart1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Zatrudnienie odpłatne osadzonych w okresie od 29.03.1996 do 29.08.1997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12841</c:v>
              </c:pt>
              <c:pt idx="1">
                <c:v>12444</c:v>
              </c:pt>
              <c:pt idx="2">
                <c:v>12435</c:v>
              </c:pt>
              <c:pt idx="3">
                <c:v>12936</c:v>
              </c:pt>
              <c:pt idx="4">
                <c:v>13049</c:v>
              </c:pt>
              <c:pt idx="5">
                <c:v>13031</c:v>
              </c:pt>
              <c:pt idx="6">
                <c:v>13305</c:v>
              </c:pt>
              <c:pt idx="7">
                <c:v>13377</c:v>
              </c:pt>
              <c:pt idx="8">
                <c:v>13571</c:v>
              </c:pt>
              <c:pt idx="9">
                <c:v>13720</c:v>
              </c:pt>
              <c:pt idx="10">
                <c:v>12789</c:v>
              </c:pt>
              <c:pt idx="11">
                <c:v>12371</c:v>
              </c:pt>
              <c:pt idx="12">
                <c:v>12320</c:v>
              </c:pt>
              <c:pt idx="13">
                <c:v>12466</c:v>
              </c:pt>
              <c:pt idx="14">
                <c:v>12365</c:v>
              </c:pt>
              <c:pt idx="15">
                <c:v>12390</c:v>
              </c:pt>
              <c:pt idx="16">
                <c:v>12602</c:v>
              </c:pt>
              <c:pt idx="17">
                <c:v>12556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AFB7-4635-8E1F-2710DEE27B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888576"/>
        <c:axId val="104907520"/>
      </c:lineChart>
      <c:catAx>
        <c:axId val="104888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490752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049075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488857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orientation="landscape" horizontalDpi="360" verticalDpi="360"/>
  </c:printSettings>
</c:chartSpace>
</file>

<file path=xl/charts/chart1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Zatrudnienie odpłatne osadzonych w okresie od 30.04.1996 do 30.09.1997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12841</c:v>
              </c:pt>
              <c:pt idx="1">
                <c:v>12444</c:v>
              </c:pt>
              <c:pt idx="2">
                <c:v>12435</c:v>
              </c:pt>
              <c:pt idx="3">
                <c:v>12936</c:v>
              </c:pt>
              <c:pt idx="4">
                <c:v>13049</c:v>
              </c:pt>
              <c:pt idx="5">
                <c:v>13031</c:v>
              </c:pt>
              <c:pt idx="6">
                <c:v>13305</c:v>
              </c:pt>
              <c:pt idx="7">
                <c:v>13377</c:v>
              </c:pt>
              <c:pt idx="8">
                <c:v>13571</c:v>
              </c:pt>
              <c:pt idx="9">
                <c:v>13720</c:v>
              </c:pt>
              <c:pt idx="10">
                <c:v>12789</c:v>
              </c:pt>
              <c:pt idx="11">
                <c:v>12371</c:v>
              </c:pt>
              <c:pt idx="12">
                <c:v>12320</c:v>
              </c:pt>
              <c:pt idx="13">
                <c:v>12466</c:v>
              </c:pt>
              <c:pt idx="14">
                <c:v>12365</c:v>
              </c:pt>
              <c:pt idx="15">
                <c:v>12390</c:v>
              </c:pt>
              <c:pt idx="16">
                <c:v>12602</c:v>
              </c:pt>
              <c:pt idx="17">
                <c:v>12556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EE75-495C-8391-D177C731B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033728"/>
        <c:axId val="105036032"/>
      </c:lineChart>
      <c:catAx>
        <c:axId val="105033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503603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050360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503372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orientation="landscape" horizontalDpi="360" verticalDpi="360"/>
  </c:printSettings>
</c:chartSpace>
</file>

<file path=xl/charts/chart1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Zatrudnienie odpłatne osadzonych w okresie od 30.04.1996 do 30.09.1997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12841</c:v>
              </c:pt>
              <c:pt idx="1">
                <c:v>12444</c:v>
              </c:pt>
              <c:pt idx="2">
                <c:v>12435</c:v>
              </c:pt>
              <c:pt idx="3">
                <c:v>12936</c:v>
              </c:pt>
              <c:pt idx="4">
                <c:v>13049</c:v>
              </c:pt>
              <c:pt idx="5">
                <c:v>13031</c:v>
              </c:pt>
              <c:pt idx="6">
                <c:v>13305</c:v>
              </c:pt>
              <c:pt idx="7">
                <c:v>13377</c:v>
              </c:pt>
              <c:pt idx="8">
                <c:v>13571</c:v>
              </c:pt>
              <c:pt idx="9">
                <c:v>13720</c:v>
              </c:pt>
              <c:pt idx="10">
                <c:v>12789</c:v>
              </c:pt>
              <c:pt idx="11">
                <c:v>12371</c:v>
              </c:pt>
              <c:pt idx="12">
                <c:v>12320</c:v>
              </c:pt>
              <c:pt idx="13">
                <c:v>12466</c:v>
              </c:pt>
              <c:pt idx="14">
                <c:v>12365</c:v>
              </c:pt>
              <c:pt idx="15">
                <c:v>12390</c:v>
              </c:pt>
              <c:pt idx="16">
                <c:v>12602</c:v>
              </c:pt>
              <c:pt idx="17">
                <c:v>12556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ACE2-485B-A068-4E5B859150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051648"/>
        <c:axId val="105078784"/>
      </c:lineChart>
      <c:catAx>
        <c:axId val="105051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507878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050787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505164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orientation="landscape" horizontalDpi="360" verticalDpi="360"/>
  </c:printSettings>
</c:chartSpace>
</file>

<file path=xl/charts/chart1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Zatrudnienie odpłatne osadzonych w okresie od 31.05.1996 do 31.10.1997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12841</c:v>
              </c:pt>
              <c:pt idx="1">
                <c:v>12444</c:v>
              </c:pt>
              <c:pt idx="2">
                <c:v>12435</c:v>
              </c:pt>
              <c:pt idx="3">
                <c:v>12936</c:v>
              </c:pt>
              <c:pt idx="4">
                <c:v>13049</c:v>
              </c:pt>
              <c:pt idx="5">
                <c:v>13031</c:v>
              </c:pt>
              <c:pt idx="6">
                <c:v>13305</c:v>
              </c:pt>
              <c:pt idx="7">
                <c:v>13377</c:v>
              </c:pt>
              <c:pt idx="8">
                <c:v>13571</c:v>
              </c:pt>
              <c:pt idx="9">
                <c:v>13720</c:v>
              </c:pt>
              <c:pt idx="10">
                <c:v>12789</c:v>
              </c:pt>
              <c:pt idx="11">
                <c:v>12371</c:v>
              </c:pt>
              <c:pt idx="12">
                <c:v>12320</c:v>
              </c:pt>
              <c:pt idx="13">
                <c:v>12466</c:v>
              </c:pt>
              <c:pt idx="14">
                <c:v>12365</c:v>
              </c:pt>
              <c:pt idx="15">
                <c:v>12390</c:v>
              </c:pt>
              <c:pt idx="16">
                <c:v>12602</c:v>
              </c:pt>
              <c:pt idx="17">
                <c:v>12556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932D-4213-8507-E4875B9D75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098240"/>
        <c:axId val="105117184"/>
      </c:lineChart>
      <c:catAx>
        <c:axId val="105098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511718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051171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509824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orientation="landscape" horizontalDpi="360" verticalDpi="360"/>
  </c:printSettings>
</c:chartSpace>
</file>

<file path=xl/charts/chart1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Zatrudnienie odpłatne osadzonych w okresie od 31.05.1996 do 31.10.1997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12841</c:v>
              </c:pt>
              <c:pt idx="1">
                <c:v>12444</c:v>
              </c:pt>
              <c:pt idx="2">
                <c:v>12435</c:v>
              </c:pt>
              <c:pt idx="3">
                <c:v>12936</c:v>
              </c:pt>
              <c:pt idx="4">
                <c:v>13049</c:v>
              </c:pt>
              <c:pt idx="5">
                <c:v>13031</c:v>
              </c:pt>
              <c:pt idx="6">
                <c:v>13305</c:v>
              </c:pt>
              <c:pt idx="7">
                <c:v>13377</c:v>
              </c:pt>
              <c:pt idx="8">
                <c:v>13571</c:v>
              </c:pt>
              <c:pt idx="9">
                <c:v>13720</c:v>
              </c:pt>
              <c:pt idx="10">
                <c:v>12789</c:v>
              </c:pt>
              <c:pt idx="11">
                <c:v>12371</c:v>
              </c:pt>
              <c:pt idx="12">
                <c:v>12320</c:v>
              </c:pt>
              <c:pt idx="13">
                <c:v>12466</c:v>
              </c:pt>
              <c:pt idx="14">
                <c:v>12365</c:v>
              </c:pt>
              <c:pt idx="15">
                <c:v>12390</c:v>
              </c:pt>
              <c:pt idx="16">
                <c:v>12602</c:v>
              </c:pt>
              <c:pt idx="17">
                <c:v>12556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B3A3-439F-AB3B-14C1330A6B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108224"/>
        <c:axId val="105110528"/>
      </c:lineChart>
      <c:catAx>
        <c:axId val="105108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511052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051105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510822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orientation="landscape" horizontalDpi="360" verticalDpi="360"/>
  </c:printSettings>
</c:chartSpace>
</file>

<file path=xl/charts/chart1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Zatrudnienie odpłatne osadzonych w okresie od 28.06.1996 do 28.11.1997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12841</c:v>
              </c:pt>
              <c:pt idx="1">
                <c:v>12444</c:v>
              </c:pt>
              <c:pt idx="2">
                <c:v>12435</c:v>
              </c:pt>
              <c:pt idx="3">
                <c:v>12936</c:v>
              </c:pt>
              <c:pt idx="4">
                <c:v>13049</c:v>
              </c:pt>
              <c:pt idx="5">
                <c:v>13031</c:v>
              </c:pt>
              <c:pt idx="6">
                <c:v>13305</c:v>
              </c:pt>
              <c:pt idx="7">
                <c:v>13377</c:v>
              </c:pt>
              <c:pt idx="8">
                <c:v>13571</c:v>
              </c:pt>
              <c:pt idx="9">
                <c:v>13720</c:v>
              </c:pt>
              <c:pt idx="10">
                <c:v>12789</c:v>
              </c:pt>
              <c:pt idx="11">
                <c:v>12371</c:v>
              </c:pt>
              <c:pt idx="12">
                <c:v>12320</c:v>
              </c:pt>
              <c:pt idx="13">
                <c:v>12466</c:v>
              </c:pt>
              <c:pt idx="14">
                <c:v>12365</c:v>
              </c:pt>
              <c:pt idx="15">
                <c:v>12390</c:v>
              </c:pt>
              <c:pt idx="16">
                <c:v>12602</c:v>
              </c:pt>
              <c:pt idx="17">
                <c:v>12556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9F79-476B-A76E-82FA4C5121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154816"/>
        <c:axId val="105210624"/>
      </c:lineChart>
      <c:catAx>
        <c:axId val="105154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521062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052106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515481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orientation="landscape" horizontalDpi="360" verticalDpi="360"/>
  </c:printSettings>
</c:chartSpace>
</file>

<file path=xl/charts/chart1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Zatrudnienie odpłatne osadzonych w okresie od 28.06.1996 do 28.11.1997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12841</c:v>
              </c:pt>
              <c:pt idx="1">
                <c:v>12444</c:v>
              </c:pt>
              <c:pt idx="2">
                <c:v>12435</c:v>
              </c:pt>
              <c:pt idx="3">
                <c:v>12936</c:v>
              </c:pt>
              <c:pt idx="4">
                <c:v>13049</c:v>
              </c:pt>
              <c:pt idx="5">
                <c:v>13031</c:v>
              </c:pt>
              <c:pt idx="6">
                <c:v>13305</c:v>
              </c:pt>
              <c:pt idx="7">
                <c:v>13377</c:v>
              </c:pt>
              <c:pt idx="8">
                <c:v>13571</c:v>
              </c:pt>
              <c:pt idx="9">
                <c:v>13720</c:v>
              </c:pt>
              <c:pt idx="10">
                <c:v>12789</c:v>
              </c:pt>
              <c:pt idx="11">
                <c:v>12371</c:v>
              </c:pt>
              <c:pt idx="12">
                <c:v>12320</c:v>
              </c:pt>
              <c:pt idx="13">
                <c:v>12466</c:v>
              </c:pt>
              <c:pt idx="14">
                <c:v>12365</c:v>
              </c:pt>
              <c:pt idx="15">
                <c:v>12390</c:v>
              </c:pt>
              <c:pt idx="16">
                <c:v>12602</c:v>
              </c:pt>
              <c:pt idx="17">
                <c:v>12556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FB24-4A32-A71F-1CCA9C0E78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234432"/>
        <c:axId val="105236736"/>
      </c:lineChart>
      <c:catAx>
        <c:axId val="105234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523673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052367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523443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orientation="landscape" horizontalDpi="360" verticalDpi="360"/>
  </c:printSettings>
</c:chartSpace>
</file>

<file path=xl/charts/chart1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Zatrudnienie odpłatne osadzonych w okresie od 31.07.1996 do 31.12.1997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12841</c:v>
              </c:pt>
              <c:pt idx="1">
                <c:v>12444</c:v>
              </c:pt>
              <c:pt idx="2">
                <c:v>12435</c:v>
              </c:pt>
              <c:pt idx="3">
                <c:v>12936</c:v>
              </c:pt>
              <c:pt idx="4">
                <c:v>13049</c:v>
              </c:pt>
              <c:pt idx="5">
                <c:v>13031</c:v>
              </c:pt>
              <c:pt idx="6">
                <c:v>13305</c:v>
              </c:pt>
              <c:pt idx="7">
                <c:v>13377</c:v>
              </c:pt>
              <c:pt idx="8">
                <c:v>13571</c:v>
              </c:pt>
              <c:pt idx="9">
                <c:v>13720</c:v>
              </c:pt>
              <c:pt idx="10">
                <c:v>12789</c:v>
              </c:pt>
              <c:pt idx="11">
                <c:v>12371</c:v>
              </c:pt>
              <c:pt idx="12">
                <c:v>12320</c:v>
              </c:pt>
              <c:pt idx="13">
                <c:v>12466</c:v>
              </c:pt>
              <c:pt idx="14">
                <c:v>12365</c:v>
              </c:pt>
              <c:pt idx="15">
                <c:v>12390</c:v>
              </c:pt>
              <c:pt idx="16">
                <c:v>12602</c:v>
              </c:pt>
              <c:pt idx="17">
                <c:v>12556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9637-4CDE-8A98-F090709641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272832"/>
        <c:axId val="105287680"/>
      </c:lineChart>
      <c:catAx>
        <c:axId val="105272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528768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052876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527283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orientation="landscape" horizontalDpi="360" verticalDpi="360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Struktura populacji osadzonych kobiet i mężczyzn stan w dniu 31.10.1997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EF45-4500-8563-07F207322E5B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EF45-4500-8563-07F207322E5B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TA</c:v>
              </c:pt>
              <c:pt idx="1">
                <c:v>SK</c:v>
              </c:pt>
              <c:pt idx="2">
                <c:v>UK</c:v>
              </c:pt>
            </c:strLit>
          </c:cat>
          <c:val>
            <c:numLit>
              <c:formatCode>General</c:formatCode>
              <c:ptCount val="3"/>
              <c:pt idx="0">
                <c:v>13634</c:v>
              </c:pt>
              <c:pt idx="1">
                <c:v>44733</c:v>
              </c:pt>
              <c:pt idx="2">
                <c:v>1158</c:v>
              </c:pt>
            </c:numLit>
          </c:val>
          <c:extLst>
            <c:ext xmlns:c16="http://schemas.microsoft.com/office/drawing/2014/chart" uri="{C3380CC4-5D6E-409C-BE32-E72D297353CC}">
              <c16:uniqueId val="{00000002-EF45-4500-8563-07F207322E5B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</c:chartSpace>
</file>

<file path=xl/charts/chart1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Zatrudnienie odpłatne osadzonych w okresie od 30.08.1996 do 30.01.1998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12841</c:v>
              </c:pt>
              <c:pt idx="1">
                <c:v>12444</c:v>
              </c:pt>
              <c:pt idx="2">
                <c:v>12435</c:v>
              </c:pt>
              <c:pt idx="3">
                <c:v>12936</c:v>
              </c:pt>
              <c:pt idx="4">
                <c:v>13049</c:v>
              </c:pt>
              <c:pt idx="5">
                <c:v>13031</c:v>
              </c:pt>
              <c:pt idx="6">
                <c:v>13305</c:v>
              </c:pt>
              <c:pt idx="7">
                <c:v>13377</c:v>
              </c:pt>
              <c:pt idx="8">
                <c:v>13571</c:v>
              </c:pt>
              <c:pt idx="9">
                <c:v>13720</c:v>
              </c:pt>
              <c:pt idx="10">
                <c:v>12789</c:v>
              </c:pt>
              <c:pt idx="11">
                <c:v>12371</c:v>
              </c:pt>
              <c:pt idx="12">
                <c:v>12320</c:v>
              </c:pt>
              <c:pt idx="13">
                <c:v>12466</c:v>
              </c:pt>
              <c:pt idx="14">
                <c:v>12365</c:v>
              </c:pt>
              <c:pt idx="15">
                <c:v>12390</c:v>
              </c:pt>
              <c:pt idx="16">
                <c:v>12602</c:v>
              </c:pt>
              <c:pt idx="17">
                <c:v>12556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36C8-4D71-8065-EBBD942FF8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307136"/>
        <c:axId val="106374656"/>
      </c:lineChart>
      <c:catAx>
        <c:axId val="105307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637465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063746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530713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orientation="landscape" horizontalDpi="360" verticalDpi="360"/>
  </c:printSettings>
</c:chartSpace>
</file>

<file path=xl/charts/chart1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Zatrudnienie odpłatne osadzonych w okresie od 30.08.1996 do 30.01.1998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12841</c:v>
              </c:pt>
              <c:pt idx="1">
                <c:v>12444</c:v>
              </c:pt>
              <c:pt idx="2">
                <c:v>12435</c:v>
              </c:pt>
              <c:pt idx="3">
                <c:v>12936</c:v>
              </c:pt>
              <c:pt idx="4">
                <c:v>13049</c:v>
              </c:pt>
              <c:pt idx="5">
                <c:v>13031</c:v>
              </c:pt>
              <c:pt idx="6">
                <c:v>13305</c:v>
              </c:pt>
              <c:pt idx="7">
                <c:v>13377</c:v>
              </c:pt>
              <c:pt idx="8">
                <c:v>13571</c:v>
              </c:pt>
              <c:pt idx="9">
                <c:v>13720</c:v>
              </c:pt>
              <c:pt idx="10">
                <c:v>12789</c:v>
              </c:pt>
              <c:pt idx="11">
                <c:v>12371</c:v>
              </c:pt>
              <c:pt idx="12">
                <c:v>12320</c:v>
              </c:pt>
              <c:pt idx="13">
                <c:v>12466</c:v>
              </c:pt>
              <c:pt idx="14">
                <c:v>12365</c:v>
              </c:pt>
              <c:pt idx="15">
                <c:v>12390</c:v>
              </c:pt>
              <c:pt idx="16">
                <c:v>12602</c:v>
              </c:pt>
              <c:pt idx="17">
                <c:v>12556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8E08-4976-B379-9A5A9F56AB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402560"/>
        <c:axId val="106404864"/>
      </c:lineChart>
      <c:catAx>
        <c:axId val="106402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640486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064048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640256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orientation="landscape" horizontalDpi="360" verticalDpi="360"/>
  </c:printSettings>
</c:chartSpace>
</file>

<file path=xl/charts/chart1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Zatrudnienie odpłatne osadzonych w okresie od 31.12.1996 do 29.05.1998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12841</c:v>
              </c:pt>
              <c:pt idx="1">
                <c:v>12444</c:v>
              </c:pt>
              <c:pt idx="2">
                <c:v>12435</c:v>
              </c:pt>
              <c:pt idx="3">
                <c:v>12936</c:v>
              </c:pt>
              <c:pt idx="4">
                <c:v>13049</c:v>
              </c:pt>
              <c:pt idx="5">
                <c:v>13031</c:v>
              </c:pt>
              <c:pt idx="6">
                <c:v>13305</c:v>
              </c:pt>
              <c:pt idx="7">
                <c:v>13377</c:v>
              </c:pt>
              <c:pt idx="8">
                <c:v>13571</c:v>
              </c:pt>
              <c:pt idx="9">
                <c:v>13720</c:v>
              </c:pt>
              <c:pt idx="10">
                <c:v>12789</c:v>
              </c:pt>
              <c:pt idx="11">
                <c:v>12371</c:v>
              </c:pt>
              <c:pt idx="12">
                <c:v>12320</c:v>
              </c:pt>
              <c:pt idx="13">
                <c:v>12466</c:v>
              </c:pt>
              <c:pt idx="14">
                <c:v>12365</c:v>
              </c:pt>
              <c:pt idx="15">
                <c:v>12390</c:v>
              </c:pt>
              <c:pt idx="16">
                <c:v>12602</c:v>
              </c:pt>
              <c:pt idx="17">
                <c:v>12556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0B6D-48F5-BDA8-0AD3019755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461440"/>
        <c:axId val="106476288"/>
      </c:lineChart>
      <c:catAx>
        <c:axId val="106461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647628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064762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646144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orientation="landscape" horizontalDpi="360" verticalDpi="360"/>
  </c:printSettings>
</c:chartSpace>
</file>

<file path=xl/charts/chart1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Zatrudnienie odpłatne osadzonych w okresie od 31.12.1996 do 29.05.1998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12841</c:v>
              </c:pt>
              <c:pt idx="1">
                <c:v>12444</c:v>
              </c:pt>
              <c:pt idx="2">
                <c:v>12435</c:v>
              </c:pt>
              <c:pt idx="3">
                <c:v>12936</c:v>
              </c:pt>
              <c:pt idx="4">
                <c:v>13049</c:v>
              </c:pt>
              <c:pt idx="5">
                <c:v>13031</c:v>
              </c:pt>
              <c:pt idx="6">
                <c:v>13305</c:v>
              </c:pt>
              <c:pt idx="7">
                <c:v>13377</c:v>
              </c:pt>
              <c:pt idx="8">
                <c:v>13571</c:v>
              </c:pt>
              <c:pt idx="9">
                <c:v>13720</c:v>
              </c:pt>
              <c:pt idx="10">
                <c:v>12789</c:v>
              </c:pt>
              <c:pt idx="11">
                <c:v>12371</c:v>
              </c:pt>
              <c:pt idx="12">
                <c:v>12320</c:v>
              </c:pt>
              <c:pt idx="13">
                <c:v>12466</c:v>
              </c:pt>
              <c:pt idx="14">
                <c:v>12365</c:v>
              </c:pt>
              <c:pt idx="15">
                <c:v>12390</c:v>
              </c:pt>
              <c:pt idx="16">
                <c:v>12602</c:v>
              </c:pt>
              <c:pt idx="17">
                <c:v>12556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2BB7-4C01-BE7F-E7F5DF5C66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512384"/>
        <c:axId val="106514688"/>
      </c:lineChart>
      <c:catAx>
        <c:axId val="106512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651468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065146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651238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orientation="landscape" horizontalDpi="360" verticalDpi="360"/>
  </c:printSettings>
</c:chartSpace>
</file>

<file path=xl/charts/chart1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Cudzoziemcy przebywający w AŚ i ZK w okresie od 30.06.97 do 30.11.1998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8"/>
              <c:pt idx="0">
                <c:v>0</c:v>
              </c:pt>
              <c:pt idx="1">
                <c:v>7</c:v>
              </c:pt>
              <c:pt idx="2">
                <c:v>8</c:v>
              </c:pt>
              <c:pt idx="3">
                <c:v>9</c:v>
              </c:pt>
              <c:pt idx="4">
                <c:v>10</c:v>
              </c:pt>
              <c:pt idx="5">
                <c:v>11</c:v>
              </c:pt>
              <c:pt idx="6">
                <c:v>12</c:v>
              </c:pt>
              <c:pt idx="7">
                <c:v>1</c:v>
              </c:pt>
              <c:pt idx="8">
                <c:v>2</c:v>
              </c:pt>
              <c:pt idx="9">
                <c:v>3</c:v>
              </c:pt>
              <c:pt idx="10">
                <c:v>4</c:v>
              </c:pt>
              <c:pt idx="11">
                <c:v>5</c:v>
              </c:pt>
              <c:pt idx="12">
                <c:v>6</c:v>
              </c:pt>
              <c:pt idx="13">
                <c:v>7</c:v>
              </c:pt>
              <c:pt idx="14">
                <c:v>8</c:v>
              </c:pt>
              <c:pt idx="15">
                <c:v>9</c:v>
              </c:pt>
              <c:pt idx="16">
                <c:v>10</c:v>
              </c:pt>
              <c:pt idx="17">
                <c:v>11</c:v>
              </c:pt>
            </c:numLit>
          </c:cat>
          <c:val>
            <c:numLit>
              <c:formatCode>General</c:formatCode>
              <c:ptCount val="18"/>
              <c:pt idx="0">
                <c:v>0</c:v>
              </c:pt>
              <c:pt idx="1">
                <c:v>1025</c:v>
              </c:pt>
              <c:pt idx="2">
                <c:v>1079</c:v>
              </c:pt>
              <c:pt idx="3">
                <c:v>1081</c:v>
              </c:pt>
              <c:pt idx="4">
                <c:v>1094</c:v>
              </c:pt>
              <c:pt idx="5">
                <c:v>1096</c:v>
              </c:pt>
              <c:pt idx="6">
                <c:v>1065</c:v>
              </c:pt>
              <c:pt idx="7">
                <c:v>1103</c:v>
              </c:pt>
              <c:pt idx="8">
                <c:v>1148</c:v>
              </c:pt>
              <c:pt idx="9">
                <c:v>1217</c:v>
              </c:pt>
              <c:pt idx="10">
                <c:v>1256</c:v>
              </c:pt>
              <c:pt idx="11">
                <c:v>1322</c:v>
              </c:pt>
              <c:pt idx="12">
                <c:v>1287</c:v>
              </c:pt>
              <c:pt idx="13">
                <c:v>1317</c:v>
              </c:pt>
              <c:pt idx="14">
                <c:v>1409</c:v>
              </c:pt>
              <c:pt idx="15">
                <c:v>1378</c:v>
              </c:pt>
              <c:pt idx="16">
                <c:v>1390</c:v>
              </c:pt>
              <c:pt idx="17">
                <c:v>1534</c:v>
              </c:pt>
            </c:numLit>
          </c:val>
          <c:extLst>
            <c:ext xmlns:c16="http://schemas.microsoft.com/office/drawing/2014/chart" uri="{C3380CC4-5D6E-409C-BE32-E72D297353CC}">
              <c16:uniqueId val="{00000000-FFFC-49BC-84F1-514DC45718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6497920"/>
        <c:axId val="106541056"/>
      </c:barChart>
      <c:catAx>
        <c:axId val="106497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654105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06541056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649792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1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Cudzoziemcy przebywający w AŚ i ZK w okresie od 30.06.97 do 30.11.1998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8"/>
              <c:pt idx="0">
                <c:v>0</c:v>
              </c:pt>
              <c:pt idx="1">
                <c:v>7</c:v>
              </c:pt>
              <c:pt idx="2">
                <c:v>8</c:v>
              </c:pt>
              <c:pt idx="3">
                <c:v>9</c:v>
              </c:pt>
              <c:pt idx="4">
                <c:v>10</c:v>
              </c:pt>
              <c:pt idx="5">
                <c:v>11</c:v>
              </c:pt>
              <c:pt idx="6">
                <c:v>12</c:v>
              </c:pt>
              <c:pt idx="7">
                <c:v>1</c:v>
              </c:pt>
              <c:pt idx="8">
                <c:v>2</c:v>
              </c:pt>
              <c:pt idx="9">
                <c:v>3</c:v>
              </c:pt>
              <c:pt idx="10">
                <c:v>4</c:v>
              </c:pt>
              <c:pt idx="11">
                <c:v>5</c:v>
              </c:pt>
              <c:pt idx="12">
                <c:v>6</c:v>
              </c:pt>
              <c:pt idx="13">
                <c:v>7</c:v>
              </c:pt>
              <c:pt idx="14">
                <c:v>8</c:v>
              </c:pt>
              <c:pt idx="15">
                <c:v>9</c:v>
              </c:pt>
              <c:pt idx="16">
                <c:v>10</c:v>
              </c:pt>
              <c:pt idx="17">
                <c:v>11</c:v>
              </c:pt>
            </c:numLit>
          </c:cat>
          <c:val>
            <c:numLit>
              <c:formatCode>General</c:formatCode>
              <c:ptCount val="18"/>
              <c:pt idx="0">
                <c:v>0</c:v>
              </c:pt>
              <c:pt idx="1">
                <c:v>1025</c:v>
              </c:pt>
              <c:pt idx="2">
                <c:v>1079</c:v>
              </c:pt>
              <c:pt idx="3">
                <c:v>1081</c:v>
              </c:pt>
              <c:pt idx="4">
                <c:v>1094</c:v>
              </c:pt>
              <c:pt idx="5">
                <c:v>1096</c:v>
              </c:pt>
              <c:pt idx="6">
                <c:v>1065</c:v>
              </c:pt>
              <c:pt idx="7">
                <c:v>1103</c:v>
              </c:pt>
              <c:pt idx="8">
                <c:v>1148</c:v>
              </c:pt>
              <c:pt idx="9">
                <c:v>1217</c:v>
              </c:pt>
              <c:pt idx="10">
                <c:v>1256</c:v>
              </c:pt>
              <c:pt idx="11">
                <c:v>1322</c:v>
              </c:pt>
              <c:pt idx="12">
                <c:v>1287</c:v>
              </c:pt>
              <c:pt idx="13">
                <c:v>1317</c:v>
              </c:pt>
              <c:pt idx="14">
                <c:v>1409</c:v>
              </c:pt>
              <c:pt idx="15">
                <c:v>1378</c:v>
              </c:pt>
              <c:pt idx="16">
                <c:v>1390</c:v>
              </c:pt>
              <c:pt idx="17">
                <c:v>1534</c:v>
              </c:pt>
            </c:numLit>
          </c:val>
          <c:extLst>
            <c:ext xmlns:c16="http://schemas.microsoft.com/office/drawing/2014/chart" uri="{C3380CC4-5D6E-409C-BE32-E72D297353CC}">
              <c16:uniqueId val="{00000000-0E02-499D-BFDF-A92FFD3F38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6577280"/>
        <c:axId val="106595840"/>
      </c:barChart>
      <c:catAx>
        <c:axId val="106577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659584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06595840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657728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1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Cudzoziemcy przebywający w AŚ i ZK w okresie od 31.07.97 do 31.12.1998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8"/>
              <c:pt idx="0">
                <c:v>0</c:v>
              </c:pt>
              <c:pt idx="1">
                <c:v>7</c:v>
              </c:pt>
              <c:pt idx="2">
                <c:v>8</c:v>
              </c:pt>
              <c:pt idx="3">
                <c:v>9</c:v>
              </c:pt>
              <c:pt idx="4">
                <c:v>10</c:v>
              </c:pt>
              <c:pt idx="5">
                <c:v>11</c:v>
              </c:pt>
              <c:pt idx="6">
                <c:v>12</c:v>
              </c:pt>
              <c:pt idx="7">
                <c:v>1</c:v>
              </c:pt>
              <c:pt idx="8">
                <c:v>2</c:v>
              </c:pt>
              <c:pt idx="9">
                <c:v>3</c:v>
              </c:pt>
              <c:pt idx="10">
                <c:v>4</c:v>
              </c:pt>
              <c:pt idx="11">
                <c:v>5</c:v>
              </c:pt>
              <c:pt idx="12">
                <c:v>6</c:v>
              </c:pt>
              <c:pt idx="13">
                <c:v>7</c:v>
              </c:pt>
              <c:pt idx="14">
                <c:v>8</c:v>
              </c:pt>
              <c:pt idx="15">
                <c:v>9</c:v>
              </c:pt>
              <c:pt idx="16">
                <c:v>10</c:v>
              </c:pt>
              <c:pt idx="17">
                <c:v>11</c:v>
              </c:pt>
            </c:numLit>
          </c:cat>
          <c:val>
            <c:numLit>
              <c:formatCode>General</c:formatCode>
              <c:ptCount val="18"/>
              <c:pt idx="0">
                <c:v>0</c:v>
              </c:pt>
              <c:pt idx="1">
                <c:v>1025</c:v>
              </c:pt>
              <c:pt idx="2">
                <c:v>1079</c:v>
              </c:pt>
              <c:pt idx="3">
                <c:v>1081</c:v>
              </c:pt>
              <c:pt idx="4">
                <c:v>1094</c:v>
              </c:pt>
              <c:pt idx="5">
                <c:v>1096</c:v>
              </c:pt>
              <c:pt idx="6">
                <c:v>1065</c:v>
              </c:pt>
              <c:pt idx="7">
                <c:v>1103</c:v>
              </c:pt>
              <c:pt idx="8">
                <c:v>1148</c:v>
              </c:pt>
              <c:pt idx="9">
                <c:v>1217</c:v>
              </c:pt>
              <c:pt idx="10">
                <c:v>1256</c:v>
              </c:pt>
              <c:pt idx="11">
                <c:v>1322</c:v>
              </c:pt>
              <c:pt idx="12">
                <c:v>1287</c:v>
              </c:pt>
              <c:pt idx="13">
                <c:v>1317</c:v>
              </c:pt>
              <c:pt idx="14">
                <c:v>1409</c:v>
              </c:pt>
              <c:pt idx="15">
                <c:v>1378</c:v>
              </c:pt>
              <c:pt idx="16">
                <c:v>1390</c:v>
              </c:pt>
              <c:pt idx="17">
                <c:v>1534</c:v>
              </c:pt>
            </c:numLit>
          </c:val>
          <c:extLst>
            <c:ext xmlns:c16="http://schemas.microsoft.com/office/drawing/2014/chart" uri="{C3380CC4-5D6E-409C-BE32-E72D297353CC}">
              <c16:uniqueId val="{00000000-8E2C-4242-B5EA-E6104C2298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6611840"/>
        <c:axId val="106613760"/>
      </c:barChart>
      <c:catAx>
        <c:axId val="106611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661376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06613760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661184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1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20"/>
      <c:rotY val="0"/>
      <c:rAngAx val="0"/>
      <c:perspective val="0"/>
    </c:view3D>
    <c:floor>
      <c:thickness val="0"/>
      <c:spPr>
        <a:solidFill>
          <a:srgbClr val="FFC000"/>
        </a:solidFill>
        <a:scene3d>
          <a:camera prst="orthographicFront"/>
          <a:lightRig rig="threePt" dir="t"/>
        </a:scene3d>
        <a:sp3d>
          <a:bevelT w="165100" prst="coolSlant"/>
          <a:bevelB w="165100" prst="coolSlant"/>
          <a:contourClr>
            <a:srgbClr val="000000"/>
          </a:contourClr>
        </a:sp3d>
      </c:spPr>
    </c:floor>
    <c:sideWall>
      <c:thickness val="0"/>
      <c:spPr>
        <a:noFill/>
        <a:ln w="12700">
          <a:noFill/>
          <a:prstDash val="solid"/>
        </a:ln>
      </c:spPr>
    </c:sideWall>
    <c:backWall>
      <c:thickness val="0"/>
      <c:spPr>
        <a:noFill/>
        <a:ln w="12700">
          <a:noFill/>
          <a:prstDash val="solid"/>
        </a:ln>
      </c:spPr>
    </c:backWall>
    <c:plotArea>
      <c:layout>
        <c:manualLayout>
          <c:layoutTarget val="inner"/>
          <c:xMode val="edge"/>
          <c:yMode val="edge"/>
          <c:x val="9.0775988286969728E-2"/>
          <c:y val="6.2137649460484085E-2"/>
          <c:w val="0.88872620790629553"/>
          <c:h val="0.80923913677456982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rgbClr val="7030A0"/>
            </a:solidFill>
            <a:ln w="12700">
              <a:solidFill>
                <a:srgbClr val="000000"/>
              </a:solidFill>
              <a:prstDash val="solid"/>
            </a:ln>
            <a:scene3d>
              <a:camera prst="orthographicFront"/>
              <a:lightRig rig="threePt" dir="t"/>
            </a:scene3d>
            <a:sp3d prstMaterial="metal">
              <a:bevelT w="165100" prst="coolSlant"/>
              <a:contourClr>
                <a:srgbClr val="000000"/>
              </a:contourClr>
            </a:sp3d>
          </c:spPr>
          <c:invertIfNegative val="0"/>
          <c:dLbls>
            <c:dLbl>
              <c:idx val="11"/>
              <c:layout>
                <c:manualLayout>
                  <c:x val="0"/>
                  <c:y val="-1.092896174863392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5BE-447B-AD1E-33B64510B977}"/>
                </c:ext>
              </c:extLst>
            </c:dLbl>
            <c:dLbl>
              <c:idx val="12"/>
              <c:layout>
                <c:manualLayout>
                  <c:x val="0"/>
                  <c:y val="-3.6429872495449115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5BE-447B-AD1E-33B64510B97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[1]Arkusz26!$B$62:$B$74</c:f>
              <c:numCache>
                <c:formatCode>General</c:formatCode>
                <c:ptCount val="13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</c:numCache>
            </c:numRef>
          </c:cat>
          <c:val>
            <c:numRef>
              <c:f>[1]Arkusz26!$C$62:$C$74</c:f>
              <c:numCache>
                <c:formatCode>General</c:formatCode>
                <c:ptCount val="13"/>
                <c:pt idx="0">
                  <c:v>1308</c:v>
                </c:pt>
                <c:pt idx="1">
                  <c:v>1340</c:v>
                </c:pt>
                <c:pt idx="2">
                  <c:v>1381</c:v>
                </c:pt>
                <c:pt idx="3">
                  <c:v>1396</c:v>
                </c:pt>
                <c:pt idx="4">
                  <c:v>1416</c:v>
                </c:pt>
                <c:pt idx="5">
                  <c:v>1459</c:v>
                </c:pt>
                <c:pt idx="6">
                  <c:v>1466</c:v>
                </c:pt>
                <c:pt idx="7">
                  <c:v>1578</c:v>
                </c:pt>
                <c:pt idx="8">
                  <c:v>1657</c:v>
                </c:pt>
                <c:pt idx="9">
                  <c:v>1741</c:v>
                </c:pt>
                <c:pt idx="10">
                  <c:v>1767</c:v>
                </c:pt>
                <c:pt idx="11">
                  <c:v>1754</c:v>
                </c:pt>
                <c:pt idx="12">
                  <c:v>1724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BE-447B-AD1E-33B64510B97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cylinder"/>
        <c:axId val="106646912"/>
        <c:axId val="106677760"/>
        <c:axId val="0"/>
      </c:bar3DChart>
      <c:catAx>
        <c:axId val="106646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 sz="1100"/>
                  <a:t>miesiąc</a:t>
                </a:r>
              </a:p>
            </c:rich>
          </c:tx>
          <c:layout>
            <c:manualLayout>
              <c:xMode val="edge"/>
              <c:yMode val="edge"/>
              <c:x val="0.48365056124947947"/>
              <c:y val="0.9338768115942096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667776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06677760"/>
        <c:scaling>
          <c:orientation val="minMax"/>
          <c:max val="120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layout>
            <c:manualLayout>
              <c:xMode val="edge"/>
              <c:yMode val="edge"/>
              <c:x val="8.7847730600292828E-3"/>
              <c:y val="0.453804347826086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6646912"/>
        <c:crosses val="autoZero"/>
        <c:crossBetween val="between"/>
        <c:majorUnit val="100"/>
      </c:valAx>
    </c:plotArea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>
      <a:noFill/>
    </a:ln>
    <a:scene3d>
      <a:camera prst="orthographicFront"/>
      <a:lightRig rig="threePt" dir="t"/>
    </a:scene3d>
    <a:sp3d>
      <a:bevelT w="165100" prst="coolSlant"/>
      <a:bevelB w="165100" prst="coolSlant"/>
    </a:sp3d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1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Powszechność zatrudnienia skazanych i ukaranych w okresie od 30.11.1995 do 30.04.1997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28.4</c:v>
              </c:pt>
              <c:pt idx="1">
                <c:v>26.6</c:v>
              </c:pt>
              <c:pt idx="2">
                <c:v>26.2</c:v>
              </c:pt>
              <c:pt idx="3">
                <c:v>27.4</c:v>
              </c:pt>
              <c:pt idx="4">
                <c:v>27.6</c:v>
              </c:pt>
              <c:pt idx="5">
                <c:v>27.6</c:v>
              </c:pt>
              <c:pt idx="6">
                <c:v>28.3</c:v>
              </c:pt>
              <c:pt idx="7">
                <c:v>28.3</c:v>
              </c:pt>
              <c:pt idx="8">
                <c:v>29.2</c:v>
              </c:pt>
              <c:pt idx="9">
                <c:v>29.5</c:v>
              </c:pt>
              <c:pt idx="10">
                <c:v>29.3</c:v>
              </c:pt>
              <c:pt idx="11">
                <c:v>27.8</c:v>
              </c:pt>
              <c:pt idx="12">
                <c:v>26.1</c:v>
              </c:pt>
              <c:pt idx="13">
                <c:v>25.8</c:v>
              </c:pt>
              <c:pt idx="14">
                <c:v>25.2</c:v>
              </c:pt>
              <c:pt idx="15">
                <c:v>25.2</c:v>
              </c:pt>
              <c:pt idx="16">
                <c:v>25.7</c:v>
              </c:pt>
              <c:pt idx="17">
                <c:v>25.7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01CA-4967-975A-2EC68D577E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911616"/>
        <c:axId val="106918272"/>
      </c:lineChart>
      <c:catAx>
        <c:axId val="106911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691827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06918272"/>
        <c:scaling>
          <c:orientation val="minMax"/>
          <c:min val="2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procent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691161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/>
  </c:printSettings>
</c:chartSpace>
</file>

<file path=xl/charts/chart1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Wskażnik bezrobocia skazanych w okresie od 30.11.1995 do 30.04.1997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46.4</c:v>
              </c:pt>
              <c:pt idx="1">
                <c:v>48</c:v>
              </c:pt>
              <c:pt idx="2">
                <c:v>48.5</c:v>
              </c:pt>
              <c:pt idx="3">
                <c:v>47.6</c:v>
              </c:pt>
              <c:pt idx="4">
                <c:v>48.1</c:v>
              </c:pt>
              <c:pt idx="5">
                <c:v>47.6</c:v>
              </c:pt>
              <c:pt idx="6">
                <c:v>47</c:v>
              </c:pt>
              <c:pt idx="7">
                <c:v>45.7</c:v>
              </c:pt>
              <c:pt idx="8">
                <c:v>45.6</c:v>
              </c:pt>
              <c:pt idx="9">
                <c:v>44.5</c:v>
              </c:pt>
              <c:pt idx="10">
                <c:v>44.5</c:v>
              </c:pt>
              <c:pt idx="11">
                <c:v>45.8</c:v>
              </c:pt>
              <c:pt idx="12">
                <c:v>46.6</c:v>
              </c:pt>
              <c:pt idx="13">
                <c:v>42.6</c:v>
              </c:pt>
              <c:pt idx="14">
                <c:v>42.7</c:v>
              </c:pt>
              <c:pt idx="15">
                <c:v>42.3</c:v>
              </c:pt>
              <c:pt idx="16">
                <c:v>41.2</c:v>
              </c:pt>
              <c:pt idx="17">
                <c:v>41.8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8A04-4E21-AC51-637A63978A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925440"/>
        <c:axId val="106948480"/>
      </c:lineChart>
      <c:catAx>
        <c:axId val="106925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6948480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06948480"/>
        <c:scaling>
          <c:orientation val="minMax"/>
          <c:min val="42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procent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692544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Struktura populacji osadzonych kobiet w dniu 31.10.1997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CACF-40EC-8EBB-52009B125A28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CACF-40EC-8EBB-52009B125A28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TA</c:v>
              </c:pt>
              <c:pt idx="1">
                <c:v>SK</c:v>
              </c:pt>
              <c:pt idx="2">
                <c:v>UK</c:v>
              </c:pt>
            </c:strLit>
          </c:cat>
          <c:val>
            <c:numLit>
              <c:formatCode>General</c:formatCode>
              <c:ptCount val="3"/>
              <c:pt idx="0">
                <c:v>503</c:v>
              </c:pt>
              <c:pt idx="1">
                <c:v>890</c:v>
              </c:pt>
              <c:pt idx="2">
                <c:v>40</c:v>
              </c:pt>
            </c:numLit>
          </c:val>
          <c:extLst>
            <c:ext xmlns:c16="http://schemas.microsoft.com/office/drawing/2014/chart" uri="{C3380CC4-5D6E-409C-BE32-E72D297353CC}">
              <c16:uniqueId val="{00000002-CACF-40EC-8EBB-52009B125A28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1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Powszechność zatrudnienia skazanych i ukaranych w okresie od 30.11.1995 do 30.04.1997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28.4</c:v>
              </c:pt>
              <c:pt idx="1">
                <c:v>26.6</c:v>
              </c:pt>
              <c:pt idx="2">
                <c:v>26.2</c:v>
              </c:pt>
              <c:pt idx="3">
                <c:v>27.4</c:v>
              </c:pt>
              <c:pt idx="4">
                <c:v>27.6</c:v>
              </c:pt>
              <c:pt idx="5">
                <c:v>27.6</c:v>
              </c:pt>
              <c:pt idx="6">
                <c:v>28.3</c:v>
              </c:pt>
              <c:pt idx="7">
                <c:v>28.3</c:v>
              </c:pt>
              <c:pt idx="8">
                <c:v>29.2</c:v>
              </c:pt>
              <c:pt idx="9">
                <c:v>29.5</c:v>
              </c:pt>
              <c:pt idx="10">
                <c:v>29.3</c:v>
              </c:pt>
              <c:pt idx="11">
                <c:v>27.8</c:v>
              </c:pt>
              <c:pt idx="12">
                <c:v>26.1</c:v>
              </c:pt>
              <c:pt idx="13">
                <c:v>25.8</c:v>
              </c:pt>
              <c:pt idx="14">
                <c:v>25.2</c:v>
              </c:pt>
              <c:pt idx="15">
                <c:v>25.2</c:v>
              </c:pt>
              <c:pt idx="16">
                <c:v>25.7</c:v>
              </c:pt>
              <c:pt idx="17">
                <c:v>25.7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C88D-42D4-952A-D96B7A6398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096896"/>
        <c:axId val="104099200"/>
      </c:lineChart>
      <c:catAx>
        <c:axId val="104096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409920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04099200"/>
        <c:scaling>
          <c:orientation val="minMax"/>
          <c:min val="2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procent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409689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/>
  </c:printSettings>
</c:chartSpace>
</file>

<file path=xl/charts/chart1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Wskażnik bezrobocia skazanych w okresie od 30.11.1995 do 30.04.1997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46.4</c:v>
              </c:pt>
              <c:pt idx="1">
                <c:v>48</c:v>
              </c:pt>
              <c:pt idx="2">
                <c:v>48.5</c:v>
              </c:pt>
              <c:pt idx="3">
                <c:v>47.6</c:v>
              </c:pt>
              <c:pt idx="4">
                <c:v>48.1</c:v>
              </c:pt>
              <c:pt idx="5">
                <c:v>47.6</c:v>
              </c:pt>
              <c:pt idx="6">
                <c:v>47</c:v>
              </c:pt>
              <c:pt idx="7">
                <c:v>45.7</c:v>
              </c:pt>
              <c:pt idx="8">
                <c:v>45.6</c:v>
              </c:pt>
              <c:pt idx="9">
                <c:v>44.5</c:v>
              </c:pt>
              <c:pt idx="10">
                <c:v>44.5</c:v>
              </c:pt>
              <c:pt idx="11">
                <c:v>45.8</c:v>
              </c:pt>
              <c:pt idx="12">
                <c:v>46.6</c:v>
              </c:pt>
              <c:pt idx="13">
                <c:v>42.6</c:v>
              </c:pt>
              <c:pt idx="14">
                <c:v>42.7</c:v>
              </c:pt>
              <c:pt idx="15">
                <c:v>42.3</c:v>
              </c:pt>
              <c:pt idx="16">
                <c:v>41.2</c:v>
              </c:pt>
              <c:pt idx="17">
                <c:v>41.8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AAB8-4D1A-82F4-C39B1E3058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114816"/>
        <c:axId val="107041920"/>
      </c:lineChart>
      <c:catAx>
        <c:axId val="104114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7041920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07041920"/>
        <c:scaling>
          <c:orientation val="minMax"/>
          <c:min val="42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procent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411481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/>
  </c:printSettings>
</c:chartSpace>
</file>

<file path=xl/charts/chart1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Powszechność zatrudnienia skazanych i ukaranych w okresie od 29.12.1995 do 30.05.1997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28.4</c:v>
              </c:pt>
              <c:pt idx="1">
                <c:v>26.6</c:v>
              </c:pt>
              <c:pt idx="2">
                <c:v>26.2</c:v>
              </c:pt>
              <c:pt idx="3">
                <c:v>27.4</c:v>
              </c:pt>
              <c:pt idx="4">
                <c:v>27.6</c:v>
              </c:pt>
              <c:pt idx="5">
                <c:v>27.6</c:v>
              </c:pt>
              <c:pt idx="6">
                <c:v>28.3</c:v>
              </c:pt>
              <c:pt idx="7">
                <c:v>28.3</c:v>
              </c:pt>
              <c:pt idx="8">
                <c:v>29.2</c:v>
              </c:pt>
              <c:pt idx="9">
                <c:v>29.5</c:v>
              </c:pt>
              <c:pt idx="10">
                <c:v>29.3</c:v>
              </c:pt>
              <c:pt idx="11">
                <c:v>27.8</c:v>
              </c:pt>
              <c:pt idx="12">
                <c:v>26.1</c:v>
              </c:pt>
              <c:pt idx="13">
                <c:v>25.8</c:v>
              </c:pt>
              <c:pt idx="14">
                <c:v>25.2</c:v>
              </c:pt>
              <c:pt idx="15">
                <c:v>25.2</c:v>
              </c:pt>
              <c:pt idx="16">
                <c:v>25.7</c:v>
              </c:pt>
              <c:pt idx="17">
                <c:v>25.7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593A-4E6E-818D-5A7D194A57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073920"/>
        <c:axId val="107076224"/>
      </c:lineChart>
      <c:catAx>
        <c:axId val="107073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707622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07076224"/>
        <c:scaling>
          <c:orientation val="minMax"/>
          <c:min val="2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procent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707392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/>
  </c:printSettings>
</c:chartSpace>
</file>

<file path=xl/charts/chart1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Wskażnik bezrobocia skazanych w okresie od 29.12.1995 do 30.05.1997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46.4</c:v>
              </c:pt>
              <c:pt idx="1">
                <c:v>48</c:v>
              </c:pt>
              <c:pt idx="2">
                <c:v>48.5</c:v>
              </c:pt>
              <c:pt idx="3">
                <c:v>47.6</c:v>
              </c:pt>
              <c:pt idx="4">
                <c:v>48.1</c:v>
              </c:pt>
              <c:pt idx="5">
                <c:v>47.6</c:v>
              </c:pt>
              <c:pt idx="6">
                <c:v>47</c:v>
              </c:pt>
              <c:pt idx="7">
                <c:v>45.7</c:v>
              </c:pt>
              <c:pt idx="8">
                <c:v>45.6</c:v>
              </c:pt>
              <c:pt idx="9">
                <c:v>44.5</c:v>
              </c:pt>
              <c:pt idx="10">
                <c:v>44.5</c:v>
              </c:pt>
              <c:pt idx="11">
                <c:v>45.8</c:v>
              </c:pt>
              <c:pt idx="12">
                <c:v>46.6</c:v>
              </c:pt>
              <c:pt idx="13">
                <c:v>42.6</c:v>
              </c:pt>
              <c:pt idx="14">
                <c:v>42.7</c:v>
              </c:pt>
              <c:pt idx="15">
                <c:v>42.3</c:v>
              </c:pt>
              <c:pt idx="16">
                <c:v>41.2</c:v>
              </c:pt>
              <c:pt idx="17">
                <c:v>41.8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73F0-4380-8D38-649B02338B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993536"/>
        <c:axId val="106996096"/>
      </c:lineChart>
      <c:catAx>
        <c:axId val="106993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6996096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06996096"/>
        <c:scaling>
          <c:orientation val="minMax"/>
          <c:min val="42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procent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699353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/>
  </c:printSettings>
</c:chartSpace>
</file>

<file path=xl/charts/chart1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Powszechność zatrudnienia skazanych i ukaranych w okresie od 29.12.1995 do 30.05.1997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28.4</c:v>
              </c:pt>
              <c:pt idx="1">
                <c:v>26.6</c:v>
              </c:pt>
              <c:pt idx="2">
                <c:v>26.2</c:v>
              </c:pt>
              <c:pt idx="3">
                <c:v>27.4</c:v>
              </c:pt>
              <c:pt idx="4">
                <c:v>27.6</c:v>
              </c:pt>
              <c:pt idx="5">
                <c:v>27.6</c:v>
              </c:pt>
              <c:pt idx="6">
                <c:v>28.3</c:v>
              </c:pt>
              <c:pt idx="7">
                <c:v>28.3</c:v>
              </c:pt>
              <c:pt idx="8">
                <c:v>29.2</c:v>
              </c:pt>
              <c:pt idx="9">
                <c:v>29.5</c:v>
              </c:pt>
              <c:pt idx="10">
                <c:v>29.3</c:v>
              </c:pt>
              <c:pt idx="11">
                <c:v>27.8</c:v>
              </c:pt>
              <c:pt idx="12">
                <c:v>26.1</c:v>
              </c:pt>
              <c:pt idx="13">
                <c:v>25.8</c:v>
              </c:pt>
              <c:pt idx="14">
                <c:v>25.2</c:v>
              </c:pt>
              <c:pt idx="15">
                <c:v>25.2</c:v>
              </c:pt>
              <c:pt idx="16">
                <c:v>25.7</c:v>
              </c:pt>
              <c:pt idx="17">
                <c:v>25.7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A481-4619-82B6-230D992A33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007360"/>
        <c:axId val="107091840"/>
      </c:lineChart>
      <c:catAx>
        <c:axId val="107007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709184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07091840"/>
        <c:scaling>
          <c:orientation val="minMax"/>
          <c:min val="2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procent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700736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/>
  </c:printSettings>
</c:chartSpace>
</file>

<file path=xl/charts/chart1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Wskażnik bezrobocia skazanych w okresie od 29.12.1995 do 30.05.1997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46.4</c:v>
              </c:pt>
              <c:pt idx="1">
                <c:v>48</c:v>
              </c:pt>
              <c:pt idx="2">
                <c:v>48.5</c:v>
              </c:pt>
              <c:pt idx="3">
                <c:v>47.6</c:v>
              </c:pt>
              <c:pt idx="4">
                <c:v>48.1</c:v>
              </c:pt>
              <c:pt idx="5">
                <c:v>47.6</c:v>
              </c:pt>
              <c:pt idx="6">
                <c:v>47</c:v>
              </c:pt>
              <c:pt idx="7">
                <c:v>45.7</c:v>
              </c:pt>
              <c:pt idx="8">
                <c:v>45.6</c:v>
              </c:pt>
              <c:pt idx="9">
                <c:v>44.5</c:v>
              </c:pt>
              <c:pt idx="10">
                <c:v>44.5</c:v>
              </c:pt>
              <c:pt idx="11">
                <c:v>45.8</c:v>
              </c:pt>
              <c:pt idx="12">
                <c:v>46.6</c:v>
              </c:pt>
              <c:pt idx="13">
                <c:v>42.6</c:v>
              </c:pt>
              <c:pt idx="14">
                <c:v>42.7</c:v>
              </c:pt>
              <c:pt idx="15">
                <c:v>42.3</c:v>
              </c:pt>
              <c:pt idx="16">
                <c:v>41.2</c:v>
              </c:pt>
              <c:pt idx="17">
                <c:v>41.8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0F2E-4DE7-89AA-EA3B218D76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140224"/>
        <c:axId val="107142528"/>
      </c:lineChart>
      <c:catAx>
        <c:axId val="107140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7142528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07142528"/>
        <c:scaling>
          <c:orientation val="minMax"/>
          <c:min val="42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procent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714022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/>
  </c:printSettings>
</c:chartSpace>
</file>

<file path=xl/charts/chart1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Powszechność zatrudnienia skazanych i ukaranych w okresie od 31.01.1996 do 30.06.1997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28.4</c:v>
              </c:pt>
              <c:pt idx="1">
                <c:v>26.6</c:v>
              </c:pt>
              <c:pt idx="2">
                <c:v>26.2</c:v>
              </c:pt>
              <c:pt idx="3">
                <c:v>27.4</c:v>
              </c:pt>
              <c:pt idx="4">
                <c:v>27.6</c:v>
              </c:pt>
              <c:pt idx="5">
                <c:v>27.6</c:v>
              </c:pt>
              <c:pt idx="6">
                <c:v>28.3</c:v>
              </c:pt>
              <c:pt idx="7">
                <c:v>28.3</c:v>
              </c:pt>
              <c:pt idx="8">
                <c:v>29.2</c:v>
              </c:pt>
              <c:pt idx="9">
                <c:v>29.5</c:v>
              </c:pt>
              <c:pt idx="10">
                <c:v>29.3</c:v>
              </c:pt>
              <c:pt idx="11">
                <c:v>27.8</c:v>
              </c:pt>
              <c:pt idx="12">
                <c:v>26.1</c:v>
              </c:pt>
              <c:pt idx="13">
                <c:v>25.8</c:v>
              </c:pt>
              <c:pt idx="14">
                <c:v>25.2</c:v>
              </c:pt>
              <c:pt idx="15">
                <c:v>25.2</c:v>
              </c:pt>
              <c:pt idx="16">
                <c:v>25.7</c:v>
              </c:pt>
              <c:pt idx="17">
                <c:v>25.7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5A1F-4B1D-A4DB-3A36CEEEBF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158144"/>
        <c:axId val="107197568"/>
      </c:lineChart>
      <c:catAx>
        <c:axId val="107158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719756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07197568"/>
        <c:scaling>
          <c:orientation val="minMax"/>
          <c:min val="2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procent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715814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/>
  </c:printSettings>
</c:chartSpace>
</file>

<file path=xl/charts/chart1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Wskażnik bezrobocia skazanych w okresie od 31.01.1996 do 30.06.1997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46.4</c:v>
              </c:pt>
              <c:pt idx="1">
                <c:v>48</c:v>
              </c:pt>
              <c:pt idx="2">
                <c:v>48.5</c:v>
              </c:pt>
              <c:pt idx="3">
                <c:v>47.6</c:v>
              </c:pt>
              <c:pt idx="4">
                <c:v>48.1</c:v>
              </c:pt>
              <c:pt idx="5">
                <c:v>47.6</c:v>
              </c:pt>
              <c:pt idx="6">
                <c:v>47</c:v>
              </c:pt>
              <c:pt idx="7">
                <c:v>45.7</c:v>
              </c:pt>
              <c:pt idx="8">
                <c:v>45.6</c:v>
              </c:pt>
              <c:pt idx="9">
                <c:v>44.5</c:v>
              </c:pt>
              <c:pt idx="10">
                <c:v>44.5</c:v>
              </c:pt>
              <c:pt idx="11">
                <c:v>45.8</c:v>
              </c:pt>
              <c:pt idx="12">
                <c:v>46.6</c:v>
              </c:pt>
              <c:pt idx="13">
                <c:v>42.6</c:v>
              </c:pt>
              <c:pt idx="14">
                <c:v>42.7</c:v>
              </c:pt>
              <c:pt idx="15">
                <c:v>42.3</c:v>
              </c:pt>
              <c:pt idx="16">
                <c:v>41.2</c:v>
              </c:pt>
              <c:pt idx="17">
                <c:v>41.8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93D9-4EBA-BF37-0894DDE298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291008"/>
        <c:axId val="107293312"/>
      </c:lineChart>
      <c:catAx>
        <c:axId val="107291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7293312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07293312"/>
        <c:scaling>
          <c:orientation val="minMax"/>
          <c:min val="42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procent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729100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/>
  </c:printSettings>
</c:chartSpace>
</file>

<file path=xl/charts/chart1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Powszechność zatrudnienia skazanych i ukaranych w okresie od 31.01.1996 do 30.06.1997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28.4</c:v>
              </c:pt>
              <c:pt idx="1">
                <c:v>26.6</c:v>
              </c:pt>
              <c:pt idx="2">
                <c:v>26.2</c:v>
              </c:pt>
              <c:pt idx="3">
                <c:v>27.4</c:v>
              </c:pt>
              <c:pt idx="4">
                <c:v>27.6</c:v>
              </c:pt>
              <c:pt idx="5">
                <c:v>27.6</c:v>
              </c:pt>
              <c:pt idx="6">
                <c:v>28.3</c:v>
              </c:pt>
              <c:pt idx="7">
                <c:v>28.3</c:v>
              </c:pt>
              <c:pt idx="8">
                <c:v>29.2</c:v>
              </c:pt>
              <c:pt idx="9">
                <c:v>29.5</c:v>
              </c:pt>
              <c:pt idx="10">
                <c:v>29.3</c:v>
              </c:pt>
              <c:pt idx="11">
                <c:v>27.8</c:v>
              </c:pt>
              <c:pt idx="12">
                <c:v>26.1</c:v>
              </c:pt>
              <c:pt idx="13">
                <c:v>25.8</c:v>
              </c:pt>
              <c:pt idx="14">
                <c:v>25.2</c:v>
              </c:pt>
              <c:pt idx="15">
                <c:v>25.2</c:v>
              </c:pt>
              <c:pt idx="16">
                <c:v>25.7</c:v>
              </c:pt>
              <c:pt idx="17">
                <c:v>25.7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3A66-4872-86CB-2767EEC75A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313024"/>
        <c:axId val="107319680"/>
      </c:lineChart>
      <c:catAx>
        <c:axId val="107313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731968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07319680"/>
        <c:scaling>
          <c:orientation val="minMax"/>
          <c:min val="2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procent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731302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/>
  </c:printSettings>
</c:chartSpace>
</file>

<file path=xl/charts/chart1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Wskażnik bezrobocia skazanych w okresie od 31.01.1996 do 30.06.1997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46.4</c:v>
              </c:pt>
              <c:pt idx="1">
                <c:v>48</c:v>
              </c:pt>
              <c:pt idx="2">
                <c:v>48.5</c:v>
              </c:pt>
              <c:pt idx="3">
                <c:v>47.6</c:v>
              </c:pt>
              <c:pt idx="4">
                <c:v>48.1</c:v>
              </c:pt>
              <c:pt idx="5">
                <c:v>47.6</c:v>
              </c:pt>
              <c:pt idx="6">
                <c:v>47</c:v>
              </c:pt>
              <c:pt idx="7">
                <c:v>45.7</c:v>
              </c:pt>
              <c:pt idx="8">
                <c:v>45.6</c:v>
              </c:pt>
              <c:pt idx="9">
                <c:v>44.5</c:v>
              </c:pt>
              <c:pt idx="10">
                <c:v>44.5</c:v>
              </c:pt>
              <c:pt idx="11">
                <c:v>45.8</c:v>
              </c:pt>
              <c:pt idx="12">
                <c:v>46.6</c:v>
              </c:pt>
              <c:pt idx="13">
                <c:v>42.6</c:v>
              </c:pt>
              <c:pt idx="14">
                <c:v>42.7</c:v>
              </c:pt>
              <c:pt idx="15">
                <c:v>42.3</c:v>
              </c:pt>
              <c:pt idx="16">
                <c:v>41.2</c:v>
              </c:pt>
              <c:pt idx="17">
                <c:v>41.8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852E-41B7-B4B3-53531C59B5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343232"/>
        <c:axId val="107251584"/>
      </c:lineChart>
      <c:catAx>
        <c:axId val="107343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7251584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07251584"/>
        <c:scaling>
          <c:orientation val="minMax"/>
          <c:min val="42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procent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734323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Struktura populacji osadzonych kobiet i mężczyzn stan w dniu 31.10.1997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9BBE-40E1-91A3-DE1BD19FE8A1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9BBE-40E1-91A3-DE1BD19FE8A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TA</c:v>
              </c:pt>
              <c:pt idx="1">
                <c:v>SK</c:v>
              </c:pt>
              <c:pt idx="2">
                <c:v>UK</c:v>
              </c:pt>
            </c:strLit>
          </c:cat>
          <c:val>
            <c:numLit>
              <c:formatCode>General</c:formatCode>
              <c:ptCount val="3"/>
              <c:pt idx="0">
                <c:v>13634</c:v>
              </c:pt>
              <c:pt idx="1">
                <c:v>44733</c:v>
              </c:pt>
              <c:pt idx="2">
                <c:v>1158</c:v>
              </c:pt>
            </c:numLit>
          </c:val>
          <c:extLst>
            <c:ext xmlns:c16="http://schemas.microsoft.com/office/drawing/2014/chart" uri="{C3380CC4-5D6E-409C-BE32-E72D297353CC}">
              <c16:uniqueId val="{00000002-9BBE-40E1-91A3-DE1BD19FE8A1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</c:chartSpace>
</file>

<file path=xl/charts/chart1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Powszechność zatrudnienia skazanych i ukaranych w okresie od 29.03.1996 do 29.08.1997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28.4</c:v>
              </c:pt>
              <c:pt idx="1">
                <c:v>26.6</c:v>
              </c:pt>
              <c:pt idx="2">
                <c:v>26.2</c:v>
              </c:pt>
              <c:pt idx="3">
                <c:v>27.4</c:v>
              </c:pt>
              <c:pt idx="4">
                <c:v>27.6</c:v>
              </c:pt>
              <c:pt idx="5">
                <c:v>27.6</c:v>
              </c:pt>
              <c:pt idx="6">
                <c:v>28.3</c:v>
              </c:pt>
              <c:pt idx="7">
                <c:v>28.3</c:v>
              </c:pt>
              <c:pt idx="8">
                <c:v>29.2</c:v>
              </c:pt>
              <c:pt idx="9">
                <c:v>29.5</c:v>
              </c:pt>
              <c:pt idx="10">
                <c:v>29.3</c:v>
              </c:pt>
              <c:pt idx="11">
                <c:v>27.8</c:v>
              </c:pt>
              <c:pt idx="12">
                <c:v>26.1</c:v>
              </c:pt>
              <c:pt idx="13">
                <c:v>25.8</c:v>
              </c:pt>
              <c:pt idx="14">
                <c:v>25.2</c:v>
              </c:pt>
              <c:pt idx="15">
                <c:v>25.2</c:v>
              </c:pt>
              <c:pt idx="16">
                <c:v>25.7</c:v>
              </c:pt>
              <c:pt idx="17">
                <c:v>25.7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A4FB-4423-8DDA-B616132918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992896"/>
        <c:axId val="120995200"/>
      </c:lineChart>
      <c:catAx>
        <c:axId val="120992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099520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20995200"/>
        <c:scaling>
          <c:orientation val="minMax"/>
          <c:min val="2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procent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099289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/>
  </c:printSettings>
</c:chartSpace>
</file>

<file path=xl/charts/chart1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Wskażnik bezrobocia skazanych w okresie od 29.03.1996 do 29.08.1997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46.4</c:v>
              </c:pt>
              <c:pt idx="1">
                <c:v>48</c:v>
              </c:pt>
              <c:pt idx="2">
                <c:v>48.5</c:v>
              </c:pt>
              <c:pt idx="3">
                <c:v>47.6</c:v>
              </c:pt>
              <c:pt idx="4">
                <c:v>48.1</c:v>
              </c:pt>
              <c:pt idx="5">
                <c:v>47.6</c:v>
              </c:pt>
              <c:pt idx="6">
                <c:v>47</c:v>
              </c:pt>
              <c:pt idx="7">
                <c:v>45.7</c:v>
              </c:pt>
              <c:pt idx="8">
                <c:v>45.6</c:v>
              </c:pt>
              <c:pt idx="9">
                <c:v>44.5</c:v>
              </c:pt>
              <c:pt idx="10">
                <c:v>44.5</c:v>
              </c:pt>
              <c:pt idx="11">
                <c:v>45.8</c:v>
              </c:pt>
              <c:pt idx="12">
                <c:v>46.6</c:v>
              </c:pt>
              <c:pt idx="13">
                <c:v>42.6</c:v>
              </c:pt>
              <c:pt idx="14">
                <c:v>42.7</c:v>
              </c:pt>
              <c:pt idx="15">
                <c:v>42.3</c:v>
              </c:pt>
              <c:pt idx="16">
                <c:v>41.2</c:v>
              </c:pt>
              <c:pt idx="17">
                <c:v>41.8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3DBA-4011-905B-72649B9A9C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010816"/>
        <c:axId val="121042048"/>
      </c:lineChart>
      <c:catAx>
        <c:axId val="121010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1042048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21042048"/>
        <c:scaling>
          <c:orientation val="minMax"/>
          <c:min val="42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procent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101081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/>
  </c:printSettings>
</c:chartSpace>
</file>

<file path=xl/charts/chart1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Powszechność zatrudnienia skazanych i ukaranych w okresie od 29.03.1996 do 29.08.1997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28.4</c:v>
              </c:pt>
              <c:pt idx="1">
                <c:v>26.6</c:v>
              </c:pt>
              <c:pt idx="2">
                <c:v>26.2</c:v>
              </c:pt>
              <c:pt idx="3">
                <c:v>27.4</c:v>
              </c:pt>
              <c:pt idx="4">
                <c:v>27.6</c:v>
              </c:pt>
              <c:pt idx="5">
                <c:v>27.6</c:v>
              </c:pt>
              <c:pt idx="6">
                <c:v>28.3</c:v>
              </c:pt>
              <c:pt idx="7">
                <c:v>28.3</c:v>
              </c:pt>
              <c:pt idx="8">
                <c:v>29.2</c:v>
              </c:pt>
              <c:pt idx="9">
                <c:v>29.5</c:v>
              </c:pt>
              <c:pt idx="10">
                <c:v>29.3</c:v>
              </c:pt>
              <c:pt idx="11">
                <c:v>27.8</c:v>
              </c:pt>
              <c:pt idx="12">
                <c:v>26.1</c:v>
              </c:pt>
              <c:pt idx="13">
                <c:v>25.8</c:v>
              </c:pt>
              <c:pt idx="14">
                <c:v>25.2</c:v>
              </c:pt>
              <c:pt idx="15">
                <c:v>25.2</c:v>
              </c:pt>
              <c:pt idx="16">
                <c:v>25.7</c:v>
              </c:pt>
              <c:pt idx="17">
                <c:v>25.7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63D9-4AA8-84FB-5F261C6811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938880"/>
        <c:axId val="120941184"/>
      </c:lineChart>
      <c:catAx>
        <c:axId val="120938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094118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20941184"/>
        <c:scaling>
          <c:orientation val="minMax"/>
          <c:min val="2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procent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093888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/>
  </c:printSettings>
</c:chartSpace>
</file>

<file path=xl/charts/chart1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Wskażnik bezrobocia skazanych w okresie od 29.03.1996 do 29.08.1997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46.4</c:v>
              </c:pt>
              <c:pt idx="1">
                <c:v>48</c:v>
              </c:pt>
              <c:pt idx="2">
                <c:v>48.5</c:v>
              </c:pt>
              <c:pt idx="3">
                <c:v>47.6</c:v>
              </c:pt>
              <c:pt idx="4">
                <c:v>48.1</c:v>
              </c:pt>
              <c:pt idx="5">
                <c:v>47.6</c:v>
              </c:pt>
              <c:pt idx="6">
                <c:v>47</c:v>
              </c:pt>
              <c:pt idx="7">
                <c:v>45.7</c:v>
              </c:pt>
              <c:pt idx="8">
                <c:v>45.6</c:v>
              </c:pt>
              <c:pt idx="9">
                <c:v>44.5</c:v>
              </c:pt>
              <c:pt idx="10">
                <c:v>44.5</c:v>
              </c:pt>
              <c:pt idx="11">
                <c:v>45.8</c:v>
              </c:pt>
              <c:pt idx="12">
                <c:v>46.6</c:v>
              </c:pt>
              <c:pt idx="13">
                <c:v>42.6</c:v>
              </c:pt>
              <c:pt idx="14">
                <c:v>42.7</c:v>
              </c:pt>
              <c:pt idx="15">
                <c:v>42.3</c:v>
              </c:pt>
              <c:pt idx="16">
                <c:v>41.2</c:v>
              </c:pt>
              <c:pt idx="17">
                <c:v>41.8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5577-4CEF-847F-1C303A812B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977280"/>
        <c:axId val="121123200"/>
      </c:lineChart>
      <c:catAx>
        <c:axId val="120977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1123200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21123200"/>
        <c:scaling>
          <c:orientation val="minMax"/>
          <c:min val="42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procent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097728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/>
  </c:printSettings>
</c:chartSpace>
</file>

<file path=xl/charts/chart1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Powszechność zatrudnienia skazanych i ukaranych w okresie od 30.04.1996 do 30.09.1997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28.4</c:v>
              </c:pt>
              <c:pt idx="1">
                <c:v>26.6</c:v>
              </c:pt>
              <c:pt idx="2">
                <c:v>26.2</c:v>
              </c:pt>
              <c:pt idx="3">
                <c:v>27.4</c:v>
              </c:pt>
              <c:pt idx="4">
                <c:v>27.6</c:v>
              </c:pt>
              <c:pt idx="5">
                <c:v>27.6</c:v>
              </c:pt>
              <c:pt idx="6">
                <c:v>28.3</c:v>
              </c:pt>
              <c:pt idx="7">
                <c:v>28.3</c:v>
              </c:pt>
              <c:pt idx="8">
                <c:v>29.2</c:v>
              </c:pt>
              <c:pt idx="9">
                <c:v>29.5</c:v>
              </c:pt>
              <c:pt idx="10">
                <c:v>29.3</c:v>
              </c:pt>
              <c:pt idx="11">
                <c:v>27.8</c:v>
              </c:pt>
              <c:pt idx="12">
                <c:v>26.1</c:v>
              </c:pt>
              <c:pt idx="13">
                <c:v>25.8</c:v>
              </c:pt>
              <c:pt idx="14">
                <c:v>25.2</c:v>
              </c:pt>
              <c:pt idx="15">
                <c:v>25.2</c:v>
              </c:pt>
              <c:pt idx="16">
                <c:v>25.7</c:v>
              </c:pt>
              <c:pt idx="17">
                <c:v>25.7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4D81-4D98-B760-6D9E8A91DD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134464"/>
        <c:axId val="121157504"/>
      </c:lineChart>
      <c:catAx>
        <c:axId val="121134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115750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21157504"/>
        <c:scaling>
          <c:orientation val="minMax"/>
          <c:min val="2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procent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113446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/>
  </c:printSettings>
</c:chartSpace>
</file>

<file path=xl/charts/chart1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Wskażnik bezrobocia skazanych w okresie od 30.04.1996 do 30.09.1997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46.4</c:v>
              </c:pt>
              <c:pt idx="1">
                <c:v>48</c:v>
              </c:pt>
              <c:pt idx="2">
                <c:v>48.5</c:v>
              </c:pt>
              <c:pt idx="3">
                <c:v>47.6</c:v>
              </c:pt>
              <c:pt idx="4">
                <c:v>48.1</c:v>
              </c:pt>
              <c:pt idx="5">
                <c:v>47.6</c:v>
              </c:pt>
              <c:pt idx="6">
                <c:v>47</c:v>
              </c:pt>
              <c:pt idx="7">
                <c:v>45.7</c:v>
              </c:pt>
              <c:pt idx="8">
                <c:v>45.6</c:v>
              </c:pt>
              <c:pt idx="9">
                <c:v>44.5</c:v>
              </c:pt>
              <c:pt idx="10">
                <c:v>44.5</c:v>
              </c:pt>
              <c:pt idx="11">
                <c:v>45.8</c:v>
              </c:pt>
              <c:pt idx="12">
                <c:v>46.6</c:v>
              </c:pt>
              <c:pt idx="13">
                <c:v>42.6</c:v>
              </c:pt>
              <c:pt idx="14">
                <c:v>42.7</c:v>
              </c:pt>
              <c:pt idx="15">
                <c:v>42.3</c:v>
              </c:pt>
              <c:pt idx="16">
                <c:v>41.2</c:v>
              </c:pt>
              <c:pt idx="17">
                <c:v>41.8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FFFC-420B-9BBF-08C109CBB4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074816"/>
        <c:axId val="121077120"/>
      </c:lineChart>
      <c:catAx>
        <c:axId val="121074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1077120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21077120"/>
        <c:scaling>
          <c:orientation val="minMax"/>
          <c:min val="42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procent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107481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/>
  </c:printSettings>
</c:chartSpace>
</file>

<file path=xl/charts/chart1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Powszechność zatrudnienia skazanych i ukaranych w okresie od 30.04.1996 do 30.09.1997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28.4</c:v>
              </c:pt>
              <c:pt idx="1">
                <c:v>26.6</c:v>
              </c:pt>
              <c:pt idx="2">
                <c:v>26.2</c:v>
              </c:pt>
              <c:pt idx="3">
                <c:v>27.4</c:v>
              </c:pt>
              <c:pt idx="4">
                <c:v>27.6</c:v>
              </c:pt>
              <c:pt idx="5">
                <c:v>27.6</c:v>
              </c:pt>
              <c:pt idx="6">
                <c:v>28.3</c:v>
              </c:pt>
              <c:pt idx="7">
                <c:v>28.3</c:v>
              </c:pt>
              <c:pt idx="8">
                <c:v>29.2</c:v>
              </c:pt>
              <c:pt idx="9">
                <c:v>29.5</c:v>
              </c:pt>
              <c:pt idx="10">
                <c:v>29.3</c:v>
              </c:pt>
              <c:pt idx="11">
                <c:v>27.8</c:v>
              </c:pt>
              <c:pt idx="12">
                <c:v>26.1</c:v>
              </c:pt>
              <c:pt idx="13">
                <c:v>25.8</c:v>
              </c:pt>
              <c:pt idx="14">
                <c:v>25.2</c:v>
              </c:pt>
              <c:pt idx="15">
                <c:v>25.2</c:v>
              </c:pt>
              <c:pt idx="16">
                <c:v>25.7</c:v>
              </c:pt>
              <c:pt idx="17">
                <c:v>25.7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C253-42E3-96EF-61437604A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088640"/>
        <c:axId val="3081344"/>
      </c:lineChart>
      <c:catAx>
        <c:axId val="121088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308134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3081344"/>
        <c:scaling>
          <c:orientation val="minMax"/>
          <c:min val="2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procent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108864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/>
  </c:printSettings>
</c:chartSpace>
</file>

<file path=xl/charts/chart1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Wskażnik bezrobocia skazanych w okresie od 30.04.1996 do 30.09.1997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46.4</c:v>
              </c:pt>
              <c:pt idx="1">
                <c:v>48</c:v>
              </c:pt>
              <c:pt idx="2">
                <c:v>48.5</c:v>
              </c:pt>
              <c:pt idx="3">
                <c:v>47.6</c:v>
              </c:pt>
              <c:pt idx="4">
                <c:v>48.1</c:v>
              </c:pt>
              <c:pt idx="5">
                <c:v>47.6</c:v>
              </c:pt>
              <c:pt idx="6">
                <c:v>47</c:v>
              </c:pt>
              <c:pt idx="7">
                <c:v>45.7</c:v>
              </c:pt>
              <c:pt idx="8">
                <c:v>45.6</c:v>
              </c:pt>
              <c:pt idx="9">
                <c:v>44.5</c:v>
              </c:pt>
              <c:pt idx="10">
                <c:v>44.5</c:v>
              </c:pt>
              <c:pt idx="11">
                <c:v>45.8</c:v>
              </c:pt>
              <c:pt idx="12">
                <c:v>46.6</c:v>
              </c:pt>
              <c:pt idx="13">
                <c:v>42.6</c:v>
              </c:pt>
              <c:pt idx="14">
                <c:v>42.7</c:v>
              </c:pt>
              <c:pt idx="15">
                <c:v>42.3</c:v>
              </c:pt>
              <c:pt idx="16">
                <c:v>41.2</c:v>
              </c:pt>
              <c:pt idx="17">
                <c:v>41.8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9AE2-4A1A-84DF-5703FA6FFD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17440"/>
        <c:axId val="3119744"/>
      </c:lineChart>
      <c:catAx>
        <c:axId val="3117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3119744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3119744"/>
        <c:scaling>
          <c:orientation val="minMax"/>
          <c:min val="42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procent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311744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/>
  </c:printSettings>
</c:chartSpace>
</file>

<file path=xl/charts/chart1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Powszechność zatrudnienia skazanych i ukaranych w okresie od 31.05.1996 do 31.10.1997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28.4</c:v>
              </c:pt>
              <c:pt idx="1">
                <c:v>26.6</c:v>
              </c:pt>
              <c:pt idx="2">
                <c:v>26.2</c:v>
              </c:pt>
              <c:pt idx="3">
                <c:v>27.4</c:v>
              </c:pt>
              <c:pt idx="4">
                <c:v>27.6</c:v>
              </c:pt>
              <c:pt idx="5">
                <c:v>27.6</c:v>
              </c:pt>
              <c:pt idx="6">
                <c:v>28.3</c:v>
              </c:pt>
              <c:pt idx="7">
                <c:v>28.3</c:v>
              </c:pt>
              <c:pt idx="8">
                <c:v>29.2</c:v>
              </c:pt>
              <c:pt idx="9">
                <c:v>29.5</c:v>
              </c:pt>
              <c:pt idx="10">
                <c:v>29.3</c:v>
              </c:pt>
              <c:pt idx="11">
                <c:v>27.8</c:v>
              </c:pt>
              <c:pt idx="12">
                <c:v>26.1</c:v>
              </c:pt>
              <c:pt idx="13">
                <c:v>25.8</c:v>
              </c:pt>
              <c:pt idx="14">
                <c:v>25.2</c:v>
              </c:pt>
              <c:pt idx="15">
                <c:v>25.2</c:v>
              </c:pt>
              <c:pt idx="16">
                <c:v>25.7</c:v>
              </c:pt>
              <c:pt idx="17">
                <c:v>25.7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9B6A-4A7B-9DC5-33DE1BE93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403264"/>
        <c:axId val="121414016"/>
      </c:lineChart>
      <c:catAx>
        <c:axId val="121403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141401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21414016"/>
        <c:scaling>
          <c:orientation val="minMax"/>
          <c:min val="2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procent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140326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/>
  </c:printSettings>
</c:chartSpace>
</file>

<file path=xl/charts/chart1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Wskażnik bezrobocia skazanych w okresie od 31.05.1996 do 31.10.1997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46.4</c:v>
              </c:pt>
              <c:pt idx="1">
                <c:v>48</c:v>
              </c:pt>
              <c:pt idx="2">
                <c:v>48.5</c:v>
              </c:pt>
              <c:pt idx="3">
                <c:v>47.6</c:v>
              </c:pt>
              <c:pt idx="4">
                <c:v>48.1</c:v>
              </c:pt>
              <c:pt idx="5">
                <c:v>47.6</c:v>
              </c:pt>
              <c:pt idx="6">
                <c:v>47</c:v>
              </c:pt>
              <c:pt idx="7">
                <c:v>45.7</c:v>
              </c:pt>
              <c:pt idx="8">
                <c:v>45.6</c:v>
              </c:pt>
              <c:pt idx="9">
                <c:v>44.5</c:v>
              </c:pt>
              <c:pt idx="10">
                <c:v>44.5</c:v>
              </c:pt>
              <c:pt idx="11">
                <c:v>45.8</c:v>
              </c:pt>
              <c:pt idx="12">
                <c:v>46.6</c:v>
              </c:pt>
              <c:pt idx="13">
                <c:v>42.6</c:v>
              </c:pt>
              <c:pt idx="14">
                <c:v>42.7</c:v>
              </c:pt>
              <c:pt idx="15">
                <c:v>42.3</c:v>
              </c:pt>
              <c:pt idx="16">
                <c:v>41.2</c:v>
              </c:pt>
              <c:pt idx="17">
                <c:v>41.8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7632-457A-85A0-8A6E749046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421184"/>
        <c:axId val="3155840"/>
      </c:lineChart>
      <c:catAx>
        <c:axId val="121421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3155840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3155840"/>
        <c:scaling>
          <c:orientation val="minMax"/>
          <c:min val="42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procent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142118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Struktura populacji osadzonych kobiet w dniu 30.04.1997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0240-4301-BB82-2AE1A585EB91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0240-4301-BB82-2AE1A585EB9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SK</c:v>
              </c:pt>
              <c:pt idx="1">
                <c:v>UK</c:v>
              </c:pt>
            </c:strLit>
          </c:cat>
          <c:val>
            <c:numLit>
              <c:formatCode>General</c:formatCode>
              <c:ptCount val="3"/>
              <c:pt idx="0">
                <c:v>890</c:v>
              </c:pt>
              <c:pt idx="1">
                <c:v>40</c:v>
              </c:pt>
            </c:numLit>
          </c:val>
          <c:extLst>
            <c:ext xmlns:c16="http://schemas.microsoft.com/office/drawing/2014/chart" uri="{C3380CC4-5D6E-409C-BE32-E72D297353CC}">
              <c16:uniqueId val="{00000002-0240-4301-BB82-2AE1A585EB91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Struktura populacji osadzonych kobiet w dniu 31.10.1997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6782-4B15-9F3C-FC88935FE8A1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6782-4B15-9F3C-FC88935FE8A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TA</c:v>
              </c:pt>
              <c:pt idx="1">
                <c:v>SK</c:v>
              </c:pt>
              <c:pt idx="2">
                <c:v>UK</c:v>
              </c:pt>
            </c:strLit>
          </c:cat>
          <c:val>
            <c:numLit>
              <c:formatCode>General</c:formatCode>
              <c:ptCount val="3"/>
              <c:pt idx="0">
                <c:v>503</c:v>
              </c:pt>
              <c:pt idx="1">
                <c:v>890</c:v>
              </c:pt>
              <c:pt idx="2">
                <c:v>40</c:v>
              </c:pt>
            </c:numLit>
          </c:val>
          <c:extLst>
            <c:ext xmlns:c16="http://schemas.microsoft.com/office/drawing/2014/chart" uri="{C3380CC4-5D6E-409C-BE32-E72D297353CC}">
              <c16:uniqueId val="{00000002-6782-4B15-9F3C-FC88935FE8A1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2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Powszechność zatrudnienia skazanych i ukaranych w okresie od 31.05.1996 do 31.10.1997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28.4</c:v>
              </c:pt>
              <c:pt idx="1">
                <c:v>26.6</c:v>
              </c:pt>
              <c:pt idx="2">
                <c:v>26.2</c:v>
              </c:pt>
              <c:pt idx="3">
                <c:v>27.4</c:v>
              </c:pt>
              <c:pt idx="4">
                <c:v>27.6</c:v>
              </c:pt>
              <c:pt idx="5">
                <c:v>27.6</c:v>
              </c:pt>
              <c:pt idx="6">
                <c:v>28.3</c:v>
              </c:pt>
              <c:pt idx="7">
                <c:v>28.3</c:v>
              </c:pt>
              <c:pt idx="8">
                <c:v>29.2</c:v>
              </c:pt>
              <c:pt idx="9">
                <c:v>29.5</c:v>
              </c:pt>
              <c:pt idx="10">
                <c:v>29.3</c:v>
              </c:pt>
              <c:pt idx="11">
                <c:v>27.8</c:v>
              </c:pt>
              <c:pt idx="12">
                <c:v>26.1</c:v>
              </c:pt>
              <c:pt idx="13">
                <c:v>25.8</c:v>
              </c:pt>
              <c:pt idx="14">
                <c:v>25.2</c:v>
              </c:pt>
              <c:pt idx="15">
                <c:v>25.2</c:v>
              </c:pt>
              <c:pt idx="16">
                <c:v>25.7</c:v>
              </c:pt>
              <c:pt idx="17">
                <c:v>25.7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B2B0-4BF4-B8AB-30CE9E73D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87840"/>
        <c:axId val="3190144"/>
      </c:lineChart>
      <c:catAx>
        <c:axId val="3187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319014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3190144"/>
        <c:scaling>
          <c:orientation val="minMax"/>
          <c:min val="2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procent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318784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/>
  </c:printSettings>
</c:chartSpace>
</file>

<file path=xl/charts/chart2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Wskażnik bezrobocia skazanych w okresie od 31.05.1996 do 31.10.1997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46.4</c:v>
              </c:pt>
              <c:pt idx="1">
                <c:v>48</c:v>
              </c:pt>
              <c:pt idx="2">
                <c:v>48.5</c:v>
              </c:pt>
              <c:pt idx="3">
                <c:v>47.6</c:v>
              </c:pt>
              <c:pt idx="4">
                <c:v>48.1</c:v>
              </c:pt>
              <c:pt idx="5">
                <c:v>47.6</c:v>
              </c:pt>
              <c:pt idx="6">
                <c:v>47</c:v>
              </c:pt>
              <c:pt idx="7">
                <c:v>45.7</c:v>
              </c:pt>
              <c:pt idx="8">
                <c:v>45.6</c:v>
              </c:pt>
              <c:pt idx="9">
                <c:v>44.5</c:v>
              </c:pt>
              <c:pt idx="10">
                <c:v>44.5</c:v>
              </c:pt>
              <c:pt idx="11">
                <c:v>45.8</c:v>
              </c:pt>
              <c:pt idx="12">
                <c:v>46.6</c:v>
              </c:pt>
              <c:pt idx="13">
                <c:v>42.6</c:v>
              </c:pt>
              <c:pt idx="14">
                <c:v>42.7</c:v>
              </c:pt>
              <c:pt idx="15">
                <c:v>42.3</c:v>
              </c:pt>
              <c:pt idx="16">
                <c:v>41.2</c:v>
              </c:pt>
              <c:pt idx="17">
                <c:v>41.8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CCD9-42A3-8968-A888DDF2EE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440896"/>
        <c:axId val="121459840"/>
      </c:lineChart>
      <c:catAx>
        <c:axId val="121440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1459840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21459840"/>
        <c:scaling>
          <c:orientation val="minMax"/>
          <c:min val="42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procent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144089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/>
  </c:printSettings>
</c:chartSpace>
</file>

<file path=xl/charts/chart2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Powszechność zatrudnienia skazanych i ukaranych w okresie od 31.07.1996 do 31.12.1997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28.4</c:v>
              </c:pt>
              <c:pt idx="1">
                <c:v>26.6</c:v>
              </c:pt>
              <c:pt idx="2">
                <c:v>26.2</c:v>
              </c:pt>
              <c:pt idx="3">
                <c:v>27.4</c:v>
              </c:pt>
              <c:pt idx="4">
                <c:v>27.6</c:v>
              </c:pt>
              <c:pt idx="5">
                <c:v>27.6</c:v>
              </c:pt>
              <c:pt idx="6">
                <c:v>28.3</c:v>
              </c:pt>
              <c:pt idx="7">
                <c:v>28.3</c:v>
              </c:pt>
              <c:pt idx="8">
                <c:v>29.2</c:v>
              </c:pt>
              <c:pt idx="9">
                <c:v>29.5</c:v>
              </c:pt>
              <c:pt idx="10">
                <c:v>29.3</c:v>
              </c:pt>
              <c:pt idx="11">
                <c:v>27.8</c:v>
              </c:pt>
              <c:pt idx="12">
                <c:v>26.1</c:v>
              </c:pt>
              <c:pt idx="13">
                <c:v>25.8</c:v>
              </c:pt>
              <c:pt idx="14">
                <c:v>25.2</c:v>
              </c:pt>
              <c:pt idx="15">
                <c:v>25.2</c:v>
              </c:pt>
              <c:pt idx="16">
                <c:v>25.7</c:v>
              </c:pt>
              <c:pt idx="17">
                <c:v>25.7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C9BA-4B85-BD33-F4EA7E7AFB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495936"/>
        <c:axId val="121498240"/>
      </c:lineChart>
      <c:catAx>
        <c:axId val="121495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149824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21498240"/>
        <c:scaling>
          <c:orientation val="minMax"/>
          <c:min val="2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procent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149593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/>
  </c:printSettings>
</c:chartSpace>
</file>

<file path=xl/charts/chart2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Wskażnik bezrobocia skazanych w okresie od 31.07.1996 do 31.12.1997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46.4</c:v>
              </c:pt>
              <c:pt idx="1">
                <c:v>48</c:v>
              </c:pt>
              <c:pt idx="2">
                <c:v>48.5</c:v>
              </c:pt>
              <c:pt idx="3">
                <c:v>47.6</c:v>
              </c:pt>
              <c:pt idx="4">
                <c:v>48.1</c:v>
              </c:pt>
              <c:pt idx="5">
                <c:v>47.6</c:v>
              </c:pt>
              <c:pt idx="6">
                <c:v>47</c:v>
              </c:pt>
              <c:pt idx="7">
                <c:v>45.7</c:v>
              </c:pt>
              <c:pt idx="8">
                <c:v>45.6</c:v>
              </c:pt>
              <c:pt idx="9">
                <c:v>44.5</c:v>
              </c:pt>
              <c:pt idx="10">
                <c:v>44.5</c:v>
              </c:pt>
              <c:pt idx="11">
                <c:v>45.8</c:v>
              </c:pt>
              <c:pt idx="12">
                <c:v>46.6</c:v>
              </c:pt>
              <c:pt idx="13">
                <c:v>42.6</c:v>
              </c:pt>
              <c:pt idx="14">
                <c:v>42.7</c:v>
              </c:pt>
              <c:pt idx="15">
                <c:v>42.3</c:v>
              </c:pt>
              <c:pt idx="16">
                <c:v>41.2</c:v>
              </c:pt>
              <c:pt idx="17">
                <c:v>41.8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4253-460D-BDDD-3A74DD583B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558912"/>
        <c:axId val="121565568"/>
      </c:lineChart>
      <c:catAx>
        <c:axId val="121558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1565568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21565568"/>
        <c:scaling>
          <c:orientation val="minMax"/>
          <c:min val="42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procent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155891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/>
  </c:printSettings>
</c:chartSpace>
</file>

<file path=xl/charts/chart2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Powszechność zatrudnienia skazanych i ukaranych w okresie od 30.08.1996 do 30.01.1998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28.4</c:v>
              </c:pt>
              <c:pt idx="1">
                <c:v>26.6</c:v>
              </c:pt>
              <c:pt idx="2">
                <c:v>26.2</c:v>
              </c:pt>
              <c:pt idx="3">
                <c:v>27.4</c:v>
              </c:pt>
              <c:pt idx="4">
                <c:v>27.6</c:v>
              </c:pt>
              <c:pt idx="5">
                <c:v>27.6</c:v>
              </c:pt>
              <c:pt idx="6">
                <c:v>28.3</c:v>
              </c:pt>
              <c:pt idx="7">
                <c:v>28.3</c:v>
              </c:pt>
              <c:pt idx="8">
                <c:v>29.2</c:v>
              </c:pt>
              <c:pt idx="9">
                <c:v>29.5</c:v>
              </c:pt>
              <c:pt idx="10">
                <c:v>29.3</c:v>
              </c:pt>
              <c:pt idx="11">
                <c:v>27.8</c:v>
              </c:pt>
              <c:pt idx="12">
                <c:v>26.1</c:v>
              </c:pt>
              <c:pt idx="13">
                <c:v>25.8</c:v>
              </c:pt>
              <c:pt idx="14">
                <c:v>25.2</c:v>
              </c:pt>
              <c:pt idx="15">
                <c:v>25.2</c:v>
              </c:pt>
              <c:pt idx="16">
                <c:v>25.7</c:v>
              </c:pt>
              <c:pt idx="17">
                <c:v>25.7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F4B8-44BA-A4BE-1FE9456541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572736"/>
        <c:axId val="121595776"/>
      </c:lineChart>
      <c:catAx>
        <c:axId val="121572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159577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21595776"/>
        <c:scaling>
          <c:orientation val="minMax"/>
          <c:min val="2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procent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157273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/>
  </c:printSettings>
</c:chartSpace>
</file>

<file path=xl/charts/chart2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Wskażnik bezrobocia skazanych w okresie od 30.08.1996 do 30.01.1998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46.4</c:v>
              </c:pt>
              <c:pt idx="1">
                <c:v>48</c:v>
              </c:pt>
              <c:pt idx="2">
                <c:v>48.5</c:v>
              </c:pt>
              <c:pt idx="3">
                <c:v>47.6</c:v>
              </c:pt>
              <c:pt idx="4">
                <c:v>48.1</c:v>
              </c:pt>
              <c:pt idx="5">
                <c:v>47.6</c:v>
              </c:pt>
              <c:pt idx="6">
                <c:v>47</c:v>
              </c:pt>
              <c:pt idx="7">
                <c:v>45.7</c:v>
              </c:pt>
              <c:pt idx="8">
                <c:v>45.6</c:v>
              </c:pt>
              <c:pt idx="9">
                <c:v>44.5</c:v>
              </c:pt>
              <c:pt idx="10">
                <c:v>44.5</c:v>
              </c:pt>
              <c:pt idx="11">
                <c:v>45.8</c:v>
              </c:pt>
              <c:pt idx="12">
                <c:v>46.6</c:v>
              </c:pt>
              <c:pt idx="13">
                <c:v>42.6</c:v>
              </c:pt>
              <c:pt idx="14">
                <c:v>42.7</c:v>
              </c:pt>
              <c:pt idx="15">
                <c:v>42.3</c:v>
              </c:pt>
              <c:pt idx="16">
                <c:v>41.2</c:v>
              </c:pt>
              <c:pt idx="17">
                <c:v>41.8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DE6C-4263-AE28-2FA13A83A3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635968"/>
        <c:axId val="121638272"/>
      </c:lineChart>
      <c:catAx>
        <c:axId val="121635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1638272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21638272"/>
        <c:scaling>
          <c:orientation val="minMax"/>
          <c:min val="42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procent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163596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/>
  </c:printSettings>
</c:chartSpace>
</file>

<file path=xl/charts/chart2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Powszechność zatrudnienia skazanych i ukaranych w okresie od 30.08.1996 do 30.01.1998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28.4</c:v>
              </c:pt>
              <c:pt idx="1">
                <c:v>26.6</c:v>
              </c:pt>
              <c:pt idx="2">
                <c:v>26.2</c:v>
              </c:pt>
              <c:pt idx="3">
                <c:v>27.4</c:v>
              </c:pt>
              <c:pt idx="4">
                <c:v>27.6</c:v>
              </c:pt>
              <c:pt idx="5">
                <c:v>27.6</c:v>
              </c:pt>
              <c:pt idx="6">
                <c:v>28.3</c:v>
              </c:pt>
              <c:pt idx="7">
                <c:v>28.3</c:v>
              </c:pt>
              <c:pt idx="8">
                <c:v>29.2</c:v>
              </c:pt>
              <c:pt idx="9">
                <c:v>29.5</c:v>
              </c:pt>
              <c:pt idx="10">
                <c:v>29.3</c:v>
              </c:pt>
              <c:pt idx="11">
                <c:v>27.8</c:v>
              </c:pt>
              <c:pt idx="12">
                <c:v>26.1</c:v>
              </c:pt>
              <c:pt idx="13">
                <c:v>25.8</c:v>
              </c:pt>
              <c:pt idx="14">
                <c:v>25.2</c:v>
              </c:pt>
              <c:pt idx="15">
                <c:v>25.2</c:v>
              </c:pt>
              <c:pt idx="16">
                <c:v>25.7</c:v>
              </c:pt>
              <c:pt idx="17">
                <c:v>25.7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FC3E-4B02-BC94-F89568E48C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649792"/>
        <c:axId val="121693312"/>
      </c:lineChart>
      <c:catAx>
        <c:axId val="121649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169331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21693312"/>
        <c:scaling>
          <c:orientation val="minMax"/>
          <c:min val="2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procent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164979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/>
  </c:printSettings>
</c:chartSpace>
</file>

<file path=xl/charts/chart2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Wskażnik bezrobocia skazanych w okresie od 30.08.1996 do 30.01.1998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46.4</c:v>
              </c:pt>
              <c:pt idx="1">
                <c:v>48</c:v>
              </c:pt>
              <c:pt idx="2">
                <c:v>48.5</c:v>
              </c:pt>
              <c:pt idx="3">
                <c:v>47.6</c:v>
              </c:pt>
              <c:pt idx="4">
                <c:v>48.1</c:v>
              </c:pt>
              <c:pt idx="5">
                <c:v>47.6</c:v>
              </c:pt>
              <c:pt idx="6">
                <c:v>47</c:v>
              </c:pt>
              <c:pt idx="7">
                <c:v>45.7</c:v>
              </c:pt>
              <c:pt idx="8">
                <c:v>45.6</c:v>
              </c:pt>
              <c:pt idx="9">
                <c:v>44.5</c:v>
              </c:pt>
              <c:pt idx="10">
                <c:v>44.5</c:v>
              </c:pt>
              <c:pt idx="11">
                <c:v>45.8</c:v>
              </c:pt>
              <c:pt idx="12">
                <c:v>46.6</c:v>
              </c:pt>
              <c:pt idx="13">
                <c:v>42.6</c:v>
              </c:pt>
              <c:pt idx="14">
                <c:v>42.7</c:v>
              </c:pt>
              <c:pt idx="15">
                <c:v>42.3</c:v>
              </c:pt>
              <c:pt idx="16">
                <c:v>41.2</c:v>
              </c:pt>
              <c:pt idx="17">
                <c:v>41.8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DE21-4A5B-857A-A6B8C9C381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799040"/>
        <c:axId val="121801344"/>
      </c:lineChart>
      <c:catAx>
        <c:axId val="121799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1801344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21801344"/>
        <c:scaling>
          <c:orientation val="minMax"/>
          <c:min val="42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procent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179904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/>
  </c:printSettings>
</c:chartSpace>
</file>

<file path=xl/charts/chart2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Powszechność zatrudnienia skazanych i ukaranych w okresie od 31.12.1996 do 29.05.1998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28.4</c:v>
              </c:pt>
              <c:pt idx="1">
                <c:v>26.6</c:v>
              </c:pt>
              <c:pt idx="2">
                <c:v>26.2</c:v>
              </c:pt>
              <c:pt idx="3">
                <c:v>27.4</c:v>
              </c:pt>
              <c:pt idx="4">
                <c:v>27.6</c:v>
              </c:pt>
              <c:pt idx="5">
                <c:v>27.6</c:v>
              </c:pt>
              <c:pt idx="6">
                <c:v>28.3</c:v>
              </c:pt>
              <c:pt idx="7">
                <c:v>28.3</c:v>
              </c:pt>
              <c:pt idx="8">
                <c:v>29.2</c:v>
              </c:pt>
              <c:pt idx="9">
                <c:v>29.5</c:v>
              </c:pt>
              <c:pt idx="10">
                <c:v>29.3</c:v>
              </c:pt>
              <c:pt idx="11">
                <c:v>27.8</c:v>
              </c:pt>
              <c:pt idx="12">
                <c:v>26.1</c:v>
              </c:pt>
              <c:pt idx="13">
                <c:v>25.8</c:v>
              </c:pt>
              <c:pt idx="14">
                <c:v>25.2</c:v>
              </c:pt>
              <c:pt idx="15">
                <c:v>25.2</c:v>
              </c:pt>
              <c:pt idx="16">
                <c:v>25.7</c:v>
              </c:pt>
              <c:pt idx="17">
                <c:v>25.7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AE4B-4D00-8A4A-6643BA3D93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33344"/>
        <c:axId val="121844096"/>
      </c:lineChart>
      <c:catAx>
        <c:axId val="121833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184409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21844096"/>
        <c:scaling>
          <c:orientation val="minMax"/>
          <c:min val="2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procent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183334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/>
  </c:printSettings>
</c:chartSpace>
</file>

<file path=xl/charts/chart2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Wskażnik bezrobocia skazanych w okresie od 31.12.1996 do 29.05.1998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46.4</c:v>
              </c:pt>
              <c:pt idx="1">
                <c:v>48</c:v>
              </c:pt>
              <c:pt idx="2">
                <c:v>48.5</c:v>
              </c:pt>
              <c:pt idx="3">
                <c:v>47.6</c:v>
              </c:pt>
              <c:pt idx="4">
                <c:v>48.1</c:v>
              </c:pt>
              <c:pt idx="5">
                <c:v>47.6</c:v>
              </c:pt>
              <c:pt idx="6">
                <c:v>47</c:v>
              </c:pt>
              <c:pt idx="7">
                <c:v>45.7</c:v>
              </c:pt>
              <c:pt idx="8">
                <c:v>45.6</c:v>
              </c:pt>
              <c:pt idx="9">
                <c:v>44.5</c:v>
              </c:pt>
              <c:pt idx="10">
                <c:v>44.5</c:v>
              </c:pt>
              <c:pt idx="11">
                <c:v>45.8</c:v>
              </c:pt>
              <c:pt idx="12">
                <c:v>46.6</c:v>
              </c:pt>
              <c:pt idx="13">
                <c:v>42.6</c:v>
              </c:pt>
              <c:pt idx="14">
                <c:v>42.7</c:v>
              </c:pt>
              <c:pt idx="15">
                <c:v>42.3</c:v>
              </c:pt>
              <c:pt idx="16">
                <c:v>41.2</c:v>
              </c:pt>
              <c:pt idx="17">
                <c:v>41.8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7FDA-4757-A098-B984558583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3552"/>
        <c:axId val="121886592"/>
      </c:lineChart>
      <c:catAx>
        <c:axId val="121863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1886592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21886592"/>
        <c:scaling>
          <c:orientation val="minMax"/>
          <c:min val="4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procent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186355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Struktura populacji osadzonych kobiet i mężczyzn stan w dniu 28.11.1997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31B1-4238-9EF5-FED13F496E64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31B1-4238-9EF5-FED13F496E64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TA</c:v>
              </c:pt>
              <c:pt idx="1">
                <c:v>SK</c:v>
              </c:pt>
              <c:pt idx="2">
                <c:v>UK</c:v>
              </c:pt>
            </c:strLit>
          </c:cat>
          <c:val>
            <c:numLit>
              <c:formatCode>General</c:formatCode>
              <c:ptCount val="3"/>
              <c:pt idx="0">
                <c:v>13634</c:v>
              </c:pt>
              <c:pt idx="1">
                <c:v>44733</c:v>
              </c:pt>
              <c:pt idx="2">
                <c:v>1158</c:v>
              </c:pt>
            </c:numLit>
          </c:val>
          <c:extLst>
            <c:ext xmlns:c16="http://schemas.microsoft.com/office/drawing/2014/chart" uri="{C3380CC4-5D6E-409C-BE32-E72D297353CC}">
              <c16:uniqueId val="{00000002-31B1-4238-9EF5-FED13F496E64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</c:chartSpace>
</file>

<file path=xl/charts/chart2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Powszechność zatrudnienia skazanych i ukaranych w okresie od 31.12.1996 do 29.05.1998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28.4</c:v>
              </c:pt>
              <c:pt idx="1">
                <c:v>26.6</c:v>
              </c:pt>
              <c:pt idx="2">
                <c:v>26.2</c:v>
              </c:pt>
              <c:pt idx="3">
                <c:v>27.4</c:v>
              </c:pt>
              <c:pt idx="4">
                <c:v>27.6</c:v>
              </c:pt>
              <c:pt idx="5">
                <c:v>27.6</c:v>
              </c:pt>
              <c:pt idx="6">
                <c:v>28.3</c:v>
              </c:pt>
              <c:pt idx="7">
                <c:v>28.3</c:v>
              </c:pt>
              <c:pt idx="8">
                <c:v>29.2</c:v>
              </c:pt>
              <c:pt idx="9">
                <c:v>29.5</c:v>
              </c:pt>
              <c:pt idx="10">
                <c:v>29.3</c:v>
              </c:pt>
              <c:pt idx="11">
                <c:v>27.8</c:v>
              </c:pt>
              <c:pt idx="12">
                <c:v>26.1</c:v>
              </c:pt>
              <c:pt idx="13">
                <c:v>25.8</c:v>
              </c:pt>
              <c:pt idx="14">
                <c:v>25.2</c:v>
              </c:pt>
              <c:pt idx="15">
                <c:v>25.2</c:v>
              </c:pt>
              <c:pt idx="16">
                <c:v>25.7</c:v>
              </c:pt>
              <c:pt idx="17">
                <c:v>25.7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ACDA-4252-8822-128F6FB714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922688"/>
        <c:axId val="121924992"/>
      </c:lineChart>
      <c:catAx>
        <c:axId val="121922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192499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21924992"/>
        <c:scaling>
          <c:orientation val="minMax"/>
          <c:min val="2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procent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192268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/>
  </c:printSettings>
</c:chartSpace>
</file>

<file path=xl/charts/chart2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Wskażnik bezrobocia skazanych w okresie od 31.12.1996 do 29.05.1998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46.4</c:v>
              </c:pt>
              <c:pt idx="1">
                <c:v>48</c:v>
              </c:pt>
              <c:pt idx="2">
                <c:v>48.5</c:v>
              </c:pt>
              <c:pt idx="3">
                <c:v>47.6</c:v>
              </c:pt>
              <c:pt idx="4">
                <c:v>48.1</c:v>
              </c:pt>
              <c:pt idx="5">
                <c:v>47.6</c:v>
              </c:pt>
              <c:pt idx="6">
                <c:v>47</c:v>
              </c:pt>
              <c:pt idx="7">
                <c:v>45.7</c:v>
              </c:pt>
              <c:pt idx="8">
                <c:v>45.6</c:v>
              </c:pt>
              <c:pt idx="9">
                <c:v>44.5</c:v>
              </c:pt>
              <c:pt idx="10">
                <c:v>44.5</c:v>
              </c:pt>
              <c:pt idx="11">
                <c:v>45.8</c:v>
              </c:pt>
              <c:pt idx="12">
                <c:v>46.6</c:v>
              </c:pt>
              <c:pt idx="13">
                <c:v>42.6</c:v>
              </c:pt>
              <c:pt idx="14">
                <c:v>42.7</c:v>
              </c:pt>
              <c:pt idx="15">
                <c:v>42.3</c:v>
              </c:pt>
              <c:pt idx="16">
                <c:v>41.2</c:v>
              </c:pt>
              <c:pt idx="17">
                <c:v>41.8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06E3-481E-A2BB-93C8A00A27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944704"/>
        <c:axId val="121971840"/>
      </c:lineChart>
      <c:catAx>
        <c:axId val="121944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1971840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21971840"/>
        <c:scaling>
          <c:orientation val="minMax"/>
          <c:min val="4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procent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194470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/>
  </c:printSettings>
</c:chartSpace>
</file>

<file path=xl/charts/chart2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Zatrudnienie odpłatne osadzonych w okresie od 30.06.1997 do 30.11.1998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7</c:v>
              </c:pt>
              <c:pt idx="1">
                <c:v>8</c:v>
              </c:pt>
              <c:pt idx="2">
                <c:v>9</c:v>
              </c:pt>
              <c:pt idx="3">
                <c:v>10</c:v>
              </c:pt>
              <c:pt idx="4">
                <c:v>11</c:v>
              </c:pt>
              <c:pt idx="5">
                <c:v>12</c:v>
              </c:pt>
              <c:pt idx="6">
                <c:v>1</c:v>
              </c:pt>
              <c:pt idx="7">
                <c:v>2</c:v>
              </c:pt>
              <c:pt idx="8">
                <c:v>3</c:v>
              </c:pt>
              <c:pt idx="9">
                <c:v>4</c:v>
              </c:pt>
              <c:pt idx="10">
                <c:v>5</c:v>
              </c:pt>
              <c:pt idx="11">
                <c:v>6</c:v>
              </c:pt>
              <c:pt idx="12">
                <c:v>7</c:v>
              </c:pt>
              <c:pt idx="13">
                <c:v>8</c:v>
              </c:pt>
              <c:pt idx="14">
                <c:v>9</c:v>
              </c:pt>
              <c:pt idx="15">
                <c:v>10</c:v>
              </c:pt>
              <c:pt idx="16">
                <c:v>11</c:v>
              </c:pt>
              <c:pt idx="17">
                <c:v>12</c:v>
              </c:pt>
            </c:numLit>
          </c:cat>
          <c:val>
            <c:numLit>
              <c:formatCode>General</c:formatCode>
              <c:ptCount val="18"/>
              <c:pt idx="0">
                <c:v>11498</c:v>
              </c:pt>
              <c:pt idx="1">
                <c:v>11615</c:v>
              </c:pt>
              <c:pt idx="2">
                <c:v>11661</c:v>
              </c:pt>
              <c:pt idx="3">
                <c:v>11829</c:v>
              </c:pt>
              <c:pt idx="4">
                <c:v>11707</c:v>
              </c:pt>
              <c:pt idx="5">
                <c:v>11299</c:v>
              </c:pt>
              <c:pt idx="6">
                <c:v>11326</c:v>
              </c:pt>
              <c:pt idx="7">
                <c:v>11334</c:v>
              </c:pt>
              <c:pt idx="8">
                <c:v>11467</c:v>
              </c:pt>
              <c:pt idx="9">
                <c:v>11230</c:v>
              </c:pt>
              <c:pt idx="10">
                <c:v>11350</c:v>
              </c:pt>
              <c:pt idx="11">
                <c:v>11317</c:v>
              </c:pt>
              <c:pt idx="12">
                <c:v>11250</c:v>
              </c:pt>
              <c:pt idx="13">
                <c:v>11397</c:v>
              </c:pt>
              <c:pt idx="14">
                <c:v>11457</c:v>
              </c:pt>
              <c:pt idx="15">
                <c:v>11472</c:v>
              </c:pt>
              <c:pt idx="16">
                <c:v>11391</c:v>
              </c:pt>
              <c:pt idx="17">
                <c:v>10952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8D3C-4D6E-ABF5-514820E9AF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936896"/>
        <c:axId val="122076160"/>
      </c:lineChart>
      <c:catAx>
        <c:axId val="121936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207616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220761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193689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orientation="landscape" horizontalDpi="360" verticalDpi="360"/>
  </c:printSettings>
</c:chartSpace>
</file>

<file path=xl/charts/chart2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Zatrudnienie odpłatne osadzonych w okresie od 30.06.1997 do 30.11.1998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7</c:v>
              </c:pt>
              <c:pt idx="1">
                <c:v>8</c:v>
              </c:pt>
              <c:pt idx="2">
                <c:v>9</c:v>
              </c:pt>
              <c:pt idx="3">
                <c:v>10</c:v>
              </c:pt>
              <c:pt idx="4">
                <c:v>11</c:v>
              </c:pt>
              <c:pt idx="5">
                <c:v>12</c:v>
              </c:pt>
              <c:pt idx="6">
                <c:v>1</c:v>
              </c:pt>
              <c:pt idx="7">
                <c:v>2</c:v>
              </c:pt>
              <c:pt idx="8">
                <c:v>3</c:v>
              </c:pt>
              <c:pt idx="9">
                <c:v>4</c:v>
              </c:pt>
              <c:pt idx="10">
                <c:v>5</c:v>
              </c:pt>
              <c:pt idx="11">
                <c:v>6</c:v>
              </c:pt>
              <c:pt idx="12">
                <c:v>7</c:v>
              </c:pt>
              <c:pt idx="13">
                <c:v>8</c:v>
              </c:pt>
              <c:pt idx="14">
                <c:v>9</c:v>
              </c:pt>
              <c:pt idx="15">
                <c:v>10</c:v>
              </c:pt>
              <c:pt idx="16">
                <c:v>11</c:v>
              </c:pt>
              <c:pt idx="17">
                <c:v>12</c:v>
              </c:pt>
            </c:numLit>
          </c:cat>
          <c:val>
            <c:numLit>
              <c:formatCode>General</c:formatCode>
              <c:ptCount val="18"/>
              <c:pt idx="0">
                <c:v>11498</c:v>
              </c:pt>
              <c:pt idx="1">
                <c:v>11615</c:v>
              </c:pt>
              <c:pt idx="2">
                <c:v>11661</c:v>
              </c:pt>
              <c:pt idx="3">
                <c:v>11829</c:v>
              </c:pt>
              <c:pt idx="4">
                <c:v>11707</c:v>
              </c:pt>
              <c:pt idx="5">
                <c:v>11299</c:v>
              </c:pt>
              <c:pt idx="6">
                <c:v>11326</c:v>
              </c:pt>
              <c:pt idx="7">
                <c:v>11334</c:v>
              </c:pt>
              <c:pt idx="8">
                <c:v>11467</c:v>
              </c:pt>
              <c:pt idx="9">
                <c:v>11230</c:v>
              </c:pt>
              <c:pt idx="10">
                <c:v>11350</c:v>
              </c:pt>
              <c:pt idx="11">
                <c:v>11317</c:v>
              </c:pt>
              <c:pt idx="12">
                <c:v>11250</c:v>
              </c:pt>
              <c:pt idx="13">
                <c:v>11397</c:v>
              </c:pt>
              <c:pt idx="14">
                <c:v>11457</c:v>
              </c:pt>
              <c:pt idx="15">
                <c:v>11472</c:v>
              </c:pt>
              <c:pt idx="16">
                <c:v>11391</c:v>
              </c:pt>
              <c:pt idx="17">
                <c:v>10952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9C0B-444A-B15E-5B60C86550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088448"/>
        <c:axId val="122184448"/>
      </c:lineChart>
      <c:catAx>
        <c:axId val="122088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218444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221844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208844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orientation="landscape" horizontalDpi="360" verticalDpi="360"/>
  </c:printSettings>
</c:chartSpace>
</file>

<file path=xl/charts/chart2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658307210031349"/>
          <c:y val="7.6811405855822523E-2"/>
          <c:w val="0.87460815047023865"/>
          <c:h val="0.79851999082638947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FF0000"/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FF0000"/>
              </a:solidFill>
              <a:ln w="15875">
                <a:solidFill>
                  <a:srgbClr val="FF0000"/>
                </a:solidFill>
                <a:prstDash val="solid"/>
              </a:ln>
              <a:scene3d>
                <a:camera prst="orthographicFront"/>
                <a:lightRig rig="threePt" dir="t"/>
              </a:scene3d>
              <a:sp3d>
                <a:bevelT w="165100" prst="coolSlant"/>
              </a:sp3d>
            </c:spPr>
          </c:marker>
          <c:cat>
            <c:numRef>
              <c:f>[1]Arkusz30!$B$51:$B$68</c:f>
              <c:numCache>
                <c:formatCode>General</c:formatCode>
                <c:ptCount val="18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12</c:v>
                </c:pt>
                <c:pt idx="15">
                  <c:v>1</c:v>
                </c:pt>
                <c:pt idx="16">
                  <c:v>2</c:v>
                </c:pt>
                <c:pt idx="17">
                  <c:v>3</c:v>
                </c:pt>
              </c:numCache>
            </c:numRef>
          </c:cat>
          <c:val>
            <c:numRef>
              <c:f>[1]Arkusz30!$C$51:$C$68</c:f>
              <c:numCache>
                <c:formatCode>General</c:formatCode>
                <c:ptCount val="18"/>
                <c:pt idx="0">
                  <c:v>10431</c:v>
                </c:pt>
                <c:pt idx="1">
                  <c:v>10652</c:v>
                </c:pt>
                <c:pt idx="2">
                  <c:v>10822</c:v>
                </c:pt>
                <c:pt idx="3">
                  <c:v>11072</c:v>
                </c:pt>
                <c:pt idx="4">
                  <c:v>11668</c:v>
                </c:pt>
                <c:pt idx="5">
                  <c:v>12360</c:v>
                </c:pt>
                <c:pt idx="6">
                  <c:v>12803</c:v>
                </c:pt>
                <c:pt idx="7">
                  <c:v>13708</c:v>
                </c:pt>
                <c:pt idx="8">
                  <c:v>14619</c:v>
                </c:pt>
                <c:pt idx="9">
                  <c:v>15356</c:v>
                </c:pt>
                <c:pt idx="10">
                  <c:v>16400</c:v>
                </c:pt>
                <c:pt idx="11">
                  <c:v>17039</c:v>
                </c:pt>
                <c:pt idx="12">
                  <c:v>17856</c:v>
                </c:pt>
                <c:pt idx="13">
                  <c:v>17868</c:v>
                </c:pt>
                <c:pt idx="14">
                  <c:v>18202</c:v>
                </c:pt>
                <c:pt idx="15">
                  <c:v>17481</c:v>
                </c:pt>
                <c:pt idx="16">
                  <c:v>17322</c:v>
                </c:pt>
                <c:pt idx="17">
                  <c:v>17140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741C-4BB2-8304-346E253FCD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192640"/>
        <c:axId val="122206464"/>
      </c:lineChart>
      <c:catAx>
        <c:axId val="122192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layout>
            <c:manualLayout>
              <c:xMode val="edge"/>
              <c:yMode val="edge"/>
              <c:x val="0.47805642633230438"/>
              <c:y val="0.9354553492484525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2206464"/>
        <c:crossesAt val="9000"/>
        <c:auto val="0"/>
        <c:lblAlgn val="ctr"/>
        <c:lblOffset val="100"/>
        <c:tickLblSkip val="1"/>
        <c:tickMarkSkip val="1"/>
        <c:noMultiLvlLbl val="0"/>
      </c:catAx>
      <c:valAx>
        <c:axId val="122206464"/>
        <c:scaling>
          <c:orientation val="minMax"/>
          <c:max val="22000"/>
          <c:min val="9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layout>
            <c:manualLayout>
              <c:xMode val="edge"/>
              <c:yMode val="edge"/>
              <c:x val="7.8369905956119524E-3"/>
              <c:y val="0.4641909814323608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2192640"/>
        <c:crosses val="autoZero"/>
        <c:crossBetween val="midCat"/>
        <c:majorUnit val="2000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  <a:ln w="12700">
      <a:solidFill>
        <a:srgbClr val="000000"/>
      </a:solidFill>
      <a:prstDash val="solid"/>
    </a:ln>
    <a:scene3d>
      <a:camera prst="orthographicFront"/>
      <a:lightRig rig="threePt" dir="t"/>
    </a:scene3d>
    <a:sp3d>
      <a:bevelT w="165100" prst="coolSlant"/>
      <a:bevelB w="165100" prst="coolSlant"/>
    </a:sp3d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orientation="landscape" horizontalDpi="360" verticalDpi="360"/>
  </c:printSettings>
</c:chartSpace>
</file>

<file path=xl/charts/chart2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Liczba uczestników ucieczek z terenu i zatrudnienia w okresie
od  01.01.96 r  do  31.10.97 r.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0"/>
      <c:hPercent val="5"/>
      <c:rotY val="20"/>
      <c:depthPercent val="200"/>
      <c:rAngAx val="1"/>
    </c:view3D>
    <c:floor>
      <c:thickness val="0"/>
      <c:spPr>
        <a:pattFill prst="pct10">
          <a:fgClr>
            <a:srgbClr val="FFFFFF"/>
          </a:fgClr>
          <a:bgClr>
            <a:srgbClr val="C0C0C0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noFill/>
        <a:ln w="3175">
          <a:solidFill>
            <a:srgbClr val="000000"/>
          </a:solidFill>
          <a:prstDash val="solid"/>
        </a:ln>
      </c:spPr>
    </c:sideWall>
    <c:backWall>
      <c:thickness val="0"/>
      <c:spPr>
        <a:noFill/>
        <a:ln w="3175">
          <a:solidFill>
            <a:srgbClr val="000000"/>
          </a:solidFill>
          <a:prstDash val="solid"/>
        </a:ln>
      </c:spPr>
    </c:backWall>
    <c:plotArea>
      <c:layout/>
      <c:line3DChart>
        <c:grouping val="standard"/>
        <c:varyColors val="0"/>
        <c:ser>
          <c:idx val="1"/>
          <c:order val="0"/>
          <c:tx>
            <c:v>#ADR!</c:v>
          </c:tx>
          <c:spPr>
            <a:solidFill>
              <a:srgbClr val="802060"/>
            </a:solidFill>
            <a:ln w="3175">
              <a:solidFill>
                <a:srgbClr val="000000"/>
              </a:solidFill>
              <a:prstDash val="solid"/>
            </a:ln>
          </c:spP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00B2-4C68-BC95-26524DEFFB08}"/>
            </c:ext>
          </c:extLst>
        </c:ser>
        <c:ser>
          <c:idx val="0"/>
          <c:order val="1"/>
          <c:tx>
            <c:v>#ADR!</c:v>
          </c:tx>
          <c:spPr>
            <a:solidFill>
              <a:srgbClr val="8080FF"/>
            </a:solidFill>
            <a:ln w="3175">
              <a:solidFill>
                <a:srgbClr val="000000"/>
              </a:solidFill>
              <a:prstDash val="solid"/>
            </a:ln>
          </c:spP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00B2-4C68-BC95-26524DEFFB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Depth val="50"/>
        <c:axId val="122276864"/>
        <c:axId val="122282752"/>
        <c:axId val="122078080"/>
      </c:line3DChart>
      <c:catAx>
        <c:axId val="12227686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2282752"/>
        <c:crosses val="autoZero"/>
        <c:auto val="0"/>
        <c:lblAlgn val="ctr"/>
        <c:lblOffset val="100"/>
        <c:tickLblSkip val="4"/>
        <c:tickMarkSkip val="1"/>
        <c:noMultiLvlLbl val="0"/>
      </c:catAx>
      <c:valAx>
        <c:axId val="122282752"/>
        <c:scaling>
          <c:orientation val="minMax"/>
          <c:max val="28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2276864"/>
        <c:crosses val="autoZero"/>
        <c:crossBetween val="midCat"/>
        <c:majorUnit val="2"/>
      </c:valAx>
      <c:serAx>
        <c:axId val="122078080"/>
        <c:scaling>
          <c:orientation val="minMax"/>
        </c:scaling>
        <c:delete val="1"/>
        <c:axPos val="b"/>
        <c:majorTickMark val="out"/>
        <c:minorTickMark val="none"/>
        <c:tickLblPos val="none"/>
        <c:crossAx val="122282752"/>
        <c:crosses val="autoZero"/>
      </c:ser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  <c:userShapes r:id="rId1"/>
</c:chartSpace>
</file>

<file path=xl/charts/chart2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Liczba uczestników ucieczek z terenu i zatrudnienia w okresie
od  01.01.96 r  do  31.10.97 r.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0"/>
      <c:hPercent val="5"/>
      <c:rotY val="20"/>
      <c:depthPercent val="200"/>
      <c:rAngAx val="1"/>
    </c:view3D>
    <c:floor>
      <c:thickness val="0"/>
      <c:spPr>
        <a:pattFill prst="pct10">
          <a:fgClr>
            <a:srgbClr val="FFFFFF"/>
          </a:fgClr>
          <a:bgClr>
            <a:srgbClr val="C0C0C0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noFill/>
        <a:ln w="3175">
          <a:solidFill>
            <a:srgbClr val="000000"/>
          </a:solidFill>
          <a:prstDash val="solid"/>
        </a:ln>
      </c:spPr>
    </c:sideWall>
    <c:backWall>
      <c:thickness val="0"/>
      <c:spPr>
        <a:noFill/>
        <a:ln w="3175">
          <a:solidFill>
            <a:srgbClr val="000000"/>
          </a:solidFill>
          <a:prstDash val="solid"/>
        </a:ln>
      </c:spPr>
    </c:backWall>
    <c:plotArea>
      <c:layout/>
      <c:line3DChart>
        <c:grouping val="standard"/>
        <c:varyColors val="0"/>
        <c:ser>
          <c:idx val="1"/>
          <c:order val="0"/>
          <c:tx>
            <c:v>#ADR!</c:v>
          </c:tx>
          <c:spPr>
            <a:solidFill>
              <a:srgbClr val="802060"/>
            </a:solidFill>
            <a:ln w="3175">
              <a:solidFill>
                <a:srgbClr val="000000"/>
              </a:solidFill>
              <a:prstDash val="solid"/>
            </a:ln>
          </c:spP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0F05-4F38-99BD-FAA74E9DE0AC}"/>
            </c:ext>
          </c:extLst>
        </c:ser>
        <c:ser>
          <c:idx val="0"/>
          <c:order val="1"/>
          <c:tx>
            <c:v>#ADR!</c:v>
          </c:tx>
          <c:spPr>
            <a:solidFill>
              <a:srgbClr val="8080FF"/>
            </a:solidFill>
            <a:ln w="3175">
              <a:solidFill>
                <a:srgbClr val="000000"/>
              </a:solidFill>
              <a:prstDash val="solid"/>
            </a:ln>
          </c:spP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0F05-4F38-99BD-FAA74E9DE0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Depth val="50"/>
        <c:axId val="122412032"/>
        <c:axId val="122417920"/>
        <c:axId val="122080320"/>
      </c:line3DChart>
      <c:catAx>
        <c:axId val="122412032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2417920"/>
        <c:crosses val="autoZero"/>
        <c:auto val="0"/>
        <c:lblAlgn val="ctr"/>
        <c:lblOffset val="100"/>
        <c:tickLblSkip val="4"/>
        <c:tickMarkSkip val="1"/>
        <c:noMultiLvlLbl val="0"/>
      </c:catAx>
      <c:valAx>
        <c:axId val="122417920"/>
        <c:scaling>
          <c:orientation val="minMax"/>
          <c:max val="28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2412032"/>
        <c:crosses val="autoZero"/>
        <c:crossBetween val="midCat"/>
        <c:majorUnit val="2"/>
      </c:valAx>
      <c:serAx>
        <c:axId val="122080320"/>
        <c:scaling>
          <c:orientation val="minMax"/>
        </c:scaling>
        <c:delete val="1"/>
        <c:axPos val="b"/>
        <c:majorTickMark val="out"/>
        <c:minorTickMark val="none"/>
        <c:tickLblPos val="none"/>
        <c:crossAx val="122417920"/>
        <c:crosses val="autoZero"/>
      </c:ser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  <c:userShapes r:id="rId1"/>
</c:chartSpace>
</file>

<file path=xl/charts/chart2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Powszechność zatrudnienia skazanych i ukaranych w okresie od 30.06.1997 do 30.11.1998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7</c:v>
              </c:pt>
              <c:pt idx="1">
                <c:v>8</c:v>
              </c:pt>
              <c:pt idx="2">
                <c:v>9</c:v>
              </c:pt>
              <c:pt idx="3">
                <c:v>10</c:v>
              </c:pt>
              <c:pt idx="4">
                <c:v>11</c:v>
              </c:pt>
              <c:pt idx="5">
                <c:v>12</c:v>
              </c:pt>
              <c:pt idx="6">
                <c:v>1</c:v>
              </c:pt>
              <c:pt idx="7">
                <c:v>2</c:v>
              </c:pt>
              <c:pt idx="8">
                <c:v>3</c:v>
              </c:pt>
              <c:pt idx="9">
                <c:v>4</c:v>
              </c:pt>
              <c:pt idx="10">
                <c:v>5</c:v>
              </c:pt>
              <c:pt idx="11">
                <c:v>6</c:v>
              </c:pt>
              <c:pt idx="12">
                <c:v>7</c:v>
              </c:pt>
              <c:pt idx="13">
                <c:v>8</c:v>
              </c:pt>
              <c:pt idx="14">
                <c:v>9</c:v>
              </c:pt>
              <c:pt idx="15">
                <c:v>10</c:v>
              </c:pt>
              <c:pt idx="16">
                <c:v>11</c:v>
              </c:pt>
              <c:pt idx="17">
                <c:v>12</c:v>
              </c:pt>
            </c:numLit>
          </c:cat>
          <c:val>
            <c:numLit>
              <c:formatCode>General</c:formatCode>
              <c:ptCount val="18"/>
              <c:pt idx="0">
                <c:v>25.9</c:v>
              </c:pt>
              <c:pt idx="1">
                <c:v>26.2</c:v>
              </c:pt>
              <c:pt idx="2">
                <c:v>26.3</c:v>
              </c:pt>
              <c:pt idx="3">
                <c:v>26.7</c:v>
              </c:pt>
              <c:pt idx="4">
                <c:v>25.9</c:v>
              </c:pt>
              <c:pt idx="5">
                <c:v>24.9</c:v>
              </c:pt>
              <c:pt idx="6">
                <c:v>24.4</c:v>
              </c:pt>
              <c:pt idx="7">
                <c:v>23.7</c:v>
              </c:pt>
              <c:pt idx="8">
                <c:v>23.6</c:v>
              </c:pt>
              <c:pt idx="9">
                <c:v>23.1</c:v>
              </c:pt>
              <c:pt idx="10">
                <c:v>23.3</c:v>
              </c:pt>
              <c:pt idx="11">
                <c:v>23.1</c:v>
              </c:pt>
              <c:pt idx="12">
                <c:v>22.8</c:v>
              </c:pt>
              <c:pt idx="13">
                <c:v>22.8</c:v>
              </c:pt>
              <c:pt idx="14">
                <c:v>22.8</c:v>
              </c:pt>
              <c:pt idx="15">
                <c:v>22.4</c:v>
              </c:pt>
              <c:pt idx="16">
                <c:v>21.6</c:v>
              </c:pt>
              <c:pt idx="17">
                <c:v>20.8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3952-40AE-84B1-E621706EF8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451072"/>
        <c:axId val="122453376"/>
      </c:lineChart>
      <c:catAx>
        <c:axId val="122451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245337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22453376"/>
        <c:scaling>
          <c:orientation val="minMax"/>
          <c:min val="2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procent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245107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/>
  </c:printSettings>
</c:chartSpace>
</file>

<file path=xl/charts/chart2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Wskaźnik bezrobocia skazanych w okresie od 30.06.1997 do 30.11.1998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7</c:v>
              </c:pt>
              <c:pt idx="1">
                <c:v>8</c:v>
              </c:pt>
              <c:pt idx="2">
                <c:v>9</c:v>
              </c:pt>
              <c:pt idx="3">
                <c:v>10</c:v>
              </c:pt>
              <c:pt idx="4">
                <c:v>11</c:v>
              </c:pt>
              <c:pt idx="5">
                <c:v>12</c:v>
              </c:pt>
              <c:pt idx="6">
                <c:v>1</c:v>
              </c:pt>
              <c:pt idx="7">
                <c:v>2</c:v>
              </c:pt>
              <c:pt idx="8">
                <c:v>3</c:v>
              </c:pt>
              <c:pt idx="9">
                <c:v>4</c:v>
              </c:pt>
              <c:pt idx="10">
                <c:v>5</c:v>
              </c:pt>
              <c:pt idx="11">
                <c:v>6</c:v>
              </c:pt>
              <c:pt idx="12">
                <c:v>7</c:v>
              </c:pt>
              <c:pt idx="13">
                <c:v>8</c:v>
              </c:pt>
              <c:pt idx="14">
                <c:v>9</c:v>
              </c:pt>
              <c:pt idx="15">
                <c:v>10</c:v>
              </c:pt>
              <c:pt idx="16">
                <c:v>11</c:v>
              </c:pt>
              <c:pt idx="17">
                <c:v>12</c:v>
              </c:pt>
            </c:numLit>
          </c:cat>
          <c:val>
            <c:numLit>
              <c:formatCode>General</c:formatCode>
              <c:ptCount val="18"/>
              <c:pt idx="0">
                <c:v>36.700000000000003</c:v>
              </c:pt>
              <c:pt idx="1">
                <c:v>39.1</c:v>
              </c:pt>
              <c:pt idx="2">
                <c:v>39.200000000000003</c:v>
              </c:pt>
              <c:pt idx="3">
                <c:v>38.800000000000004</c:v>
              </c:pt>
              <c:pt idx="4">
                <c:v>39.800000000000004</c:v>
              </c:pt>
              <c:pt idx="5">
                <c:v>42.2</c:v>
              </c:pt>
              <c:pt idx="6">
                <c:v>41.4</c:v>
              </c:pt>
              <c:pt idx="7">
                <c:v>41.3</c:v>
              </c:pt>
              <c:pt idx="8">
                <c:v>41.8</c:v>
              </c:pt>
              <c:pt idx="9">
                <c:v>42.7</c:v>
              </c:pt>
              <c:pt idx="10">
                <c:v>41.7</c:v>
              </c:pt>
              <c:pt idx="11">
                <c:v>42.2</c:v>
              </c:pt>
              <c:pt idx="12">
                <c:v>42.7</c:v>
              </c:pt>
              <c:pt idx="13">
                <c:v>42.7</c:v>
              </c:pt>
              <c:pt idx="14">
                <c:v>43.3</c:v>
              </c:pt>
              <c:pt idx="15">
                <c:v>43.1</c:v>
              </c:pt>
              <c:pt idx="16">
                <c:v>44.3</c:v>
              </c:pt>
              <c:pt idx="17">
                <c:v>45.5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3CEF-4FB6-B9A5-E3DEC7C150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477184"/>
        <c:axId val="122492032"/>
      </c:lineChart>
      <c:catAx>
        <c:axId val="122477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249203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22492032"/>
        <c:scaling>
          <c:orientation val="minMax"/>
          <c:min val="38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procent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247718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/>
  </c:printSettings>
</c:chartSpace>
</file>

<file path=xl/charts/chart2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Powszechność zatrudnienia skazanych i ukaranych w okresie od 30.06.1997 do 30.11.1998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7</c:v>
              </c:pt>
              <c:pt idx="1">
                <c:v>8</c:v>
              </c:pt>
              <c:pt idx="2">
                <c:v>9</c:v>
              </c:pt>
              <c:pt idx="3">
                <c:v>10</c:v>
              </c:pt>
              <c:pt idx="4">
                <c:v>11</c:v>
              </c:pt>
              <c:pt idx="5">
                <c:v>12</c:v>
              </c:pt>
              <c:pt idx="6">
                <c:v>1</c:v>
              </c:pt>
              <c:pt idx="7">
                <c:v>2</c:v>
              </c:pt>
              <c:pt idx="8">
                <c:v>3</c:v>
              </c:pt>
              <c:pt idx="9">
                <c:v>4</c:v>
              </c:pt>
              <c:pt idx="10">
                <c:v>5</c:v>
              </c:pt>
              <c:pt idx="11">
                <c:v>6</c:v>
              </c:pt>
              <c:pt idx="12">
                <c:v>7</c:v>
              </c:pt>
              <c:pt idx="13">
                <c:v>8</c:v>
              </c:pt>
              <c:pt idx="14">
                <c:v>9</c:v>
              </c:pt>
              <c:pt idx="15">
                <c:v>10</c:v>
              </c:pt>
              <c:pt idx="16">
                <c:v>11</c:v>
              </c:pt>
              <c:pt idx="17">
                <c:v>12</c:v>
              </c:pt>
            </c:numLit>
          </c:cat>
          <c:val>
            <c:numLit>
              <c:formatCode>General</c:formatCode>
              <c:ptCount val="18"/>
              <c:pt idx="0">
                <c:v>25.9</c:v>
              </c:pt>
              <c:pt idx="1">
                <c:v>26.2</c:v>
              </c:pt>
              <c:pt idx="2">
                <c:v>26.3</c:v>
              </c:pt>
              <c:pt idx="3">
                <c:v>26.7</c:v>
              </c:pt>
              <c:pt idx="4">
                <c:v>25.9</c:v>
              </c:pt>
              <c:pt idx="5">
                <c:v>24.9</c:v>
              </c:pt>
              <c:pt idx="6">
                <c:v>24.4</c:v>
              </c:pt>
              <c:pt idx="7">
                <c:v>23.7</c:v>
              </c:pt>
              <c:pt idx="8">
                <c:v>23.6</c:v>
              </c:pt>
              <c:pt idx="9">
                <c:v>23.1</c:v>
              </c:pt>
              <c:pt idx="10">
                <c:v>23.3</c:v>
              </c:pt>
              <c:pt idx="11">
                <c:v>23.1</c:v>
              </c:pt>
              <c:pt idx="12">
                <c:v>22.8</c:v>
              </c:pt>
              <c:pt idx="13">
                <c:v>22.8</c:v>
              </c:pt>
              <c:pt idx="14">
                <c:v>22.8</c:v>
              </c:pt>
              <c:pt idx="15">
                <c:v>22.4</c:v>
              </c:pt>
              <c:pt idx="16">
                <c:v>21.6</c:v>
              </c:pt>
              <c:pt idx="17">
                <c:v>20.8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7BD5-4334-87E3-F2ACFE1065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536320"/>
        <c:axId val="122538624"/>
      </c:lineChart>
      <c:catAx>
        <c:axId val="122536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253862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22538624"/>
        <c:scaling>
          <c:orientation val="minMax"/>
          <c:min val="2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procent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253632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Struktura populacji osadzonych kobiet w dniu  28.11.1997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DEA0-4841-AF90-9A1DB55C3963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DEA0-4841-AF90-9A1DB55C3963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TA</c:v>
              </c:pt>
              <c:pt idx="1">
                <c:v>SK</c:v>
              </c:pt>
              <c:pt idx="2">
                <c:v>UK</c:v>
              </c:pt>
            </c:strLit>
          </c:cat>
          <c:val>
            <c:numLit>
              <c:formatCode>General</c:formatCode>
              <c:ptCount val="3"/>
              <c:pt idx="0">
                <c:v>503</c:v>
              </c:pt>
              <c:pt idx="1">
                <c:v>890</c:v>
              </c:pt>
              <c:pt idx="2">
                <c:v>40</c:v>
              </c:pt>
            </c:numLit>
          </c:val>
          <c:extLst>
            <c:ext xmlns:c16="http://schemas.microsoft.com/office/drawing/2014/chart" uri="{C3380CC4-5D6E-409C-BE32-E72D297353CC}">
              <c16:uniqueId val="{00000002-DEA0-4841-AF90-9A1DB55C3963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2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Wskaźnik bezrobocia skazanych w okresie od 30.06.1997 do 30.11.1998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7</c:v>
              </c:pt>
              <c:pt idx="1">
                <c:v>8</c:v>
              </c:pt>
              <c:pt idx="2">
                <c:v>9</c:v>
              </c:pt>
              <c:pt idx="3">
                <c:v>10</c:v>
              </c:pt>
              <c:pt idx="4">
                <c:v>11</c:v>
              </c:pt>
              <c:pt idx="5">
                <c:v>12</c:v>
              </c:pt>
              <c:pt idx="6">
                <c:v>1</c:v>
              </c:pt>
              <c:pt idx="7">
                <c:v>2</c:v>
              </c:pt>
              <c:pt idx="8">
                <c:v>3</c:v>
              </c:pt>
              <c:pt idx="9">
                <c:v>4</c:v>
              </c:pt>
              <c:pt idx="10">
                <c:v>5</c:v>
              </c:pt>
              <c:pt idx="11">
                <c:v>6</c:v>
              </c:pt>
              <c:pt idx="12">
                <c:v>7</c:v>
              </c:pt>
              <c:pt idx="13">
                <c:v>8</c:v>
              </c:pt>
              <c:pt idx="14">
                <c:v>9</c:v>
              </c:pt>
              <c:pt idx="15">
                <c:v>10</c:v>
              </c:pt>
              <c:pt idx="16">
                <c:v>11</c:v>
              </c:pt>
              <c:pt idx="17">
                <c:v>12</c:v>
              </c:pt>
            </c:numLit>
          </c:cat>
          <c:val>
            <c:numLit>
              <c:formatCode>General</c:formatCode>
              <c:ptCount val="18"/>
              <c:pt idx="0">
                <c:v>36.700000000000003</c:v>
              </c:pt>
              <c:pt idx="1">
                <c:v>39.1</c:v>
              </c:pt>
              <c:pt idx="2">
                <c:v>39.200000000000003</c:v>
              </c:pt>
              <c:pt idx="3">
                <c:v>38.800000000000004</c:v>
              </c:pt>
              <c:pt idx="4">
                <c:v>39.800000000000004</c:v>
              </c:pt>
              <c:pt idx="5">
                <c:v>42.2</c:v>
              </c:pt>
              <c:pt idx="6">
                <c:v>41.4</c:v>
              </c:pt>
              <c:pt idx="7">
                <c:v>41.3</c:v>
              </c:pt>
              <c:pt idx="8">
                <c:v>41.8</c:v>
              </c:pt>
              <c:pt idx="9">
                <c:v>42.7</c:v>
              </c:pt>
              <c:pt idx="10">
                <c:v>41.7</c:v>
              </c:pt>
              <c:pt idx="11">
                <c:v>42.2</c:v>
              </c:pt>
              <c:pt idx="12">
                <c:v>42.7</c:v>
              </c:pt>
              <c:pt idx="13">
                <c:v>42.7</c:v>
              </c:pt>
              <c:pt idx="14">
                <c:v>43.3</c:v>
              </c:pt>
              <c:pt idx="15">
                <c:v>43.1</c:v>
              </c:pt>
              <c:pt idx="16">
                <c:v>44.3</c:v>
              </c:pt>
              <c:pt idx="17">
                <c:v>45.5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6C76-4CD8-9C54-0996F46B80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574720"/>
        <c:axId val="122589568"/>
      </c:lineChart>
      <c:catAx>
        <c:axId val="122574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258956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22589568"/>
        <c:scaling>
          <c:orientation val="minMax"/>
          <c:min val="38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procent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257472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/>
  </c:printSettings>
</c:chartSpace>
</file>

<file path=xl/charts/chart2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405661660985831"/>
          <c:y val="6.9143469326595111E-2"/>
          <c:w val="0.85714433343053575"/>
          <c:h val="0.78534564746378099"/>
        </c:manualLayout>
      </c:layout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FF0000"/>
              </a:solidFill>
              <a:ln w="19050">
                <a:solidFill>
                  <a:srgbClr val="FF0000"/>
                </a:solidFill>
                <a:prstDash val="solid"/>
              </a:ln>
              <a:scene3d>
                <a:camera prst="orthographicFront"/>
                <a:lightRig rig="threePt" dir="t"/>
              </a:scene3d>
              <a:sp3d>
                <a:bevelT w="165100" prst="coolSlant"/>
              </a:sp3d>
            </c:spPr>
          </c:marker>
          <c:cat>
            <c:numRef>
              <c:f>[1]Arkusz31!$B$57:$B$74</c:f>
              <c:numCache>
                <c:formatCode>General</c:formatCode>
                <c:ptCount val="18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12</c:v>
                </c:pt>
                <c:pt idx="15">
                  <c:v>1</c:v>
                </c:pt>
                <c:pt idx="16">
                  <c:v>2</c:v>
                </c:pt>
                <c:pt idx="17">
                  <c:v>3</c:v>
                </c:pt>
              </c:numCache>
            </c:numRef>
          </c:cat>
          <c:val>
            <c:numRef>
              <c:f>[1]Arkusz31!$C$57:$C$74</c:f>
              <c:numCache>
                <c:formatCode>General</c:formatCode>
                <c:ptCount val="18"/>
                <c:pt idx="0">
                  <c:v>49.7</c:v>
                </c:pt>
                <c:pt idx="1">
                  <c:v>49.2</c:v>
                </c:pt>
                <c:pt idx="2">
                  <c:v>48.6</c:v>
                </c:pt>
                <c:pt idx="3">
                  <c:v>47.4</c:v>
                </c:pt>
                <c:pt idx="4">
                  <c:v>47.2</c:v>
                </c:pt>
                <c:pt idx="5">
                  <c:v>47.2</c:v>
                </c:pt>
                <c:pt idx="6">
                  <c:v>47.9</c:v>
                </c:pt>
                <c:pt idx="7">
                  <c:v>49.2</c:v>
                </c:pt>
                <c:pt idx="8">
                  <c:v>50.1</c:v>
                </c:pt>
                <c:pt idx="9">
                  <c:v>50.8</c:v>
                </c:pt>
                <c:pt idx="10">
                  <c:v>53.5</c:v>
                </c:pt>
                <c:pt idx="11">
                  <c:v>55.5</c:v>
                </c:pt>
                <c:pt idx="12">
                  <c:v>57.2</c:v>
                </c:pt>
                <c:pt idx="13">
                  <c:v>56.9</c:v>
                </c:pt>
                <c:pt idx="14">
                  <c:v>56.9</c:v>
                </c:pt>
                <c:pt idx="15">
                  <c:v>55.5</c:v>
                </c:pt>
                <c:pt idx="16">
                  <c:v>55.5</c:v>
                </c:pt>
                <c:pt idx="17">
                  <c:v>55.1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8126-489E-A834-09606CFF5D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613120"/>
        <c:axId val="122632064"/>
      </c:lineChart>
      <c:catAx>
        <c:axId val="122613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layout>
            <c:manualLayout>
              <c:xMode val="edge"/>
              <c:yMode val="edge"/>
              <c:x val="0.45855471769732487"/>
              <c:y val="0.924664602683318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2632064"/>
        <c:crossesAt val="37"/>
        <c:auto val="0"/>
        <c:lblAlgn val="ctr"/>
        <c:lblOffset val="100"/>
        <c:tickLblSkip val="1"/>
        <c:tickMarkSkip val="1"/>
        <c:noMultiLvlLbl val="0"/>
      </c:catAx>
      <c:valAx>
        <c:axId val="122632064"/>
        <c:scaling>
          <c:orientation val="minMax"/>
          <c:max val="67"/>
          <c:min val="47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procent</a:t>
                </a:r>
              </a:p>
            </c:rich>
          </c:tx>
          <c:layout>
            <c:manualLayout>
              <c:xMode val="edge"/>
              <c:yMode val="edge"/>
              <c:x val="8.8183573398185004E-3"/>
              <c:y val="0.4396284829722453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261312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  <a:ln w="12700">
      <a:solidFill>
        <a:srgbClr val="000000"/>
      </a:solidFill>
      <a:prstDash val="solid"/>
    </a:ln>
    <a:scene3d>
      <a:camera prst="orthographicFront"/>
      <a:lightRig rig="threePt" dir="t"/>
    </a:scene3d>
    <a:sp3d>
      <a:bevelT w="165100" prst="coolSlant"/>
      <a:bevelB w="165100" prst="coolSlant"/>
    </a:sp3d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-4" verticalDpi="300"/>
  </c:printSettings>
</c:chartSpace>
</file>

<file path=xl/charts/chart2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948244654823105E-2"/>
          <c:y val="8.7955058249298265E-2"/>
          <c:w val="0.87514053276820858"/>
          <c:h val="0.78093076084787649"/>
        </c:manualLayout>
      </c:layout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FF0000"/>
              </a:solidFill>
              <a:ln w="19050">
                <a:solidFill>
                  <a:srgbClr val="FF0000"/>
                </a:solidFill>
                <a:prstDash val="solid"/>
              </a:ln>
              <a:scene3d>
                <a:camera prst="orthographicFront"/>
                <a:lightRig rig="threePt" dir="t"/>
              </a:scene3d>
              <a:sp3d>
                <a:bevelT w="165100" prst="coolSlant"/>
              </a:sp3d>
            </c:spPr>
          </c:marker>
          <c:cat>
            <c:numRef>
              <c:f>[1]Arkusz31!$E$57:$E$74</c:f>
              <c:numCache>
                <c:formatCode>General</c:formatCode>
                <c:ptCount val="18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12</c:v>
                </c:pt>
                <c:pt idx="15">
                  <c:v>1</c:v>
                </c:pt>
                <c:pt idx="16">
                  <c:v>2</c:v>
                </c:pt>
                <c:pt idx="17">
                  <c:v>3</c:v>
                </c:pt>
              </c:numCache>
            </c:numRef>
          </c:cat>
          <c:val>
            <c:numRef>
              <c:f>[1]Arkusz31!$F$57:$F$74</c:f>
              <c:numCache>
                <c:formatCode>General</c:formatCode>
                <c:ptCount val="18"/>
                <c:pt idx="0">
                  <c:v>16.100000000000001</c:v>
                </c:pt>
                <c:pt idx="1">
                  <c:v>16.7</c:v>
                </c:pt>
                <c:pt idx="2">
                  <c:v>17.2</c:v>
                </c:pt>
                <c:pt idx="3">
                  <c:v>17.5</c:v>
                </c:pt>
                <c:pt idx="4">
                  <c:v>16.7</c:v>
                </c:pt>
                <c:pt idx="5">
                  <c:v>16.899999999999999</c:v>
                </c:pt>
                <c:pt idx="6">
                  <c:v>16.2</c:v>
                </c:pt>
                <c:pt idx="7">
                  <c:v>15</c:v>
                </c:pt>
                <c:pt idx="8">
                  <c:v>14.1</c:v>
                </c:pt>
                <c:pt idx="9">
                  <c:v>14</c:v>
                </c:pt>
                <c:pt idx="10">
                  <c:v>11.4</c:v>
                </c:pt>
                <c:pt idx="11">
                  <c:v>10.1</c:v>
                </c:pt>
                <c:pt idx="12">
                  <c:v>8.6</c:v>
                </c:pt>
                <c:pt idx="13">
                  <c:v>8.6</c:v>
                </c:pt>
                <c:pt idx="14">
                  <c:v>8.6999999999999993</c:v>
                </c:pt>
                <c:pt idx="15">
                  <c:v>9.8000000000000007</c:v>
                </c:pt>
                <c:pt idx="16">
                  <c:v>8.6999999999999993</c:v>
                </c:pt>
                <c:pt idx="17">
                  <c:v>8.5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44F5-4437-BC51-C534596F59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647296"/>
        <c:axId val="122649600"/>
      </c:lineChart>
      <c:catAx>
        <c:axId val="122647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layout>
            <c:manualLayout>
              <c:xMode val="edge"/>
              <c:yMode val="edge"/>
              <c:x val="0.44973622433074351"/>
              <c:y val="0.9201183431952355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2649600"/>
        <c:crossesAt val="7"/>
        <c:auto val="0"/>
        <c:lblAlgn val="ctr"/>
        <c:lblOffset val="100"/>
        <c:tickLblSkip val="1"/>
        <c:tickMarkSkip val="1"/>
        <c:noMultiLvlLbl val="0"/>
      </c:catAx>
      <c:valAx>
        <c:axId val="122649600"/>
        <c:scaling>
          <c:orientation val="minMax"/>
          <c:max val="18"/>
          <c:min val="7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procent</a:t>
                </a:r>
              </a:p>
            </c:rich>
          </c:tx>
          <c:layout>
            <c:manualLayout>
              <c:xMode val="edge"/>
              <c:yMode val="edge"/>
              <c:x val="8.8183573398185004E-3"/>
              <c:y val="0.4437869822485208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264729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  <a:ln w="12700">
      <a:solidFill>
        <a:srgbClr val="000000"/>
      </a:solidFill>
      <a:prstDash val="solid"/>
    </a:ln>
    <a:scene3d>
      <a:camera prst="orthographicFront"/>
      <a:lightRig rig="threePt" dir="t"/>
    </a:scene3d>
    <a:sp3d>
      <a:bevelT w="165100" prst="coolSlant"/>
      <a:bevelB w="165100" prst="coolSlant"/>
    </a:sp3d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2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Liczba uczestników ucieczek z terenu i zatrudnienia w okresie od   01.01.96 r  do  30.04.97 r.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0"/>
      <c:hPercent val="5"/>
      <c:rotY val="20"/>
      <c:depthPercent val="200"/>
      <c:rAngAx val="1"/>
    </c:view3D>
    <c:floor>
      <c:thickness val="0"/>
      <c:spPr>
        <a:pattFill prst="pct10">
          <a:fgClr>
            <a:srgbClr val="FFFFFF"/>
          </a:fgClr>
          <a:bgClr>
            <a:srgbClr val="C0C0C0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noFill/>
        <a:ln w="3175">
          <a:solidFill>
            <a:srgbClr val="000000"/>
          </a:solidFill>
          <a:prstDash val="solid"/>
        </a:ln>
      </c:spPr>
    </c:sideWall>
    <c:backWall>
      <c:thickness val="0"/>
      <c:spPr>
        <a:noFill/>
        <a:ln w="3175">
          <a:solidFill>
            <a:srgbClr val="000000"/>
          </a:solidFill>
          <a:prstDash val="solid"/>
        </a:ln>
      </c:spPr>
    </c:backWall>
    <c:plotArea>
      <c:layout/>
      <c:line3DChart>
        <c:grouping val="standard"/>
        <c:varyColors val="0"/>
        <c:ser>
          <c:idx val="1"/>
          <c:order val="0"/>
          <c:tx>
            <c:v>#ADR!</c:v>
          </c:tx>
          <c:spPr>
            <a:solidFill>
              <a:srgbClr val="802060"/>
            </a:solidFill>
            <a:ln w="3175">
              <a:solidFill>
                <a:srgbClr val="000000"/>
              </a:solidFill>
              <a:prstDash val="solid"/>
            </a:ln>
          </c:spPr>
          <c:cat>
            <c:strLit>
              <c:ptCount val="16"/>
              <c:pt idx="0">
                <c:v>styczeń</c:v>
              </c:pt>
              <c:pt idx="1">
                <c:v>luty</c:v>
              </c:pt>
              <c:pt idx="2">
                <c:v>marzec</c:v>
              </c:pt>
              <c:pt idx="3">
                <c:v>kwiecień</c:v>
              </c:pt>
              <c:pt idx="4">
                <c:v>maj</c:v>
              </c:pt>
              <c:pt idx="5">
                <c:v>czerwiec</c:v>
              </c:pt>
              <c:pt idx="6">
                <c:v>lipiec</c:v>
              </c:pt>
              <c:pt idx="7">
                <c:v>sierpień</c:v>
              </c:pt>
              <c:pt idx="8">
                <c:v>wrzesień</c:v>
              </c:pt>
              <c:pt idx="9">
                <c:v>październik</c:v>
              </c:pt>
              <c:pt idx="10">
                <c:v>listopad</c:v>
              </c:pt>
              <c:pt idx="11">
                <c:v>grudzień</c:v>
              </c:pt>
              <c:pt idx="12">
                <c:v>styczeń</c:v>
              </c:pt>
              <c:pt idx="13">
                <c:v>luty</c:v>
              </c:pt>
              <c:pt idx="14">
                <c:v>marzec</c:v>
              </c:pt>
              <c:pt idx="15">
                <c:v>kwiecień</c:v>
              </c:pt>
            </c:strLit>
          </c:cat>
          <c: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4</c:v>
              </c:pt>
              <c:pt idx="3">
                <c:v>1</c:v>
              </c:pt>
              <c:pt idx="4">
                <c:v>3</c:v>
              </c:pt>
              <c:pt idx="5">
                <c:v>2</c:v>
              </c:pt>
              <c:pt idx="6">
                <c:v>7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6</c:v>
              </c:pt>
              <c:pt idx="14">
                <c:v>1</c:v>
              </c:pt>
              <c:pt idx="15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A6BD-4BFB-8C97-794ECF2D1D23}"/>
            </c:ext>
          </c:extLst>
        </c:ser>
        <c:ser>
          <c:idx val="0"/>
          <c:order val="1"/>
          <c:tx>
            <c:v>#ADR!</c:v>
          </c:tx>
          <c:spPr>
            <a:solidFill>
              <a:srgbClr val="8080FF"/>
            </a:solidFill>
            <a:ln w="3175">
              <a:solidFill>
                <a:srgbClr val="000000"/>
              </a:solidFill>
              <a:prstDash val="solid"/>
            </a:ln>
          </c:spPr>
          <c:cat>
            <c:strLit>
              <c:ptCount val="16"/>
              <c:pt idx="0">
                <c:v>styczeń</c:v>
              </c:pt>
              <c:pt idx="1">
                <c:v>luty</c:v>
              </c:pt>
              <c:pt idx="2">
                <c:v>marzec</c:v>
              </c:pt>
              <c:pt idx="3">
                <c:v>kwiecień</c:v>
              </c:pt>
              <c:pt idx="4">
                <c:v>maj</c:v>
              </c:pt>
              <c:pt idx="5">
                <c:v>czerwiec</c:v>
              </c:pt>
              <c:pt idx="6">
                <c:v>lipiec</c:v>
              </c:pt>
              <c:pt idx="7">
                <c:v>sierpień</c:v>
              </c:pt>
              <c:pt idx="8">
                <c:v>wrzesień</c:v>
              </c:pt>
              <c:pt idx="9">
                <c:v>październik</c:v>
              </c:pt>
              <c:pt idx="10">
                <c:v>listopad</c:v>
              </c:pt>
              <c:pt idx="11">
                <c:v>grudzień</c:v>
              </c:pt>
              <c:pt idx="12">
                <c:v>styczeń</c:v>
              </c:pt>
              <c:pt idx="13">
                <c:v>luty</c:v>
              </c:pt>
              <c:pt idx="14">
                <c:v>marzec</c:v>
              </c:pt>
              <c:pt idx="15">
                <c:v>kwiecień</c:v>
              </c:pt>
            </c:strLit>
          </c:cat>
          <c:val>
            <c:numLit>
              <c:formatCode>General</c:formatCode>
              <c:ptCount val="16"/>
              <c:pt idx="0">
                <c:v>1</c:v>
              </c:pt>
              <c:pt idx="1">
                <c:v>7</c:v>
              </c:pt>
              <c:pt idx="2">
                <c:v>2</c:v>
              </c:pt>
              <c:pt idx="3">
                <c:v>8</c:v>
              </c:pt>
              <c:pt idx="4">
                <c:v>17</c:v>
              </c:pt>
              <c:pt idx="5">
                <c:v>20</c:v>
              </c:pt>
              <c:pt idx="6">
                <c:v>26</c:v>
              </c:pt>
              <c:pt idx="7">
                <c:v>28</c:v>
              </c:pt>
              <c:pt idx="8">
                <c:v>17</c:v>
              </c:pt>
              <c:pt idx="9">
                <c:v>18</c:v>
              </c:pt>
              <c:pt idx="10">
                <c:v>11</c:v>
              </c:pt>
              <c:pt idx="11">
                <c:v>11</c:v>
              </c:pt>
              <c:pt idx="12">
                <c:v>3</c:v>
              </c:pt>
              <c:pt idx="13">
                <c:v>5</c:v>
              </c:pt>
              <c:pt idx="14">
                <c:v>7</c:v>
              </c:pt>
              <c:pt idx="15">
                <c:v>18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A6BD-4BFB-8C97-794ECF2D1D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Depth val="50"/>
        <c:axId val="122773504"/>
        <c:axId val="122775040"/>
        <c:axId val="122758912"/>
      </c:line3DChart>
      <c:catAx>
        <c:axId val="12277350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2775040"/>
        <c:crosses val="autoZero"/>
        <c:auto val="0"/>
        <c:lblAlgn val="ctr"/>
        <c:lblOffset val="100"/>
        <c:tickLblSkip val="4"/>
        <c:tickMarkSkip val="1"/>
        <c:noMultiLvlLbl val="0"/>
      </c:catAx>
      <c:valAx>
        <c:axId val="122775040"/>
        <c:scaling>
          <c:orientation val="minMax"/>
          <c:max val="28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2773504"/>
        <c:crosses val="autoZero"/>
        <c:crossBetween val="midCat"/>
        <c:majorUnit val="2"/>
      </c:valAx>
      <c:serAx>
        <c:axId val="122758912"/>
        <c:scaling>
          <c:orientation val="minMax"/>
        </c:scaling>
        <c:delete val="1"/>
        <c:axPos val="b"/>
        <c:majorTickMark val="out"/>
        <c:minorTickMark val="none"/>
        <c:tickLblPos val="none"/>
        <c:crossAx val="122775040"/>
        <c:crosses val="autoZero"/>
      </c:ser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  <c:userShapes r:id="rId1"/>
</c:chartSpace>
</file>

<file path=xl/charts/chart2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Liczba uczestników ucieczek z terenu i zatrudnienia w okresie
od  01.01.96 r  do  31.05.97 r.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0"/>
      <c:hPercent val="5"/>
      <c:rotY val="20"/>
      <c:depthPercent val="200"/>
      <c:rAngAx val="1"/>
    </c:view3D>
    <c:floor>
      <c:thickness val="0"/>
      <c:spPr>
        <a:pattFill prst="pct10">
          <a:fgClr>
            <a:srgbClr val="FFFFFF"/>
          </a:fgClr>
          <a:bgClr>
            <a:srgbClr val="C0C0C0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noFill/>
        <a:ln w="3175">
          <a:solidFill>
            <a:srgbClr val="000000"/>
          </a:solidFill>
          <a:prstDash val="solid"/>
        </a:ln>
      </c:spPr>
    </c:sideWall>
    <c:backWall>
      <c:thickness val="0"/>
      <c:spPr>
        <a:noFill/>
        <a:ln w="3175">
          <a:solidFill>
            <a:srgbClr val="000000"/>
          </a:solidFill>
          <a:prstDash val="solid"/>
        </a:ln>
      </c:spPr>
    </c:backWall>
    <c:plotArea>
      <c:layout/>
      <c:line3DChart>
        <c:grouping val="standard"/>
        <c:varyColors val="0"/>
        <c:ser>
          <c:idx val="1"/>
          <c:order val="0"/>
          <c:tx>
            <c:v>#ADR!</c:v>
          </c:tx>
          <c:spPr>
            <a:solidFill>
              <a:srgbClr val="802060"/>
            </a:solidFill>
            <a:ln w="3175">
              <a:solidFill>
                <a:srgbClr val="000000"/>
              </a:solidFill>
              <a:prstDash val="solid"/>
            </a:ln>
          </c:spPr>
          <c:cat>
            <c:strLit>
              <c:ptCount val="17"/>
              <c:pt idx="0">
                <c:v>sierpień</c:v>
              </c:pt>
              <c:pt idx="1">
                <c:v>wrzesień</c:v>
              </c:pt>
              <c:pt idx="2">
                <c:v>październik</c:v>
              </c:pt>
              <c:pt idx="3">
                <c:v>listopad</c:v>
              </c:pt>
              <c:pt idx="4">
                <c:v>grudzień</c:v>
              </c:pt>
              <c:pt idx="5">
                <c:v>styczeń</c:v>
              </c:pt>
              <c:pt idx="6">
                <c:v>luty</c:v>
              </c:pt>
              <c:pt idx="7">
                <c:v>marzec</c:v>
              </c:pt>
              <c:pt idx="8">
                <c:v>kwiecień</c:v>
              </c:pt>
            </c:strLit>
          </c:cat>
          <c:val>
            <c:numLit>
              <c:formatCode>General</c:formatCode>
              <c:ptCount val="17"/>
              <c:pt idx="0">
                <c:v>4</c:v>
              </c:pt>
              <c:pt idx="1">
                <c:v>1</c:v>
              </c:pt>
              <c:pt idx="2">
                <c:v>0</c:v>
              </c:pt>
              <c:pt idx="3">
                <c:v>2</c:v>
              </c:pt>
              <c:pt idx="4">
                <c:v>1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ACE9-42D4-8194-06DF2430620A}"/>
            </c:ext>
          </c:extLst>
        </c:ser>
        <c:ser>
          <c:idx val="0"/>
          <c:order val="1"/>
          <c:tx>
            <c:v>#ADR!</c:v>
          </c:tx>
          <c:spPr>
            <a:solidFill>
              <a:srgbClr val="8080FF"/>
            </a:solidFill>
            <a:ln w="3175">
              <a:solidFill>
                <a:srgbClr val="000000"/>
              </a:solidFill>
              <a:prstDash val="solid"/>
            </a:ln>
          </c:spPr>
          <c:cat>
            <c:strLit>
              <c:ptCount val="17"/>
              <c:pt idx="0">
                <c:v>sierpień</c:v>
              </c:pt>
              <c:pt idx="1">
                <c:v>wrzesień</c:v>
              </c:pt>
              <c:pt idx="2">
                <c:v>październik</c:v>
              </c:pt>
              <c:pt idx="3">
                <c:v>listopad</c:v>
              </c:pt>
              <c:pt idx="4">
                <c:v>grudzień</c:v>
              </c:pt>
              <c:pt idx="5">
                <c:v>styczeń</c:v>
              </c:pt>
              <c:pt idx="6">
                <c:v>luty</c:v>
              </c:pt>
              <c:pt idx="7">
                <c:v>marzec</c:v>
              </c:pt>
              <c:pt idx="8">
                <c:v>kwiecień</c:v>
              </c:pt>
            </c:strLit>
          </c:cat>
          <c:val>
            <c:numLit>
              <c:formatCode>General</c:formatCode>
              <c:ptCount val="17"/>
              <c:pt idx="0">
                <c:v>30</c:v>
              </c:pt>
              <c:pt idx="1">
                <c:v>21</c:v>
              </c:pt>
              <c:pt idx="2">
                <c:v>23</c:v>
              </c:pt>
              <c:pt idx="3">
                <c:v>14</c:v>
              </c:pt>
              <c:pt idx="4">
                <c:v>16</c:v>
              </c:pt>
              <c:pt idx="5">
                <c:v>11</c:v>
              </c:pt>
              <c:pt idx="6">
                <c:v>15</c:v>
              </c:pt>
              <c:pt idx="7">
                <c:v>11</c:v>
              </c:pt>
              <c:pt idx="8">
                <c:v>12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ACE9-42D4-8194-06DF243062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Depth val="50"/>
        <c:axId val="104043264"/>
        <c:axId val="104044800"/>
        <c:axId val="104046592"/>
      </c:line3DChart>
      <c:catAx>
        <c:axId val="10404326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4044800"/>
        <c:crosses val="autoZero"/>
        <c:auto val="0"/>
        <c:lblAlgn val="ctr"/>
        <c:lblOffset val="100"/>
        <c:tickLblSkip val="4"/>
        <c:tickMarkSkip val="1"/>
        <c:noMultiLvlLbl val="0"/>
      </c:catAx>
      <c:valAx>
        <c:axId val="104044800"/>
        <c:scaling>
          <c:orientation val="minMax"/>
          <c:max val="28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4043264"/>
        <c:crosses val="autoZero"/>
        <c:crossBetween val="midCat"/>
        <c:majorUnit val="2"/>
      </c:valAx>
      <c:serAx>
        <c:axId val="104046592"/>
        <c:scaling>
          <c:orientation val="minMax"/>
        </c:scaling>
        <c:delete val="1"/>
        <c:axPos val="b"/>
        <c:majorTickMark val="out"/>
        <c:minorTickMark val="none"/>
        <c:tickLblPos val="none"/>
        <c:crossAx val="104044800"/>
        <c:crosses val="autoZero"/>
      </c:ser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  <c:userShapes r:id="rId1"/>
</c:chartSpace>
</file>

<file path=xl/charts/chart2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Liczba uczestników ucieczek z terenu i zatrudnienia w okresie
od  01.01.96 r  do  31.05.97 r.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0"/>
      <c:hPercent val="5"/>
      <c:rotY val="20"/>
      <c:depthPercent val="200"/>
      <c:rAngAx val="1"/>
    </c:view3D>
    <c:floor>
      <c:thickness val="0"/>
      <c:spPr>
        <a:pattFill prst="pct10">
          <a:fgClr>
            <a:srgbClr val="FFFFFF"/>
          </a:fgClr>
          <a:bgClr>
            <a:srgbClr val="C0C0C0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noFill/>
        <a:ln w="3175">
          <a:solidFill>
            <a:srgbClr val="000000"/>
          </a:solidFill>
          <a:prstDash val="solid"/>
        </a:ln>
      </c:spPr>
    </c:sideWall>
    <c:backWall>
      <c:thickness val="0"/>
      <c:spPr>
        <a:noFill/>
        <a:ln w="3175">
          <a:solidFill>
            <a:srgbClr val="000000"/>
          </a:solidFill>
          <a:prstDash val="solid"/>
        </a:ln>
      </c:spPr>
    </c:backWall>
    <c:plotArea>
      <c:layout/>
      <c:line3DChart>
        <c:grouping val="standard"/>
        <c:varyColors val="0"/>
        <c:ser>
          <c:idx val="1"/>
          <c:order val="0"/>
          <c:tx>
            <c:v>#ADR!</c:v>
          </c:tx>
          <c:spPr>
            <a:solidFill>
              <a:srgbClr val="802060"/>
            </a:solidFill>
            <a:ln w="3175">
              <a:solidFill>
                <a:srgbClr val="000000"/>
              </a:solidFill>
              <a:prstDash val="solid"/>
            </a:ln>
          </c:spPr>
          <c:cat>
            <c:strLit>
              <c:ptCount val="17"/>
              <c:pt idx="0">
                <c:v>sierpień</c:v>
              </c:pt>
              <c:pt idx="1">
                <c:v>wrzesień</c:v>
              </c:pt>
              <c:pt idx="2">
                <c:v>październik</c:v>
              </c:pt>
              <c:pt idx="3">
                <c:v>listopad</c:v>
              </c:pt>
              <c:pt idx="4">
                <c:v>grudzień</c:v>
              </c:pt>
              <c:pt idx="5">
                <c:v>styczeń</c:v>
              </c:pt>
              <c:pt idx="6">
                <c:v>luty</c:v>
              </c:pt>
              <c:pt idx="7">
                <c:v>marzec</c:v>
              </c:pt>
              <c:pt idx="8">
                <c:v>kwiecień</c:v>
              </c:pt>
            </c:strLit>
          </c:cat>
          <c:val>
            <c:numLit>
              <c:formatCode>General</c:formatCode>
              <c:ptCount val="17"/>
              <c:pt idx="0">
                <c:v>4</c:v>
              </c:pt>
              <c:pt idx="1">
                <c:v>1</c:v>
              </c:pt>
              <c:pt idx="2">
                <c:v>0</c:v>
              </c:pt>
              <c:pt idx="3">
                <c:v>2</c:v>
              </c:pt>
              <c:pt idx="4">
                <c:v>1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2B01-4BEB-9605-1FEA2EE7F546}"/>
            </c:ext>
          </c:extLst>
        </c:ser>
        <c:ser>
          <c:idx val="0"/>
          <c:order val="1"/>
          <c:tx>
            <c:v>#ADR!</c:v>
          </c:tx>
          <c:spPr>
            <a:solidFill>
              <a:srgbClr val="8080FF"/>
            </a:solidFill>
            <a:ln w="3175">
              <a:solidFill>
                <a:srgbClr val="000000"/>
              </a:solidFill>
              <a:prstDash val="solid"/>
            </a:ln>
          </c:spPr>
          <c:cat>
            <c:strLit>
              <c:ptCount val="17"/>
              <c:pt idx="0">
                <c:v>sierpień</c:v>
              </c:pt>
              <c:pt idx="1">
                <c:v>wrzesień</c:v>
              </c:pt>
              <c:pt idx="2">
                <c:v>październik</c:v>
              </c:pt>
              <c:pt idx="3">
                <c:v>listopad</c:v>
              </c:pt>
              <c:pt idx="4">
                <c:v>grudzień</c:v>
              </c:pt>
              <c:pt idx="5">
                <c:v>styczeń</c:v>
              </c:pt>
              <c:pt idx="6">
                <c:v>luty</c:v>
              </c:pt>
              <c:pt idx="7">
                <c:v>marzec</c:v>
              </c:pt>
              <c:pt idx="8">
                <c:v>kwiecień</c:v>
              </c:pt>
            </c:strLit>
          </c:cat>
          <c:val>
            <c:numLit>
              <c:formatCode>General</c:formatCode>
              <c:ptCount val="17"/>
              <c:pt idx="0">
                <c:v>30</c:v>
              </c:pt>
              <c:pt idx="1">
                <c:v>21</c:v>
              </c:pt>
              <c:pt idx="2">
                <c:v>23</c:v>
              </c:pt>
              <c:pt idx="3">
                <c:v>14</c:v>
              </c:pt>
              <c:pt idx="4">
                <c:v>16</c:v>
              </c:pt>
              <c:pt idx="5">
                <c:v>11</c:v>
              </c:pt>
              <c:pt idx="6">
                <c:v>15</c:v>
              </c:pt>
              <c:pt idx="7">
                <c:v>11</c:v>
              </c:pt>
              <c:pt idx="8">
                <c:v>12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2B01-4BEB-9605-1FEA2EE7F5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Depth val="50"/>
        <c:axId val="122974592"/>
        <c:axId val="122976128"/>
        <c:axId val="122759808"/>
      </c:line3DChart>
      <c:catAx>
        <c:axId val="122974592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2976128"/>
        <c:crosses val="autoZero"/>
        <c:auto val="0"/>
        <c:lblAlgn val="ctr"/>
        <c:lblOffset val="100"/>
        <c:tickLblSkip val="4"/>
        <c:tickMarkSkip val="1"/>
        <c:noMultiLvlLbl val="0"/>
      </c:catAx>
      <c:valAx>
        <c:axId val="122976128"/>
        <c:scaling>
          <c:orientation val="minMax"/>
          <c:max val="28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2974592"/>
        <c:crosses val="autoZero"/>
        <c:crossBetween val="midCat"/>
        <c:majorUnit val="2"/>
      </c:valAx>
      <c:serAx>
        <c:axId val="122759808"/>
        <c:scaling>
          <c:orientation val="minMax"/>
        </c:scaling>
        <c:delete val="1"/>
        <c:axPos val="b"/>
        <c:majorTickMark val="out"/>
        <c:minorTickMark val="none"/>
        <c:tickLblPos val="none"/>
        <c:crossAx val="122976128"/>
        <c:crosses val="autoZero"/>
      </c:ser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  <c:userShapes r:id="rId1"/>
</c:chartSpace>
</file>

<file path=xl/charts/chart2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Liczba uczestników ucieczek z terenu i zatrudnienia w okresie
od  01.01.96 r  do  30.06.97 r.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0"/>
      <c:hPercent val="5"/>
      <c:rotY val="20"/>
      <c:depthPercent val="200"/>
      <c:rAngAx val="1"/>
    </c:view3D>
    <c:floor>
      <c:thickness val="0"/>
      <c:spPr>
        <a:pattFill prst="pct10">
          <a:fgClr>
            <a:srgbClr val="FFFFFF"/>
          </a:fgClr>
          <a:bgClr>
            <a:srgbClr val="C0C0C0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noFill/>
        <a:ln w="3175">
          <a:solidFill>
            <a:srgbClr val="000000"/>
          </a:solidFill>
          <a:prstDash val="solid"/>
        </a:ln>
      </c:spPr>
    </c:sideWall>
    <c:backWall>
      <c:thickness val="0"/>
      <c:spPr>
        <a:noFill/>
        <a:ln w="3175">
          <a:solidFill>
            <a:srgbClr val="000000"/>
          </a:solidFill>
          <a:prstDash val="solid"/>
        </a:ln>
      </c:spPr>
    </c:backWall>
    <c:plotArea>
      <c:layout/>
      <c:line3DChart>
        <c:grouping val="standard"/>
        <c:varyColors val="0"/>
        <c:ser>
          <c:idx val="1"/>
          <c:order val="0"/>
          <c:tx>
            <c:v>#ADR!</c:v>
          </c:tx>
          <c:spPr>
            <a:solidFill>
              <a:srgbClr val="802060"/>
            </a:solidFill>
            <a:ln w="3175">
              <a:solidFill>
                <a:srgbClr val="000000"/>
              </a:solidFill>
              <a:prstDash val="solid"/>
            </a:ln>
          </c:spPr>
          <c:cat>
            <c:strLit>
              <c:ptCount val="18"/>
              <c:pt idx="0">
                <c:v>sierpień</c:v>
              </c:pt>
              <c:pt idx="1">
                <c:v>wrzesień</c:v>
              </c:pt>
              <c:pt idx="2">
                <c:v>październik</c:v>
              </c:pt>
              <c:pt idx="3">
                <c:v>listopad</c:v>
              </c:pt>
              <c:pt idx="4">
                <c:v>grudzień</c:v>
              </c:pt>
              <c:pt idx="5">
                <c:v>styczeń</c:v>
              </c:pt>
              <c:pt idx="6">
                <c:v>luty</c:v>
              </c:pt>
              <c:pt idx="7">
                <c:v>marzec</c:v>
              </c:pt>
              <c:pt idx="8">
                <c:v>kwiecień</c:v>
              </c:pt>
            </c:strLit>
          </c:cat>
          <c:val>
            <c:numLit>
              <c:formatCode>General</c:formatCode>
              <c:ptCount val="18"/>
              <c:pt idx="0">
                <c:v>4</c:v>
              </c:pt>
              <c:pt idx="1">
                <c:v>1</c:v>
              </c:pt>
              <c:pt idx="2">
                <c:v>0</c:v>
              </c:pt>
              <c:pt idx="3">
                <c:v>2</c:v>
              </c:pt>
              <c:pt idx="4">
                <c:v>1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1E21-4FDA-8DC2-8C9E2086A644}"/>
            </c:ext>
          </c:extLst>
        </c:ser>
        <c:ser>
          <c:idx val="0"/>
          <c:order val="1"/>
          <c:tx>
            <c:v>#ADR!</c:v>
          </c:tx>
          <c:spPr>
            <a:solidFill>
              <a:srgbClr val="8080FF"/>
            </a:solidFill>
            <a:ln w="3175">
              <a:solidFill>
                <a:srgbClr val="000000"/>
              </a:solidFill>
              <a:prstDash val="solid"/>
            </a:ln>
          </c:spPr>
          <c:cat>
            <c:strLit>
              <c:ptCount val="18"/>
              <c:pt idx="0">
                <c:v>sierpień</c:v>
              </c:pt>
              <c:pt idx="1">
                <c:v>wrzesień</c:v>
              </c:pt>
              <c:pt idx="2">
                <c:v>październik</c:v>
              </c:pt>
              <c:pt idx="3">
                <c:v>listopad</c:v>
              </c:pt>
              <c:pt idx="4">
                <c:v>grudzień</c:v>
              </c:pt>
              <c:pt idx="5">
                <c:v>styczeń</c:v>
              </c:pt>
              <c:pt idx="6">
                <c:v>luty</c:v>
              </c:pt>
              <c:pt idx="7">
                <c:v>marzec</c:v>
              </c:pt>
              <c:pt idx="8">
                <c:v>kwiecień</c:v>
              </c:pt>
            </c:strLit>
          </c:cat>
          <c:val>
            <c:numLit>
              <c:formatCode>General</c:formatCode>
              <c:ptCount val="18"/>
              <c:pt idx="0">
                <c:v>30</c:v>
              </c:pt>
              <c:pt idx="1">
                <c:v>21</c:v>
              </c:pt>
              <c:pt idx="2">
                <c:v>23</c:v>
              </c:pt>
              <c:pt idx="3">
                <c:v>14</c:v>
              </c:pt>
              <c:pt idx="4">
                <c:v>16</c:v>
              </c:pt>
              <c:pt idx="5">
                <c:v>11</c:v>
              </c:pt>
              <c:pt idx="6">
                <c:v>15</c:v>
              </c:pt>
              <c:pt idx="7">
                <c:v>11</c:v>
              </c:pt>
              <c:pt idx="8">
                <c:v>12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1E21-4FDA-8DC2-8C9E2086A6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Depth val="50"/>
        <c:axId val="123015168"/>
        <c:axId val="123016704"/>
        <c:axId val="122991488"/>
      </c:line3DChart>
      <c:catAx>
        <c:axId val="123015168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3016704"/>
        <c:crosses val="autoZero"/>
        <c:auto val="0"/>
        <c:lblAlgn val="ctr"/>
        <c:lblOffset val="100"/>
        <c:tickLblSkip val="3"/>
        <c:tickMarkSkip val="1"/>
        <c:noMultiLvlLbl val="0"/>
      </c:catAx>
      <c:valAx>
        <c:axId val="123016704"/>
        <c:scaling>
          <c:orientation val="minMax"/>
          <c:max val="28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3015168"/>
        <c:crosses val="autoZero"/>
        <c:crossBetween val="midCat"/>
        <c:majorUnit val="2"/>
      </c:valAx>
      <c:serAx>
        <c:axId val="122991488"/>
        <c:scaling>
          <c:orientation val="minMax"/>
        </c:scaling>
        <c:delete val="1"/>
        <c:axPos val="b"/>
        <c:majorTickMark val="out"/>
        <c:minorTickMark val="none"/>
        <c:tickLblPos val="none"/>
        <c:crossAx val="123016704"/>
        <c:crosses val="autoZero"/>
      </c:ser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  <c:userShapes r:id="rId1"/>
</c:chartSpace>
</file>

<file path=xl/charts/chart2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Liczba uczestników ucieczek z terenu i zatrudnienia w okresie
od  01.01.96 r  do  30.06.97 r.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0"/>
      <c:hPercent val="5"/>
      <c:rotY val="20"/>
      <c:depthPercent val="200"/>
      <c:rAngAx val="1"/>
    </c:view3D>
    <c:floor>
      <c:thickness val="0"/>
      <c:spPr>
        <a:pattFill prst="pct10">
          <a:fgClr>
            <a:srgbClr val="FFFFFF"/>
          </a:fgClr>
          <a:bgClr>
            <a:srgbClr val="C0C0C0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noFill/>
        <a:ln w="3175">
          <a:solidFill>
            <a:srgbClr val="000000"/>
          </a:solidFill>
          <a:prstDash val="solid"/>
        </a:ln>
      </c:spPr>
    </c:sideWall>
    <c:backWall>
      <c:thickness val="0"/>
      <c:spPr>
        <a:noFill/>
        <a:ln w="3175">
          <a:solidFill>
            <a:srgbClr val="000000"/>
          </a:solidFill>
          <a:prstDash val="solid"/>
        </a:ln>
      </c:spPr>
    </c:backWall>
    <c:plotArea>
      <c:layout/>
      <c:line3DChart>
        <c:grouping val="standard"/>
        <c:varyColors val="0"/>
        <c:ser>
          <c:idx val="1"/>
          <c:order val="0"/>
          <c:tx>
            <c:v>#ADR!</c:v>
          </c:tx>
          <c:spPr>
            <a:solidFill>
              <a:srgbClr val="802060"/>
            </a:solidFill>
            <a:ln w="3175">
              <a:solidFill>
                <a:srgbClr val="000000"/>
              </a:solidFill>
              <a:prstDash val="solid"/>
            </a:ln>
          </c:spPr>
          <c:cat>
            <c:strLit>
              <c:ptCount val="18"/>
              <c:pt idx="0">
                <c:v>sierpień</c:v>
              </c:pt>
              <c:pt idx="1">
                <c:v>wrzesień</c:v>
              </c:pt>
              <c:pt idx="2">
                <c:v>październik</c:v>
              </c:pt>
              <c:pt idx="3">
                <c:v>listopad</c:v>
              </c:pt>
              <c:pt idx="4">
                <c:v>grudzień</c:v>
              </c:pt>
              <c:pt idx="5">
                <c:v>styczeń</c:v>
              </c:pt>
              <c:pt idx="6">
                <c:v>luty</c:v>
              </c:pt>
              <c:pt idx="7">
                <c:v>marzec</c:v>
              </c:pt>
              <c:pt idx="8">
                <c:v>kwiecień</c:v>
              </c:pt>
            </c:strLit>
          </c:cat>
          <c:val>
            <c:numLit>
              <c:formatCode>General</c:formatCode>
              <c:ptCount val="18"/>
              <c:pt idx="0">
                <c:v>4</c:v>
              </c:pt>
              <c:pt idx="1">
                <c:v>1</c:v>
              </c:pt>
              <c:pt idx="2">
                <c:v>0</c:v>
              </c:pt>
              <c:pt idx="3">
                <c:v>2</c:v>
              </c:pt>
              <c:pt idx="4">
                <c:v>1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AC2B-4E1E-B985-8C7C9BA936E5}"/>
            </c:ext>
          </c:extLst>
        </c:ser>
        <c:ser>
          <c:idx val="0"/>
          <c:order val="1"/>
          <c:tx>
            <c:v>#ADR!</c:v>
          </c:tx>
          <c:spPr>
            <a:solidFill>
              <a:srgbClr val="8080FF"/>
            </a:solidFill>
            <a:ln w="3175">
              <a:solidFill>
                <a:srgbClr val="000000"/>
              </a:solidFill>
              <a:prstDash val="solid"/>
            </a:ln>
          </c:spPr>
          <c:cat>
            <c:strLit>
              <c:ptCount val="18"/>
              <c:pt idx="0">
                <c:v>sierpień</c:v>
              </c:pt>
              <c:pt idx="1">
                <c:v>wrzesień</c:v>
              </c:pt>
              <c:pt idx="2">
                <c:v>październik</c:v>
              </c:pt>
              <c:pt idx="3">
                <c:v>listopad</c:v>
              </c:pt>
              <c:pt idx="4">
                <c:v>grudzień</c:v>
              </c:pt>
              <c:pt idx="5">
                <c:v>styczeń</c:v>
              </c:pt>
              <c:pt idx="6">
                <c:v>luty</c:v>
              </c:pt>
              <c:pt idx="7">
                <c:v>marzec</c:v>
              </c:pt>
              <c:pt idx="8">
                <c:v>kwiecień</c:v>
              </c:pt>
            </c:strLit>
          </c:cat>
          <c:val>
            <c:numLit>
              <c:formatCode>General</c:formatCode>
              <c:ptCount val="18"/>
              <c:pt idx="0">
                <c:v>30</c:v>
              </c:pt>
              <c:pt idx="1">
                <c:v>21</c:v>
              </c:pt>
              <c:pt idx="2">
                <c:v>23</c:v>
              </c:pt>
              <c:pt idx="3">
                <c:v>14</c:v>
              </c:pt>
              <c:pt idx="4">
                <c:v>16</c:v>
              </c:pt>
              <c:pt idx="5">
                <c:v>11</c:v>
              </c:pt>
              <c:pt idx="6">
                <c:v>15</c:v>
              </c:pt>
              <c:pt idx="7">
                <c:v>11</c:v>
              </c:pt>
              <c:pt idx="8">
                <c:v>12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AC2B-4E1E-B985-8C7C9BA93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Depth val="50"/>
        <c:axId val="123067776"/>
        <c:axId val="123073664"/>
        <c:axId val="122993280"/>
      </c:line3DChart>
      <c:catAx>
        <c:axId val="12306777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3073664"/>
        <c:crosses val="autoZero"/>
        <c:auto val="0"/>
        <c:lblAlgn val="ctr"/>
        <c:lblOffset val="100"/>
        <c:tickLblSkip val="3"/>
        <c:tickMarkSkip val="1"/>
        <c:noMultiLvlLbl val="0"/>
      </c:catAx>
      <c:valAx>
        <c:axId val="123073664"/>
        <c:scaling>
          <c:orientation val="minMax"/>
          <c:max val="28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3067776"/>
        <c:crosses val="autoZero"/>
        <c:crossBetween val="midCat"/>
        <c:majorUnit val="2"/>
      </c:valAx>
      <c:serAx>
        <c:axId val="122993280"/>
        <c:scaling>
          <c:orientation val="minMax"/>
        </c:scaling>
        <c:delete val="1"/>
        <c:axPos val="b"/>
        <c:majorTickMark val="out"/>
        <c:minorTickMark val="none"/>
        <c:tickLblPos val="none"/>
        <c:crossAx val="123073664"/>
        <c:crosses val="autoZero"/>
      </c:ser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  <c:userShapes r:id="rId1"/>
</c:chartSpace>
</file>

<file path=xl/charts/chart2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Liczba uczestników ucieczek z terenu i zatrudnienia w okresie
od  01.01.96 r  do  31.08.97 r.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0"/>
      <c:hPercent val="5"/>
      <c:rotY val="20"/>
      <c:depthPercent val="200"/>
      <c:rAngAx val="1"/>
    </c:view3D>
    <c:floor>
      <c:thickness val="0"/>
      <c:spPr>
        <a:pattFill prst="pct10">
          <a:fgClr>
            <a:srgbClr val="FFFFFF"/>
          </a:fgClr>
          <a:bgClr>
            <a:srgbClr val="C0C0C0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noFill/>
        <a:ln w="3175">
          <a:solidFill>
            <a:srgbClr val="000000"/>
          </a:solidFill>
          <a:prstDash val="solid"/>
        </a:ln>
      </c:spPr>
    </c:sideWall>
    <c:backWall>
      <c:thickness val="0"/>
      <c:spPr>
        <a:noFill/>
        <a:ln w="3175">
          <a:solidFill>
            <a:srgbClr val="000000"/>
          </a:solidFill>
          <a:prstDash val="solid"/>
        </a:ln>
      </c:spPr>
    </c:backWall>
    <c:plotArea>
      <c:layout/>
      <c:line3DChart>
        <c:grouping val="standard"/>
        <c:varyColors val="0"/>
        <c:ser>
          <c:idx val="1"/>
          <c:order val="0"/>
          <c:tx>
            <c:v>#ADR!</c:v>
          </c:tx>
          <c:spPr>
            <a:solidFill>
              <a:srgbClr val="802060"/>
            </a:solidFill>
            <a:ln w="3175">
              <a:solidFill>
                <a:srgbClr val="000000"/>
              </a:solidFill>
              <a:prstDash val="solid"/>
            </a:ln>
          </c:spPr>
          <c:cat>
            <c:strLit>
              <c:ptCount val="20"/>
              <c:pt idx="0">
                <c:v>styczeń</c:v>
              </c:pt>
              <c:pt idx="1">
                <c:v>luty</c:v>
              </c:pt>
              <c:pt idx="2">
                <c:v>marzec</c:v>
              </c:pt>
              <c:pt idx="3">
                <c:v>kwiecień</c:v>
              </c:pt>
              <c:pt idx="4">
                <c:v>maj</c:v>
              </c:pt>
              <c:pt idx="5">
                <c:v>czerwiec</c:v>
              </c:pt>
              <c:pt idx="6">
                <c:v>lipiec</c:v>
              </c:pt>
              <c:pt idx="7">
                <c:v>sierpień</c:v>
              </c:pt>
              <c:pt idx="8">
                <c:v>wrzesień</c:v>
              </c:pt>
              <c:pt idx="9">
                <c:v>październik</c:v>
              </c:pt>
              <c:pt idx="10">
                <c:v>listopad</c:v>
              </c:pt>
              <c:pt idx="11">
                <c:v>grudzień</c:v>
              </c:pt>
              <c:pt idx="12">
                <c:v>styczeń</c:v>
              </c:pt>
              <c:pt idx="13">
                <c:v>luty</c:v>
              </c:pt>
              <c:pt idx="14">
                <c:v>marzec</c:v>
              </c:pt>
              <c:pt idx="15">
                <c:v>kwiecień</c:v>
              </c:pt>
              <c:pt idx="16">
                <c:v>maj</c:v>
              </c:pt>
              <c:pt idx="17">
                <c:v>czerwiec</c:v>
              </c:pt>
              <c:pt idx="18">
                <c:v>lipiec</c:v>
              </c:pt>
              <c:pt idx="19">
                <c:v>sierpień</c:v>
              </c:pt>
            </c:strLit>
          </c:cat>
          <c:val>
            <c:numLit>
              <c:formatCode>General</c:formatCode>
              <c:ptCount val="20"/>
              <c:pt idx="0">
                <c:v>0</c:v>
              </c:pt>
              <c:pt idx="1">
                <c:v>1</c:v>
              </c:pt>
              <c:pt idx="2">
                <c:v>4</c:v>
              </c:pt>
              <c:pt idx="3">
                <c:v>1</c:v>
              </c:pt>
              <c:pt idx="4">
                <c:v>3</c:v>
              </c:pt>
              <c:pt idx="5">
                <c:v>2</c:v>
              </c:pt>
              <c:pt idx="6">
                <c:v>7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6</c:v>
              </c:pt>
              <c:pt idx="14">
                <c:v>1</c:v>
              </c:pt>
              <c:pt idx="15">
                <c:v>1</c:v>
              </c:pt>
              <c:pt idx="16">
                <c:v>11</c:v>
              </c:pt>
              <c:pt idx="17">
                <c:v>3</c:v>
              </c:pt>
              <c:pt idx="18">
                <c:v>5</c:v>
              </c:pt>
              <c:pt idx="19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7331-4B62-9DD4-D307496BC0DA}"/>
            </c:ext>
          </c:extLst>
        </c:ser>
        <c:ser>
          <c:idx val="0"/>
          <c:order val="1"/>
          <c:tx>
            <c:v>#ADR!</c:v>
          </c:tx>
          <c:spPr>
            <a:solidFill>
              <a:srgbClr val="8080FF"/>
            </a:solidFill>
            <a:ln w="3175">
              <a:solidFill>
                <a:srgbClr val="000000"/>
              </a:solidFill>
              <a:prstDash val="solid"/>
            </a:ln>
          </c:spPr>
          <c:cat>
            <c:strLit>
              <c:ptCount val="20"/>
              <c:pt idx="0">
                <c:v>styczeń</c:v>
              </c:pt>
              <c:pt idx="1">
                <c:v>luty</c:v>
              </c:pt>
              <c:pt idx="2">
                <c:v>marzec</c:v>
              </c:pt>
              <c:pt idx="3">
                <c:v>kwiecień</c:v>
              </c:pt>
              <c:pt idx="4">
                <c:v>maj</c:v>
              </c:pt>
              <c:pt idx="5">
                <c:v>czerwiec</c:v>
              </c:pt>
              <c:pt idx="6">
                <c:v>lipiec</c:v>
              </c:pt>
              <c:pt idx="7">
                <c:v>sierpień</c:v>
              </c:pt>
              <c:pt idx="8">
                <c:v>wrzesień</c:v>
              </c:pt>
              <c:pt idx="9">
                <c:v>październik</c:v>
              </c:pt>
              <c:pt idx="10">
                <c:v>listopad</c:v>
              </c:pt>
              <c:pt idx="11">
                <c:v>grudzień</c:v>
              </c:pt>
              <c:pt idx="12">
                <c:v>styczeń</c:v>
              </c:pt>
              <c:pt idx="13">
                <c:v>luty</c:v>
              </c:pt>
              <c:pt idx="14">
                <c:v>marzec</c:v>
              </c:pt>
              <c:pt idx="15">
                <c:v>kwiecień</c:v>
              </c:pt>
              <c:pt idx="16">
                <c:v>maj</c:v>
              </c:pt>
              <c:pt idx="17">
                <c:v>czerwiec</c:v>
              </c:pt>
              <c:pt idx="18">
                <c:v>lipiec</c:v>
              </c:pt>
              <c:pt idx="19">
                <c:v>sierpień</c:v>
              </c:pt>
            </c:strLit>
          </c:cat>
          <c:val>
            <c:numLit>
              <c:formatCode>General</c:formatCode>
              <c:ptCount val="20"/>
              <c:pt idx="0">
                <c:v>1</c:v>
              </c:pt>
              <c:pt idx="1">
                <c:v>7</c:v>
              </c:pt>
              <c:pt idx="2">
                <c:v>2</c:v>
              </c:pt>
              <c:pt idx="3">
                <c:v>8</c:v>
              </c:pt>
              <c:pt idx="4">
                <c:v>17</c:v>
              </c:pt>
              <c:pt idx="5">
                <c:v>20</c:v>
              </c:pt>
              <c:pt idx="6">
                <c:v>26</c:v>
              </c:pt>
              <c:pt idx="7">
                <c:v>28</c:v>
              </c:pt>
              <c:pt idx="8">
                <c:v>17</c:v>
              </c:pt>
              <c:pt idx="9">
                <c:v>18</c:v>
              </c:pt>
              <c:pt idx="10">
                <c:v>11</c:v>
              </c:pt>
              <c:pt idx="11">
                <c:v>11</c:v>
              </c:pt>
              <c:pt idx="12">
                <c:v>3</c:v>
              </c:pt>
              <c:pt idx="13">
                <c:v>5</c:v>
              </c:pt>
              <c:pt idx="14">
                <c:v>7</c:v>
              </c:pt>
              <c:pt idx="15">
                <c:v>18</c:v>
              </c:pt>
              <c:pt idx="16">
                <c:v>15</c:v>
              </c:pt>
              <c:pt idx="17">
                <c:v>9</c:v>
              </c:pt>
              <c:pt idx="18">
                <c:v>23</c:v>
              </c:pt>
              <c:pt idx="19">
                <c:v>16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7331-4B62-9DD4-D307496BC0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Depth val="50"/>
        <c:axId val="123116544"/>
        <c:axId val="123118336"/>
        <c:axId val="123081600"/>
      </c:line3DChart>
      <c:catAx>
        <c:axId val="12311654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3118336"/>
        <c:crosses val="autoZero"/>
        <c:auto val="0"/>
        <c:lblAlgn val="ctr"/>
        <c:lblOffset val="100"/>
        <c:tickLblSkip val="4"/>
        <c:tickMarkSkip val="1"/>
        <c:noMultiLvlLbl val="0"/>
      </c:catAx>
      <c:valAx>
        <c:axId val="123118336"/>
        <c:scaling>
          <c:orientation val="minMax"/>
          <c:max val="28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3116544"/>
        <c:crosses val="autoZero"/>
        <c:crossBetween val="midCat"/>
        <c:majorUnit val="2"/>
      </c:valAx>
      <c:serAx>
        <c:axId val="123081600"/>
        <c:scaling>
          <c:orientation val="minMax"/>
        </c:scaling>
        <c:delete val="1"/>
        <c:axPos val="b"/>
        <c:majorTickMark val="out"/>
        <c:minorTickMark val="none"/>
        <c:tickLblPos val="none"/>
        <c:crossAx val="123118336"/>
        <c:crosses val="autoZero"/>
      </c:ser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  <c:userShapes r:id="rId1"/>
</c:chartSpace>
</file>

<file path=xl/charts/chart2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Liczba uczestników ucieczek z terenu i zatrudnienia w okresie
od  01.01.96 r  do  31.08.97 r.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0"/>
      <c:hPercent val="5"/>
      <c:rotY val="20"/>
      <c:depthPercent val="200"/>
      <c:rAngAx val="1"/>
    </c:view3D>
    <c:floor>
      <c:thickness val="0"/>
      <c:spPr>
        <a:pattFill prst="pct10">
          <a:fgClr>
            <a:srgbClr val="FFFFFF"/>
          </a:fgClr>
          <a:bgClr>
            <a:srgbClr val="C0C0C0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noFill/>
        <a:ln w="3175">
          <a:solidFill>
            <a:srgbClr val="000000"/>
          </a:solidFill>
          <a:prstDash val="solid"/>
        </a:ln>
      </c:spPr>
    </c:sideWall>
    <c:backWall>
      <c:thickness val="0"/>
      <c:spPr>
        <a:noFill/>
        <a:ln w="3175">
          <a:solidFill>
            <a:srgbClr val="000000"/>
          </a:solidFill>
          <a:prstDash val="solid"/>
        </a:ln>
      </c:spPr>
    </c:backWall>
    <c:plotArea>
      <c:layout/>
      <c:line3DChart>
        <c:grouping val="standard"/>
        <c:varyColors val="0"/>
        <c:ser>
          <c:idx val="1"/>
          <c:order val="0"/>
          <c:tx>
            <c:v>#ADR!</c:v>
          </c:tx>
          <c:spPr>
            <a:solidFill>
              <a:srgbClr val="802060"/>
            </a:solidFill>
            <a:ln w="3175">
              <a:solidFill>
                <a:srgbClr val="000000"/>
              </a:solidFill>
              <a:prstDash val="solid"/>
            </a:ln>
          </c:spPr>
          <c:cat>
            <c:strLit>
              <c:ptCount val="20"/>
              <c:pt idx="0">
                <c:v>styczeń</c:v>
              </c:pt>
              <c:pt idx="1">
                <c:v>luty</c:v>
              </c:pt>
              <c:pt idx="2">
                <c:v>marzec</c:v>
              </c:pt>
              <c:pt idx="3">
                <c:v>kwiecień</c:v>
              </c:pt>
              <c:pt idx="4">
                <c:v>maj</c:v>
              </c:pt>
              <c:pt idx="5">
                <c:v>czerwiec</c:v>
              </c:pt>
              <c:pt idx="6">
                <c:v>lipiec</c:v>
              </c:pt>
              <c:pt idx="7">
                <c:v>sierpień</c:v>
              </c:pt>
              <c:pt idx="8">
                <c:v>wrzesień</c:v>
              </c:pt>
              <c:pt idx="9">
                <c:v>październik</c:v>
              </c:pt>
              <c:pt idx="10">
                <c:v>listopad</c:v>
              </c:pt>
              <c:pt idx="11">
                <c:v>grudzień</c:v>
              </c:pt>
              <c:pt idx="12">
                <c:v>styczeń</c:v>
              </c:pt>
              <c:pt idx="13">
                <c:v>luty</c:v>
              </c:pt>
              <c:pt idx="14">
                <c:v>marzec</c:v>
              </c:pt>
              <c:pt idx="15">
                <c:v>kwiecień</c:v>
              </c:pt>
              <c:pt idx="16">
                <c:v>maj</c:v>
              </c:pt>
              <c:pt idx="17">
                <c:v>czerwiec</c:v>
              </c:pt>
              <c:pt idx="18">
                <c:v>lipiec</c:v>
              </c:pt>
              <c:pt idx="19">
                <c:v>sierpień</c:v>
              </c:pt>
            </c:strLit>
          </c:cat>
          <c:val>
            <c:numLit>
              <c:formatCode>General</c:formatCode>
              <c:ptCount val="20"/>
              <c:pt idx="0">
                <c:v>0</c:v>
              </c:pt>
              <c:pt idx="1">
                <c:v>1</c:v>
              </c:pt>
              <c:pt idx="2">
                <c:v>4</c:v>
              </c:pt>
              <c:pt idx="3">
                <c:v>1</c:v>
              </c:pt>
              <c:pt idx="4">
                <c:v>3</c:v>
              </c:pt>
              <c:pt idx="5">
                <c:v>2</c:v>
              </c:pt>
              <c:pt idx="6">
                <c:v>7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6</c:v>
              </c:pt>
              <c:pt idx="14">
                <c:v>1</c:v>
              </c:pt>
              <c:pt idx="15">
                <c:v>1</c:v>
              </c:pt>
              <c:pt idx="16">
                <c:v>11</c:v>
              </c:pt>
              <c:pt idx="17">
                <c:v>3</c:v>
              </c:pt>
              <c:pt idx="18">
                <c:v>5</c:v>
              </c:pt>
              <c:pt idx="19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87B5-4895-BADC-F47CE02967F0}"/>
            </c:ext>
          </c:extLst>
        </c:ser>
        <c:ser>
          <c:idx val="0"/>
          <c:order val="1"/>
          <c:tx>
            <c:v>#ADR!</c:v>
          </c:tx>
          <c:spPr>
            <a:solidFill>
              <a:srgbClr val="8080FF"/>
            </a:solidFill>
            <a:ln w="3175">
              <a:solidFill>
                <a:srgbClr val="000000"/>
              </a:solidFill>
              <a:prstDash val="solid"/>
            </a:ln>
          </c:spPr>
          <c:cat>
            <c:strLit>
              <c:ptCount val="20"/>
              <c:pt idx="0">
                <c:v>styczeń</c:v>
              </c:pt>
              <c:pt idx="1">
                <c:v>luty</c:v>
              </c:pt>
              <c:pt idx="2">
                <c:v>marzec</c:v>
              </c:pt>
              <c:pt idx="3">
                <c:v>kwiecień</c:v>
              </c:pt>
              <c:pt idx="4">
                <c:v>maj</c:v>
              </c:pt>
              <c:pt idx="5">
                <c:v>czerwiec</c:v>
              </c:pt>
              <c:pt idx="6">
                <c:v>lipiec</c:v>
              </c:pt>
              <c:pt idx="7">
                <c:v>sierpień</c:v>
              </c:pt>
              <c:pt idx="8">
                <c:v>wrzesień</c:v>
              </c:pt>
              <c:pt idx="9">
                <c:v>październik</c:v>
              </c:pt>
              <c:pt idx="10">
                <c:v>listopad</c:v>
              </c:pt>
              <c:pt idx="11">
                <c:v>grudzień</c:v>
              </c:pt>
              <c:pt idx="12">
                <c:v>styczeń</c:v>
              </c:pt>
              <c:pt idx="13">
                <c:v>luty</c:v>
              </c:pt>
              <c:pt idx="14">
                <c:v>marzec</c:v>
              </c:pt>
              <c:pt idx="15">
                <c:v>kwiecień</c:v>
              </c:pt>
              <c:pt idx="16">
                <c:v>maj</c:v>
              </c:pt>
              <c:pt idx="17">
                <c:v>czerwiec</c:v>
              </c:pt>
              <c:pt idx="18">
                <c:v>lipiec</c:v>
              </c:pt>
              <c:pt idx="19">
                <c:v>sierpień</c:v>
              </c:pt>
            </c:strLit>
          </c:cat>
          <c:val>
            <c:numLit>
              <c:formatCode>General</c:formatCode>
              <c:ptCount val="20"/>
              <c:pt idx="0">
                <c:v>1</c:v>
              </c:pt>
              <c:pt idx="1">
                <c:v>7</c:v>
              </c:pt>
              <c:pt idx="2">
                <c:v>2</c:v>
              </c:pt>
              <c:pt idx="3">
                <c:v>8</c:v>
              </c:pt>
              <c:pt idx="4">
                <c:v>17</c:v>
              </c:pt>
              <c:pt idx="5">
                <c:v>20</c:v>
              </c:pt>
              <c:pt idx="6">
                <c:v>26</c:v>
              </c:pt>
              <c:pt idx="7">
                <c:v>28</c:v>
              </c:pt>
              <c:pt idx="8">
                <c:v>17</c:v>
              </c:pt>
              <c:pt idx="9">
                <c:v>18</c:v>
              </c:pt>
              <c:pt idx="10">
                <c:v>11</c:v>
              </c:pt>
              <c:pt idx="11">
                <c:v>11</c:v>
              </c:pt>
              <c:pt idx="12">
                <c:v>3</c:v>
              </c:pt>
              <c:pt idx="13">
                <c:v>5</c:v>
              </c:pt>
              <c:pt idx="14">
                <c:v>7</c:v>
              </c:pt>
              <c:pt idx="15">
                <c:v>18</c:v>
              </c:pt>
              <c:pt idx="16">
                <c:v>15</c:v>
              </c:pt>
              <c:pt idx="17">
                <c:v>9</c:v>
              </c:pt>
              <c:pt idx="18">
                <c:v>23</c:v>
              </c:pt>
              <c:pt idx="19">
                <c:v>16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87B5-4895-BADC-F47CE02967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Depth val="50"/>
        <c:axId val="123161216"/>
        <c:axId val="123183488"/>
        <c:axId val="123083840"/>
      </c:line3DChart>
      <c:catAx>
        <c:axId val="12316121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3183488"/>
        <c:crosses val="autoZero"/>
        <c:auto val="0"/>
        <c:lblAlgn val="ctr"/>
        <c:lblOffset val="100"/>
        <c:tickLblSkip val="4"/>
        <c:tickMarkSkip val="1"/>
        <c:noMultiLvlLbl val="0"/>
      </c:catAx>
      <c:valAx>
        <c:axId val="123183488"/>
        <c:scaling>
          <c:orientation val="minMax"/>
          <c:max val="28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3161216"/>
        <c:crosses val="autoZero"/>
        <c:crossBetween val="midCat"/>
        <c:majorUnit val="2"/>
      </c:valAx>
      <c:serAx>
        <c:axId val="123083840"/>
        <c:scaling>
          <c:orientation val="minMax"/>
        </c:scaling>
        <c:delete val="1"/>
        <c:axPos val="b"/>
        <c:majorTickMark val="out"/>
        <c:minorTickMark val="none"/>
        <c:tickLblPos val="none"/>
        <c:crossAx val="123183488"/>
        <c:crosses val="autoZero"/>
      </c:ser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  <c:userShapes r:id="rId1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Struktura populacji osadzonych kobiet i mężczyzn stan w dniu 28.11.1997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1970-40A2-9510-E5F5082B9050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1970-40A2-9510-E5F5082B9050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TA</c:v>
              </c:pt>
              <c:pt idx="1">
                <c:v>SK</c:v>
              </c:pt>
              <c:pt idx="2">
                <c:v>UK</c:v>
              </c:pt>
            </c:strLit>
          </c:cat>
          <c:val>
            <c:numLit>
              <c:formatCode>General</c:formatCode>
              <c:ptCount val="3"/>
              <c:pt idx="0">
                <c:v>13634</c:v>
              </c:pt>
              <c:pt idx="1">
                <c:v>44733</c:v>
              </c:pt>
              <c:pt idx="2">
                <c:v>1158</c:v>
              </c:pt>
            </c:numLit>
          </c:val>
          <c:extLst>
            <c:ext xmlns:c16="http://schemas.microsoft.com/office/drawing/2014/chart" uri="{C3380CC4-5D6E-409C-BE32-E72D297353CC}">
              <c16:uniqueId val="{00000002-1970-40A2-9510-E5F5082B9050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</c:chartSpace>
</file>

<file path=xl/charts/chart2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Liczba uczestników ucieczek z terenu i zatrudnienia w okresie
od  01.01.96 r  do  30.09.97 r.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0"/>
      <c:hPercent val="5"/>
      <c:rotY val="20"/>
      <c:depthPercent val="200"/>
      <c:rAngAx val="1"/>
    </c:view3D>
    <c:floor>
      <c:thickness val="0"/>
      <c:spPr>
        <a:pattFill prst="pct10">
          <a:fgClr>
            <a:srgbClr val="FFFFFF"/>
          </a:fgClr>
          <a:bgClr>
            <a:srgbClr val="C0C0C0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noFill/>
        <a:ln w="3175">
          <a:solidFill>
            <a:srgbClr val="000000"/>
          </a:solidFill>
          <a:prstDash val="solid"/>
        </a:ln>
      </c:spPr>
    </c:sideWall>
    <c:backWall>
      <c:thickness val="0"/>
      <c:spPr>
        <a:noFill/>
        <a:ln w="3175">
          <a:solidFill>
            <a:srgbClr val="000000"/>
          </a:solidFill>
          <a:prstDash val="solid"/>
        </a:ln>
      </c:spPr>
    </c:backWall>
    <c:plotArea>
      <c:layout/>
      <c:line3DChart>
        <c:grouping val="standard"/>
        <c:varyColors val="0"/>
        <c:ser>
          <c:idx val="1"/>
          <c:order val="0"/>
          <c:tx>
            <c:v>#ADR!</c:v>
          </c:tx>
          <c:spPr>
            <a:solidFill>
              <a:srgbClr val="802060"/>
            </a:solidFill>
            <a:ln w="3175">
              <a:solidFill>
                <a:srgbClr val="000000"/>
              </a:solidFill>
              <a:prstDash val="solid"/>
            </a:ln>
          </c:spPr>
          <c:cat>
            <c:numLit>
              <c:formatCode>General</c:formatCode>
              <c:ptCount val="21"/>
            </c:numLit>
          </c:cat>
          <c:val>
            <c:numLit>
              <c:formatCode>General</c:formatCode>
              <c:ptCount val="21"/>
            </c:numLit>
          </c:val>
          <c:smooth val="0"/>
          <c:extLst>
            <c:ext xmlns:c16="http://schemas.microsoft.com/office/drawing/2014/chart" uri="{C3380CC4-5D6E-409C-BE32-E72D297353CC}">
              <c16:uniqueId val="{00000000-B4B7-4984-81AC-26ED6618B0FE}"/>
            </c:ext>
          </c:extLst>
        </c:ser>
        <c:ser>
          <c:idx val="0"/>
          <c:order val="1"/>
          <c:tx>
            <c:v>#ADR!</c:v>
          </c:tx>
          <c:spPr>
            <a:solidFill>
              <a:srgbClr val="8080FF"/>
            </a:solidFill>
            <a:ln w="3175">
              <a:solidFill>
                <a:srgbClr val="000000"/>
              </a:solidFill>
              <a:prstDash val="solid"/>
            </a:ln>
          </c:spPr>
          <c:cat>
            <c:numLit>
              <c:formatCode>General</c:formatCode>
              <c:ptCount val="21"/>
            </c:numLit>
          </c:cat>
          <c:val>
            <c:numLit>
              <c:formatCode>General</c:formatCode>
              <c:ptCount val="21"/>
            </c:numLit>
          </c:val>
          <c:smooth val="0"/>
          <c:extLst>
            <c:ext xmlns:c16="http://schemas.microsoft.com/office/drawing/2014/chart" uri="{C3380CC4-5D6E-409C-BE32-E72D297353CC}">
              <c16:uniqueId val="{00000001-B4B7-4984-81AC-26ED6618B0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Depth val="50"/>
        <c:axId val="123219968"/>
        <c:axId val="123221504"/>
        <c:axId val="123155776"/>
      </c:line3DChart>
      <c:catAx>
        <c:axId val="123219968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3221504"/>
        <c:crosses val="autoZero"/>
        <c:auto val="0"/>
        <c:lblAlgn val="ctr"/>
        <c:lblOffset val="100"/>
        <c:tickLblSkip val="4"/>
        <c:tickMarkSkip val="1"/>
        <c:noMultiLvlLbl val="0"/>
      </c:catAx>
      <c:valAx>
        <c:axId val="123221504"/>
        <c:scaling>
          <c:orientation val="minMax"/>
          <c:max val="28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3219968"/>
        <c:crosses val="autoZero"/>
        <c:crossBetween val="midCat"/>
        <c:majorUnit val="2"/>
      </c:valAx>
      <c:serAx>
        <c:axId val="123155776"/>
        <c:scaling>
          <c:orientation val="minMax"/>
        </c:scaling>
        <c:delete val="1"/>
        <c:axPos val="b"/>
        <c:majorTickMark val="out"/>
        <c:minorTickMark val="none"/>
        <c:tickLblPos val="none"/>
        <c:crossAx val="123221504"/>
        <c:crosses val="autoZero"/>
      </c:ser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  <c:userShapes r:id="rId1"/>
</c:chartSpace>
</file>

<file path=xl/charts/chart2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Liczba uczestników ucieczek z terenu i zatrudnienia w okresie
od  01.01.96 r  do  30.09.97 r.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0"/>
      <c:hPercent val="5"/>
      <c:rotY val="20"/>
      <c:depthPercent val="200"/>
      <c:rAngAx val="1"/>
    </c:view3D>
    <c:floor>
      <c:thickness val="0"/>
      <c:spPr>
        <a:pattFill prst="pct10">
          <a:fgClr>
            <a:srgbClr val="FFFFFF"/>
          </a:fgClr>
          <a:bgClr>
            <a:srgbClr val="C0C0C0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noFill/>
        <a:ln w="3175">
          <a:solidFill>
            <a:srgbClr val="000000"/>
          </a:solidFill>
          <a:prstDash val="solid"/>
        </a:ln>
      </c:spPr>
    </c:sideWall>
    <c:backWall>
      <c:thickness val="0"/>
      <c:spPr>
        <a:noFill/>
        <a:ln w="3175">
          <a:solidFill>
            <a:srgbClr val="000000"/>
          </a:solidFill>
          <a:prstDash val="solid"/>
        </a:ln>
      </c:spPr>
    </c:backWall>
    <c:plotArea>
      <c:layout/>
      <c:line3DChart>
        <c:grouping val="standard"/>
        <c:varyColors val="0"/>
        <c:ser>
          <c:idx val="1"/>
          <c:order val="0"/>
          <c:tx>
            <c:v>#ADR!</c:v>
          </c:tx>
          <c:spPr>
            <a:solidFill>
              <a:srgbClr val="802060"/>
            </a:solidFill>
            <a:ln w="3175">
              <a:solidFill>
                <a:srgbClr val="000000"/>
              </a:solidFill>
              <a:prstDash val="solid"/>
            </a:ln>
          </c:spPr>
          <c:cat>
            <c:numLit>
              <c:formatCode>General</c:formatCode>
              <c:ptCount val="21"/>
            </c:numLit>
          </c:cat>
          <c:val>
            <c:numLit>
              <c:formatCode>General</c:formatCode>
              <c:ptCount val="21"/>
            </c:numLit>
          </c:val>
          <c:smooth val="0"/>
          <c:extLst>
            <c:ext xmlns:c16="http://schemas.microsoft.com/office/drawing/2014/chart" uri="{C3380CC4-5D6E-409C-BE32-E72D297353CC}">
              <c16:uniqueId val="{00000000-6EBE-42C3-AB12-C58EBBF39E68}"/>
            </c:ext>
          </c:extLst>
        </c:ser>
        <c:ser>
          <c:idx val="0"/>
          <c:order val="1"/>
          <c:tx>
            <c:v>#ADR!</c:v>
          </c:tx>
          <c:spPr>
            <a:solidFill>
              <a:srgbClr val="8080FF"/>
            </a:solidFill>
            <a:ln w="3175">
              <a:solidFill>
                <a:srgbClr val="000000"/>
              </a:solidFill>
              <a:prstDash val="solid"/>
            </a:ln>
          </c:spPr>
          <c:cat>
            <c:numLit>
              <c:formatCode>General</c:formatCode>
              <c:ptCount val="21"/>
            </c:numLit>
          </c:cat>
          <c:val>
            <c:numLit>
              <c:formatCode>General</c:formatCode>
              <c:ptCount val="21"/>
            </c:numLit>
          </c:val>
          <c:smooth val="0"/>
          <c:extLst>
            <c:ext xmlns:c16="http://schemas.microsoft.com/office/drawing/2014/chart" uri="{C3380CC4-5D6E-409C-BE32-E72D297353CC}">
              <c16:uniqueId val="{00000001-6EBE-42C3-AB12-C58EBBF39E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Depth val="50"/>
        <c:axId val="123284864"/>
        <c:axId val="123286656"/>
        <c:axId val="123158016"/>
      </c:line3DChart>
      <c:catAx>
        <c:axId val="12328486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3286656"/>
        <c:crosses val="autoZero"/>
        <c:auto val="0"/>
        <c:lblAlgn val="ctr"/>
        <c:lblOffset val="100"/>
        <c:tickLblSkip val="4"/>
        <c:tickMarkSkip val="1"/>
        <c:noMultiLvlLbl val="0"/>
      </c:catAx>
      <c:valAx>
        <c:axId val="123286656"/>
        <c:scaling>
          <c:orientation val="minMax"/>
          <c:max val="28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3284864"/>
        <c:crosses val="autoZero"/>
        <c:crossBetween val="midCat"/>
        <c:majorUnit val="2"/>
      </c:valAx>
      <c:serAx>
        <c:axId val="123158016"/>
        <c:scaling>
          <c:orientation val="minMax"/>
        </c:scaling>
        <c:delete val="1"/>
        <c:axPos val="b"/>
        <c:majorTickMark val="out"/>
        <c:minorTickMark val="none"/>
        <c:tickLblPos val="none"/>
        <c:crossAx val="123286656"/>
        <c:crosses val="autoZero"/>
      </c:ser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  <c:userShapes r:id="rId1"/>
</c:chartSpace>
</file>

<file path=xl/charts/chart2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Liczba uczestników ucieczek z terenu i zatrudnienia w okresie
od  01.01.96 r  do  31.10.97 r.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0"/>
      <c:hPercent val="5"/>
      <c:rotY val="20"/>
      <c:depthPercent val="200"/>
      <c:rAngAx val="1"/>
    </c:view3D>
    <c:floor>
      <c:thickness val="0"/>
      <c:spPr>
        <a:pattFill prst="pct10">
          <a:fgClr>
            <a:srgbClr val="FFFFFF"/>
          </a:fgClr>
          <a:bgClr>
            <a:srgbClr val="C0C0C0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noFill/>
        <a:ln w="3175">
          <a:solidFill>
            <a:srgbClr val="000000"/>
          </a:solidFill>
          <a:prstDash val="solid"/>
        </a:ln>
      </c:spPr>
    </c:sideWall>
    <c:backWall>
      <c:thickness val="0"/>
      <c:spPr>
        <a:noFill/>
        <a:ln w="3175">
          <a:solidFill>
            <a:srgbClr val="000000"/>
          </a:solidFill>
          <a:prstDash val="solid"/>
        </a:ln>
      </c:spPr>
    </c:backWall>
    <c:plotArea>
      <c:layout/>
      <c:line3DChart>
        <c:grouping val="standard"/>
        <c:varyColors val="0"/>
        <c:ser>
          <c:idx val="1"/>
          <c:order val="0"/>
          <c:tx>
            <c:v>#ADR!</c:v>
          </c:tx>
          <c:spPr>
            <a:solidFill>
              <a:srgbClr val="802060"/>
            </a:solidFill>
            <a:ln w="3175">
              <a:solidFill>
                <a:srgbClr val="000000"/>
              </a:solidFill>
              <a:prstDash val="solid"/>
            </a:ln>
          </c:spP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97BB-48FF-BE49-7D95C1E9B289}"/>
            </c:ext>
          </c:extLst>
        </c:ser>
        <c:ser>
          <c:idx val="0"/>
          <c:order val="1"/>
          <c:tx>
            <c:v>#ADR!</c:v>
          </c:tx>
          <c:spPr>
            <a:solidFill>
              <a:srgbClr val="8080FF"/>
            </a:solidFill>
            <a:ln w="3175">
              <a:solidFill>
                <a:srgbClr val="000000"/>
              </a:solidFill>
              <a:prstDash val="solid"/>
            </a:ln>
          </c:spP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97BB-48FF-BE49-7D95C1E9B2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Depth val="50"/>
        <c:axId val="123323904"/>
        <c:axId val="123325440"/>
        <c:axId val="123229952"/>
      </c:line3DChart>
      <c:catAx>
        <c:axId val="12332390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3325440"/>
        <c:crosses val="autoZero"/>
        <c:auto val="0"/>
        <c:lblAlgn val="ctr"/>
        <c:lblOffset val="100"/>
        <c:tickLblSkip val="4"/>
        <c:tickMarkSkip val="1"/>
        <c:noMultiLvlLbl val="0"/>
      </c:catAx>
      <c:valAx>
        <c:axId val="123325440"/>
        <c:scaling>
          <c:orientation val="minMax"/>
          <c:max val="28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3323904"/>
        <c:crosses val="autoZero"/>
        <c:crossBetween val="midCat"/>
        <c:majorUnit val="2"/>
      </c:valAx>
      <c:serAx>
        <c:axId val="123229952"/>
        <c:scaling>
          <c:orientation val="minMax"/>
        </c:scaling>
        <c:delete val="1"/>
        <c:axPos val="b"/>
        <c:majorTickMark val="out"/>
        <c:minorTickMark val="none"/>
        <c:tickLblPos val="none"/>
        <c:crossAx val="123325440"/>
        <c:crosses val="autoZero"/>
      </c:ser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  <c:userShapes r:id="rId1"/>
</c:chartSpace>
</file>

<file path=xl/charts/chart2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Liczba uczestników ucieczek z terenu i zatrudnienia w okresie
od  01.01.96 r  do  31.10.97 r.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0"/>
      <c:hPercent val="5"/>
      <c:rotY val="20"/>
      <c:depthPercent val="200"/>
      <c:rAngAx val="1"/>
    </c:view3D>
    <c:floor>
      <c:thickness val="0"/>
      <c:spPr>
        <a:pattFill prst="pct10">
          <a:fgClr>
            <a:srgbClr val="FFFFFF"/>
          </a:fgClr>
          <a:bgClr>
            <a:srgbClr val="C0C0C0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noFill/>
        <a:ln w="3175">
          <a:solidFill>
            <a:srgbClr val="000000"/>
          </a:solidFill>
          <a:prstDash val="solid"/>
        </a:ln>
      </c:spPr>
    </c:sideWall>
    <c:backWall>
      <c:thickness val="0"/>
      <c:spPr>
        <a:noFill/>
        <a:ln w="3175">
          <a:solidFill>
            <a:srgbClr val="000000"/>
          </a:solidFill>
          <a:prstDash val="solid"/>
        </a:ln>
      </c:spPr>
    </c:backWall>
    <c:plotArea>
      <c:layout/>
      <c:line3DChart>
        <c:grouping val="standard"/>
        <c:varyColors val="0"/>
        <c:ser>
          <c:idx val="1"/>
          <c:order val="0"/>
          <c:tx>
            <c:v>#ADR!</c:v>
          </c:tx>
          <c:spPr>
            <a:solidFill>
              <a:srgbClr val="802060"/>
            </a:solidFill>
            <a:ln w="3175">
              <a:solidFill>
                <a:srgbClr val="000000"/>
              </a:solidFill>
              <a:prstDash val="solid"/>
            </a:ln>
          </c:spP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3555-4A03-AEF9-2DB1393E70C0}"/>
            </c:ext>
          </c:extLst>
        </c:ser>
        <c:ser>
          <c:idx val="0"/>
          <c:order val="1"/>
          <c:tx>
            <c:v>#ADR!</c:v>
          </c:tx>
          <c:spPr>
            <a:solidFill>
              <a:srgbClr val="8080FF"/>
            </a:solidFill>
            <a:ln w="3175">
              <a:solidFill>
                <a:srgbClr val="000000"/>
              </a:solidFill>
              <a:prstDash val="solid"/>
            </a:ln>
          </c:spP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3555-4A03-AEF9-2DB1393E70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Depth val="50"/>
        <c:axId val="123380864"/>
        <c:axId val="123382400"/>
        <c:axId val="123326464"/>
      </c:line3DChart>
      <c:catAx>
        <c:axId val="12338086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3382400"/>
        <c:crosses val="autoZero"/>
        <c:auto val="0"/>
        <c:lblAlgn val="ctr"/>
        <c:lblOffset val="100"/>
        <c:tickLblSkip val="4"/>
        <c:tickMarkSkip val="1"/>
        <c:noMultiLvlLbl val="0"/>
      </c:catAx>
      <c:valAx>
        <c:axId val="123382400"/>
        <c:scaling>
          <c:orientation val="minMax"/>
          <c:max val="28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3380864"/>
        <c:crosses val="autoZero"/>
        <c:crossBetween val="midCat"/>
        <c:majorUnit val="2"/>
      </c:valAx>
      <c:serAx>
        <c:axId val="123326464"/>
        <c:scaling>
          <c:orientation val="minMax"/>
        </c:scaling>
        <c:delete val="1"/>
        <c:axPos val="b"/>
        <c:majorTickMark val="out"/>
        <c:minorTickMark val="none"/>
        <c:tickLblPos val="none"/>
        <c:crossAx val="123382400"/>
        <c:crosses val="autoZero"/>
      </c:ser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  <c:userShapes r:id="rId1"/>
</c:chartSpace>
</file>

<file path=xl/charts/chart2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Liczba uczestników ucieczek z terenu i zatrudnienia w okresie
od  01.01.96 r  do  31.12.97 r.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0"/>
      <c:hPercent val="5"/>
      <c:rotY val="20"/>
      <c:depthPercent val="200"/>
      <c:rAngAx val="1"/>
    </c:view3D>
    <c:floor>
      <c:thickness val="0"/>
      <c:spPr>
        <a:pattFill prst="pct10">
          <a:fgClr>
            <a:srgbClr val="FFFFFF"/>
          </a:fgClr>
          <a:bgClr>
            <a:srgbClr val="C0C0C0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noFill/>
        <a:ln w="3175">
          <a:solidFill>
            <a:srgbClr val="000000"/>
          </a:solidFill>
          <a:prstDash val="solid"/>
        </a:ln>
      </c:spPr>
    </c:sideWall>
    <c:backWall>
      <c:thickness val="0"/>
      <c:spPr>
        <a:noFill/>
        <a:ln w="3175">
          <a:solidFill>
            <a:srgbClr val="000000"/>
          </a:solidFill>
          <a:prstDash val="solid"/>
        </a:ln>
      </c:spPr>
    </c:backWall>
    <c:plotArea>
      <c:layout/>
      <c:line3DChart>
        <c:grouping val="standard"/>
        <c:varyColors val="0"/>
        <c:ser>
          <c:idx val="1"/>
          <c:order val="0"/>
          <c:tx>
            <c:v>z terenu</c:v>
          </c:tx>
          <c:spPr>
            <a:solidFill>
              <a:srgbClr val="802060"/>
            </a:solidFill>
            <a:ln w="3175">
              <a:solidFill>
                <a:srgbClr val="000000"/>
              </a:solidFill>
              <a:prstDash val="solid"/>
            </a:ln>
          </c:spPr>
          <c:cat>
            <c:strLit>
              <c:ptCount val="24"/>
              <c:pt idx="0">
                <c:v>styczeń</c:v>
              </c:pt>
              <c:pt idx="1">
                <c:v>luty</c:v>
              </c:pt>
              <c:pt idx="2">
                <c:v>marzec</c:v>
              </c:pt>
              <c:pt idx="3">
                <c:v>kwiecień</c:v>
              </c:pt>
              <c:pt idx="4">
                <c:v>maj</c:v>
              </c:pt>
              <c:pt idx="5">
                <c:v>czerwiec</c:v>
              </c:pt>
              <c:pt idx="6">
                <c:v>lipiec</c:v>
              </c:pt>
              <c:pt idx="7">
                <c:v>sierpień</c:v>
              </c:pt>
              <c:pt idx="8">
                <c:v>wrzesień</c:v>
              </c:pt>
              <c:pt idx="9">
                <c:v>październik</c:v>
              </c:pt>
              <c:pt idx="10">
                <c:v>listopad</c:v>
              </c:pt>
              <c:pt idx="11">
                <c:v>grudzień</c:v>
              </c:pt>
              <c:pt idx="12">
                <c:v>styczeń</c:v>
              </c:pt>
              <c:pt idx="13">
                <c:v>luty</c:v>
              </c:pt>
              <c:pt idx="14">
                <c:v>marzec</c:v>
              </c:pt>
              <c:pt idx="15">
                <c:v>kwiecień</c:v>
              </c:pt>
              <c:pt idx="16">
                <c:v>maj</c:v>
              </c:pt>
              <c:pt idx="17">
                <c:v>czerwiec</c:v>
              </c:pt>
              <c:pt idx="18">
                <c:v>lipiec</c:v>
              </c:pt>
              <c:pt idx="19">
                <c:v>sierpień</c:v>
              </c:pt>
              <c:pt idx="20">
                <c:v>wrzesień</c:v>
              </c:pt>
              <c:pt idx="21">
                <c:v>październik</c:v>
              </c:pt>
              <c:pt idx="22">
                <c:v>listopad</c:v>
              </c:pt>
              <c:pt idx="23">
                <c:v>grudzień</c:v>
              </c:pt>
            </c:strLit>
          </c:cat>
          <c:val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4</c:v>
              </c:pt>
              <c:pt idx="3">
                <c:v>1</c:v>
              </c:pt>
              <c:pt idx="4">
                <c:v>3</c:v>
              </c:pt>
              <c:pt idx="5">
                <c:v>2</c:v>
              </c:pt>
              <c:pt idx="6">
                <c:v>7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6</c:v>
              </c:pt>
              <c:pt idx="14">
                <c:v>1</c:v>
              </c:pt>
              <c:pt idx="15">
                <c:v>1</c:v>
              </c:pt>
              <c:pt idx="16">
                <c:v>11</c:v>
              </c:pt>
              <c:pt idx="17">
                <c:v>3</c:v>
              </c:pt>
              <c:pt idx="18">
                <c:v>5</c:v>
              </c:pt>
              <c:pt idx="19">
                <c:v>1</c:v>
              </c:pt>
              <c:pt idx="20">
                <c:v>0</c:v>
              </c:pt>
              <c:pt idx="21">
                <c:v>0</c:v>
              </c:pt>
              <c:pt idx="22">
                <c:v>1</c:v>
              </c:pt>
              <c:pt idx="23">
                <c:v>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077D-44F3-91B8-98BDC8D11708}"/>
            </c:ext>
          </c:extLst>
        </c:ser>
        <c:ser>
          <c:idx val="0"/>
          <c:order val="1"/>
          <c:tx>
            <c:v>z zatrudnienia</c:v>
          </c:tx>
          <c:spPr>
            <a:solidFill>
              <a:srgbClr val="8080FF"/>
            </a:solidFill>
            <a:ln w="3175">
              <a:solidFill>
                <a:srgbClr val="000000"/>
              </a:solidFill>
              <a:prstDash val="solid"/>
            </a:ln>
          </c:spPr>
          <c:cat>
            <c:strLit>
              <c:ptCount val="24"/>
              <c:pt idx="0">
                <c:v>styczeń</c:v>
              </c:pt>
              <c:pt idx="1">
                <c:v>luty</c:v>
              </c:pt>
              <c:pt idx="2">
                <c:v>marzec</c:v>
              </c:pt>
              <c:pt idx="3">
                <c:v>kwiecień</c:v>
              </c:pt>
              <c:pt idx="4">
                <c:v>maj</c:v>
              </c:pt>
              <c:pt idx="5">
                <c:v>czerwiec</c:v>
              </c:pt>
              <c:pt idx="6">
                <c:v>lipiec</c:v>
              </c:pt>
              <c:pt idx="7">
                <c:v>sierpień</c:v>
              </c:pt>
              <c:pt idx="8">
                <c:v>wrzesień</c:v>
              </c:pt>
              <c:pt idx="9">
                <c:v>październik</c:v>
              </c:pt>
              <c:pt idx="10">
                <c:v>listopad</c:v>
              </c:pt>
              <c:pt idx="11">
                <c:v>grudzień</c:v>
              </c:pt>
              <c:pt idx="12">
                <c:v>styczeń</c:v>
              </c:pt>
              <c:pt idx="13">
                <c:v>luty</c:v>
              </c:pt>
              <c:pt idx="14">
                <c:v>marzec</c:v>
              </c:pt>
              <c:pt idx="15">
                <c:v>kwiecień</c:v>
              </c:pt>
              <c:pt idx="16">
                <c:v>maj</c:v>
              </c:pt>
              <c:pt idx="17">
                <c:v>czerwiec</c:v>
              </c:pt>
              <c:pt idx="18">
                <c:v>lipiec</c:v>
              </c:pt>
              <c:pt idx="19">
                <c:v>sierpień</c:v>
              </c:pt>
              <c:pt idx="20">
                <c:v>wrzesień</c:v>
              </c:pt>
              <c:pt idx="21">
                <c:v>październik</c:v>
              </c:pt>
              <c:pt idx="22">
                <c:v>listopad</c:v>
              </c:pt>
              <c:pt idx="23">
                <c:v>grudzień</c:v>
              </c:pt>
            </c:strLit>
          </c:cat>
          <c:val>
            <c:numLit>
              <c:formatCode>General</c:formatCode>
              <c:ptCount val="24"/>
              <c:pt idx="0">
                <c:v>1</c:v>
              </c:pt>
              <c:pt idx="1">
                <c:v>7</c:v>
              </c:pt>
              <c:pt idx="2">
                <c:v>2</c:v>
              </c:pt>
              <c:pt idx="3">
                <c:v>8</c:v>
              </c:pt>
              <c:pt idx="4">
                <c:v>17</c:v>
              </c:pt>
              <c:pt idx="5">
                <c:v>20</c:v>
              </c:pt>
              <c:pt idx="6">
                <c:v>26</c:v>
              </c:pt>
              <c:pt idx="7">
                <c:v>28</c:v>
              </c:pt>
              <c:pt idx="8">
                <c:v>17</c:v>
              </c:pt>
              <c:pt idx="9">
                <c:v>18</c:v>
              </c:pt>
              <c:pt idx="10">
                <c:v>11</c:v>
              </c:pt>
              <c:pt idx="11">
                <c:v>11</c:v>
              </c:pt>
              <c:pt idx="12">
                <c:v>3</c:v>
              </c:pt>
              <c:pt idx="13">
                <c:v>5</c:v>
              </c:pt>
              <c:pt idx="14">
                <c:v>7</c:v>
              </c:pt>
              <c:pt idx="15">
                <c:v>18</c:v>
              </c:pt>
              <c:pt idx="16">
                <c:v>15</c:v>
              </c:pt>
              <c:pt idx="17">
                <c:v>9</c:v>
              </c:pt>
              <c:pt idx="18">
                <c:v>23</c:v>
              </c:pt>
              <c:pt idx="19">
                <c:v>16</c:v>
              </c:pt>
              <c:pt idx="20">
                <c:v>15</c:v>
              </c:pt>
              <c:pt idx="21">
                <c:v>11</c:v>
              </c:pt>
              <c:pt idx="22">
                <c:v>9</c:v>
              </c:pt>
              <c:pt idx="23">
                <c:v>6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077D-44F3-91B8-98BDC8D117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Depth val="50"/>
        <c:axId val="123430400"/>
        <c:axId val="123431936"/>
        <c:axId val="123329152"/>
      </c:line3DChart>
      <c:catAx>
        <c:axId val="123430400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3431936"/>
        <c:crosses val="autoZero"/>
        <c:auto val="0"/>
        <c:lblAlgn val="ctr"/>
        <c:lblOffset val="100"/>
        <c:tickLblSkip val="3"/>
        <c:tickMarkSkip val="1"/>
        <c:noMultiLvlLbl val="0"/>
      </c:catAx>
      <c:valAx>
        <c:axId val="123431936"/>
        <c:scaling>
          <c:orientation val="minMax"/>
          <c:max val="28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3430400"/>
        <c:crosses val="autoZero"/>
        <c:crossBetween val="midCat"/>
        <c:majorUnit val="2"/>
      </c:valAx>
      <c:serAx>
        <c:axId val="123329152"/>
        <c:scaling>
          <c:orientation val="minMax"/>
        </c:scaling>
        <c:delete val="1"/>
        <c:axPos val="b"/>
        <c:majorTickMark val="out"/>
        <c:minorTickMark val="none"/>
        <c:tickLblPos val="none"/>
        <c:crossAx val="123431936"/>
        <c:crosses val="autoZero"/>
      </c:ser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  <c:userShapes r:id="rId1"/>
</c:chartSpace>
</file>

<file path=xl/charts/chart2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Liczba uczestników ucieczek z terenu i zatrudnienia w okresie
od  01.01.97 r.  do  31.01.98 r.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0"/>
      <c:hPercent val="5"/>
      <c:rotY val="20"/>
      <c:depthPercent val="200"/>
      <c:rAngAx val="1"/>
    </c:view3D>
    <c:floor>
      <c:thickness val="0"/>
      <c:spPr>
        <a:pattFill prst="pct10">
          <a:fgClr>
            <a:srgbClr val="FFFFFF"/>
          </a:fgClr>
          <a:bgClr>
            <a:srgbClr val="C0C0C0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noFill/>
        <a:ln w="3175">
          <a:solidFill>
            <a:srgbClr val="000000"/>
          </a:solidFill>
          <a:prstDash val="solid"/>
        </a:ln>
      </c:spPr>
    </c:sideWall>
    <c:backWall>
      <c:thickness val="0"/>
      <c:spPr>
        <a:noFill/>
        <a:ln w="3175">
          <a:solidFill>
            <a:srgbClr val="000000"/>
          </a:solidFill>
          <a:prstDash val="solid"/>
        </a:ln>
      </c:spPr>
    </c:backWall>
    <c:plotArea>
      <c:layout/>
      <c:line3DChart>
        <c:grouping val="standard"/>
        <c:varyColors val="0"/>
        <c:ser>
          <c:idx val="1"/>
          <c:order val="0"/>
          <c:tx>
            <c:v>z terenu</c:v>
          </c:tx>
          <c:spPr>
            <a:solidFill>
              <a:srgbClr val="802060"/>
            </a:solidFill>
            <a:ln w="3175">
              <a:solidFill>
                <a:srgbClr val="000000"/>
              </a:solidFill>
              <a:prstDash val="solid"/>
            </a:ln>
          </c:spPr>
          <c:cat>
            <c:strLit>
              <c:ptCount val="13"/>
              <c:pt idx="0">
                <c:v>styczeń</c:v>
              </c:pt>
              <c:pt idx="1">
                <c:v>luty</c:v>
              </c:pt>
              <c:pt idx="2">
                <c:v>marzec</c:v>
              </c:pt>
              <c:pt idx="3">
                <c:v>kwiecień</c:v>
              </c:pt>
              <c:pt idx="4">
                <c:v>maj</c:v>
              </c:pt>
              <c:pt idx="5">
                <c:v>czerwiec</c:v>
              </c:pt>
              <c:pt idx="6">
                <c:v>lipiec</c:v>
              </c:pt>
              <c:pt idx="7">
                <c:v>sierpień</c:v>
              </c:pt>
              <c:pt idx="8">
                <c:v>wrzesień</c:v>
              </c:pt>
              <c:pt idx="9">
                <c:v>październik</c:v>
              </c:pt>
              <c:pt idx="10">
                <c:v>listopad</c:v>
              </c:pt>
              <c:pt idx="11">
                <c:v>grudzień</c:v>
              </c:pt>
              <c:pt idx="12">
                <c:v>styczeń</c:v>
              </c:pt>
            </c:strLit>
          </c:cat>
          <c:val>
            <c:numLit>
              <c:formatCode>General</c:formatCode>
              <c:ptCount val="13"/>
              <c:pt idx="0">
                <c:v>0</c:v>
              </c:pt>
              <c:pt idx="1">
                <c:v>6</c:v>
              </c:pt>
              <c:pt idx="2">
                <c:v>1</c:v>
              </c:pt>
              <c:pt idx="3">
                <c:v>1</c:v>
              </c:pt>
              <c:pt idx="4">
                <c:v>11</c:v>
              </c:pt>
              <c:pt idx="5">
                <c:v>3</c:v>
              </c:pt>
              <c:pt idx="6">
                <c:v>5</c:v>
              </c:pt>
              <c:pt idx="7">
                <c:v>1</c:v>
              </c:pt>
              <c:pt idx="8">
                <c:v>0</c:v>
              </c:pt>
              <c:pt idx="9">
                <c:v>0</c:v>
              </c:pt>
              <c:pt idx="10">
                <c:v>1</c:v>
              </c:pt>
              <c:pt idx="11">
                <c:v>2</c:v>
              </c:pt>
              <c:pt idx="12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66F2-4050-A445-5973F928FF7B}"/>
            </c:ext>
          </c:extLst>
        </c:ser>
        <c:ser>
          <c:idx val="0"/>
          <c:order val="1"/>
          <c:tx>
            <c:v>z zatrudnienia</c:v>
          </c:tx>
          <c:spPr>
            <a:solidFill>
              <a:srgbClr val="8080FF"/>
            </a:solidFill>
            <a:ln w="3175">
              <a:solidFill>
                <a:srgbClr val="000000"/>
              </a:solidFill>
              <a:prstDash val="solid"/>
            </a:ln>
          </c:spPr>
          <c:cat>
            <c:strLit>
              <c:ptCount val="13"/>
              <c:pt idx="0">
                <c:v>styczeń</c:v>
              </c:pt>
              <c:pt idx="1">
                <c:v>luty</c:v>
              </c:pt>
              <c:pt idx="2">
                <c:v>marzec</c:v>
              </c:pt>
              <c:pt idx="3">
                <c:v>kwiecień</c:v>
              </c:pt>
              <c:pt idx="4">
                <c:v>maj</c:v>
              </c:pt>
              <c:pt idx="5">
                <c:v>czerwiec</c:v>
              </c:pt>
              <c:pt idx="6">
                <c:v>lipiec</c:v>
              </c:pt>
              <c:pt idx="7">
                <c:v>sierpień</c:v>
              </c:pt>
              <c:pt idx="8">
                <c:v>wrzesień</c:v>
              </c:pt>
              <c:pt idx="9">
                <c:v>październik</c:v>
              </c:pt>
              <c:pt idx="10">
                <c:v>listopad</c:v>
              </c:pt>
              <c:pt idx="11">
                <c:v>grudzień</c:v>
              </c:pt>
              <c:pt idx="12">
                <c:v>styczeń</c:v>
              </c:pt>
            </c:strLit>
          </c:cat>
          <c:val>
            <c:numLit>
              <c:formatCode>General</c:formatCode>
              <c:ptCount val="13"/>
              <c:pt idx="0">
                <c:v>3</c:v>
              </c:pt>
              <c:pt idx="1">
                <c:v>5</c:v>
              </c:pt>
              <c:pt idx="2">
                <c:v>7</c:v>
              </c:pt>
              <c:pt idx="3">
                <c:v>18</c:v>
              </c:pt>
              <c:pt idx="4">
                <c:v>15</c:v>
              </c:pt>
              <c:pt idx="5">
                <c:v>9</c:v>
              </c:pt>
              <c:pt idx="6">
                <c:v>23</c:v>
              </c:pt>
              <c:pt idx="7">
                <c:v>16</c:v>
              </c:pt>
              <c:pt idx="8">
                <c:v>15</c:v>
              </c:pt>
              <c:pt idx="9">
                <c:v>11</c:v>
              </c:pt>
              <c:pt idx="10">
                <c:v>9</c:v>
              </c:pt>
              <c:pt idx="11">
                <c:v>6</c:v>
              </c:pt>
              <c:pt idx="12">
                <c:v>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66F2-4050-A445-5973F928FF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Depth val="50"/>
        <c:axId val="123474304"/>
        <c:axId val="123475840"/>
        <c:axId val="123490752"/>
      </c:line3DChart>
      <c:catAx>
        <c:axId val="12347430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3475840"/>
        <c:crosses val="autoZero"/>
        <c:auto val="0"/>
        <c:lblAlgn val="ctr"/>
        <c:lblOffset val="100"/>
        <c:tickLblSkip val="3"/>
        <c:tickMarkSkip val="1"/>
        <c:noMultiLvlLbl val="0"/>
      </c:catAx>
      <c:valAx>
        <c:axId val="123475840"/>
        <c:scaling>
          <c:orientation val="minMax"/>
          <c:max val="28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3474304"/>
        <c:crosses val="autoZero"/>
        <c:crossBetween val="midCat"/>
        <c:majorUnit val="2"/>
      </c:valAx>
      <c:serAx>
        <c:axId val="123490752"/>
        <c:scaling>
          <c:orientation val="minMax"/>
        </c:scaling>
        <c:delete val="1"/>
        <c:axPos val="b"/>
        <c:majorTickMark val="out"/>
        <c:minorTickMark val="none"/>
        <c:tickLblPos val="none"/>
        <c:crossAx val="123475840"/>
        <c:crosses val="autoZero"/>
      </c:ser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  <c:userShapes r:id="rId1"/>
</c:chartSpace>
</file>

<file path=xl/charts/chart2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Liczba uczestników ucieczek z terenu i zatrudnienia w okresie
od  01.01.97 r.  do  31.01.98 r.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0"/>
      <c:hPercent val="5"/>
      <c:rotY val="20"/>
      <c:depthPercent val="200"/>
      <c:rAngAx val="1"/>
    </c:view3D>
    <c:floor>
      <c:thickness val="0"/>
      <c:spPr>
        <a:pattFill prst="pct10">
          <a:fgClr>
            <a:srgbClr val="FFFFFF"/>
          </a:fgClr>
          <a:bgClr>
            <a:srgbClr val="C0C0C0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noFill/>
        <a:ln w="3175">
          <a:solidFill>
            <a:srgbClr val="000000"/>
          </a:solidFill>
          <a:prstDash val="solid"/>
        </a:ln>
      </c:spPr>
    </c:sideWall>
    <c:backWall>
      <c:thickness val="0"/>
      <c:spPr>
        <a:noFill/>
        <a:ln w="3175">
          <a:solidFill>
            <a:srgbClr val="000000"/>
          </a:solidFill>
          <a:prstDash val="solid"/>
        </a:ln>
      </c:spPr>
    </c:backWall>
    <c:plotArea>
      <c:layout/>
      <c:line3DChart>
        <c:grouping val="standard"/>
        <c:varyColors val="0"/>
        <c:ser>
          <c:idx val="1"/>
          <c:order val="0"/>
          <c:tx>
            <c:v>z terenu</c:v>
          </c:tx>
          <c:spPr>
            <a:solidFill>
              <a:srgbClr val="802060"/>
            </a:solidFill>
            <a:ln w="3175">
              <a:solidFill>
                <a:srgbClr val="000000"/>
              </a:solidFill>
              <a:prstDash val="solid"/>
            </a:ln>
          </c:spPr>
          <c:cat>
            <c:strLit>
              <c:ptCount val="13"/>
              <c:pt idx="0">
                <c:v>styczeń</c:v>
              </c:pt>
              <c:pt idx="1">
                <c:v>luty</c:v>
              </c:pt>
              <c:pt idx="2">
                <c:v>marzec</c:v>
              </c:pt>
              <c:pt idx="3">
                <c:v>kwiecień</c:v>
              </c:pt>
              <c:pt idx="4">
                <c:v>maj</c:v>
              </c:pt>
              <c:pt idx="5">
                <c:v>czerwiec</c:v>
              </c:pt>
              <c:pt idx="6">
                <c:v>lipiec</c:v>
              </c:pt>
              <c:pt idx="7">
                <c:v>sierpień</c:v>
              </c:pt>
              <c:pt idx="8">
                <c:v>wrzesień</c:v>
              </c:pt>
              <c:pt idx="9">
                <c:v>październik</c:v>
              </c:pt>
              <c:pt idx="10">
                <c:v>listopad</c:v>
              </c:pt>
              <c:pt idx="11">
                <c:v>grudzień</c:v>
              </c:pt>
              <c:pt idx="12">
                <c:v>styczeń</c:v>
              </c:pt>
            </c:strLit>
          </c:cat>
          <c:val>
            <c:numLit>
              <c:formatCode>General</c:formatCode>
              <c:ptCount val="13"/>
              <c:pt idx="0">
                <c:v>0</c:v>
              </c:pt>
              <c:pt idx="1">
                <c:v>6</c:v>
              </c:pt>
              <c:pt idx="2">
                <c:v>1</c:v>
              </c:pt>
              <c:pt idx="3">
                <c:v>1</c:v>
              </c:pt>
              <c:pt idx="4">
                <c:v>11</c:v>
              </c:pt>
              <c:pt idx="5">
                <c:v>3</c:v>
              </c:pt>
              <c:pt idx="6">
                <c:v>5</c:v>
              </c:pt>
              <c:pt idx="7">
                <c:v>1</c:v>
              </c:pt>
              <c:pt idx="8">
                <c:v>0</c:v>
              </c:pt>
              <c:pt idx="9">
                <c:v>0</c:v>
              </c:pt>
              <c:pt idx="10">
                <c:v>1</c:v>
              </c:pt>
              <c:pt idx="11">
                <c:v>2</c:v>
              </c:pt>
              <c:pt idx="12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919F-4FA3-972F-BF0CBC22E1C1}"/>
            </c:ext>
          </c:extLst>
        </c:ser>
        <c:ser>
          <c:idx val="0"/>
          <c:order val="1"/>
          <c:tx>
            <c:v>z zatrudnienia</c:v>
          </c:tx>
          <c:spPr>
            <a:solidFill>
              <a:srgbClr val="8080FF"/>
            </a:solidFill>
            <a:ln w="3175">
              <a:solidFill>
                <a:srgbClr val="000000"/>
              </a:solidFill>
              <a:prstDash val="solid"/>
            </a:ln>
          </c:spPr>
          <c:cat>
            <c:strLit>
              <c:ptCount val="13"/>
              <c:pt idx="0">
                <c:v>styczeń</c:v>
              </c:pt>
              <c:pt idx="1">
                <c:v>luty</c:v>
              </c:pt>
              <c:pt idx="2">
                <c:v>marzec</c:v>
              </c:pt>
              <c:pt idx="3">
                <c:v>kwiecień</c:v>
              </c:pt>
              <c:pt idx="4">
                <c:v>maj</c:v>
              </c:pt>
              <c:pt idx="5">
                <c:v>czerwiec</c:v>
              </c:pt>
              <c:pt idx="6">
                <c:v>lipiec</c:v>
              </c:pt>
              <c:pt idx="7">
                <c:v>sierpień</c:v>
              </c:pt>
              <c:pt idx="8">
                <c:v>wrzesień</c:v>
              </c:pt>
              <c:pt idx="9">
                <c:v>październik</c:v>
              </c:pt>
              <c:pt idx="10">
                <c:v>listopad</c:v>
              </c:pt>
              <c:pt idx="11">
                <c:v>grudzień</c:v>
              </c:pt>
              <c:pt idx="12">
                <c:v>styczeń</c:v>
              </c:pt>
            </c:strLit>
          </c:cat>
          <c:val>
            <c:numLit>
              <c:formatCode>General</c:formatCode>
              <c:ptCount val="13"/>
              <c:pt idx="0">
                <c:v>3</c:v>
              </c:pt>
              <c:pt idx="1">
                <c:v>5</c:v>
              </c:pt>
              <c:pt idx="2">
                <c:v>7</c:v>
              </c:pt>
              <c:pt idx="3">
                <c:v>18</c:v>
              </c:pt>
              <c:pt idx="4">
                <c:v>15</c:v>
              </c:pt>
              <c:pt idx="5">
                <c:v>9</c:v>
              </c:pt>
              <c:pt idx="6">
                <c:v>23</c:v>
              </c:pt>
              <c:pt idx="7">
                <c:v>16</c:v>
              </c:pt>
              <c:pt idx="8">
                <c:v>15</c:v>
              </c:pt>
              <c:pt idx="9">
                <c:v>11</c:v>
              </c:pt>
              <c:pt idx="10">
                <c:v>9</c:v>
              </c:pt>
              <c:pt idx="11">
                <c:v>6</c:v>
              </c:pt>
              <c:pt idx="12">
                <c:v>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919F-4FA3-972F-BF0CBC22E1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Depth val="50"/>
        <c:axId val="123531264"/>
        <c:axId val="123532800"/>
        <c:axId val="123492992"/>
      </c:line3DChart>
      <c:catAx>
        <c:axId val="12353126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3532800"/>
        <c:crosses val="autoZero"/>
        <c:auto val="0"/>
        <c:lblAlgn val="ctr"/>
        <c:lblOffset val="100"/>
        <c:tickLblSkip val="3"/>
        <c:tickMarkSkip val="1"/>
        <c:noMultiLvlLbl val="0"/>
      </c:catAx>
      <c:valAx>
        <c:axId val="123532800"/>
        <c:scaling>
          <c:orientation val="minMax"/>
          <c:max val="28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3531264"/>
        <c:crosses val="autoZero"/>
        <c:crossBetween val="midCat"/>
        <c:majorUnit val="2"/>
      </c:valAx>
      <c:serAx>
        <c:axId val="123492992"/>
        <c:scaling>
          <c:orientation val="minMax"/>
        </c:scaling>
        <c:delete val="1"/>
        <c:axPos val="b"/>
        <c:majorTickMark val="out"/>
        <c:minorTickMark val="none"/>
        <c:tickLblPos val="none"/>
        <c:crossAx val="123532800"/>
        <c:crosses val="autoZero"/>
      </c:ser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  <c:userShapes r:id="rId1"/>
</c:chartSpace>
</file>

<file path=xl/charts/chart2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Liczba uczestników ucieczek z terenu i zatrudnienia w okresie
od  01.01.97 r.  do  31.05.98 r.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0"/>
      <c:hPercent val="5"/>
      <c:rotY val="20"/>
      <c:depthPercent val="200"/>
      <c:rAngAx val="1"/>
    </c:view3D>
    <c:floor>
      <c:thickness val="0"/>
      <c:spPr>
        <a:pattFill prst="pct10">
          <a:fgClr>
            <a:srgbClr val="FFFFFF"/>
          </a:fgClr>
          <a:bgClr>
            <a:srgbClr val="C0C0C0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noFill/>
        <a:ln w="3175">
          <a:solidFill>
            <a:srgbClr val="000000"/>
          </a:solidFill>
          <a:prstDash val="solid"/>
        </a:ln>
      </c:spPr>
    </c:sideWall>
    <c:backWall>
      <c:thickness val="0"/>
      <c:spPr>
        <a:noFill/>
        <a:ln w="3175">
          <a:solidFill>
            <a:srgbClr val="000000"/>
          </a:solidFill>
          <a:prstDash val="solid"/>
        </a:ln>
      </c:spPr>
    </c:backWall>
    <c:plotArea>
      <c:layout/>
      <c:line3DChart>
        <c:grouping val="standard"/>
        <c:varyColors val="0"/>
        <c:ser>
          <c:idx val="1"/>
          <c:order val="0"/>
          <c:tx>
            <c:v>z terenu</c:v>
          </c:tx>
          <c:spPr>
            <a:solidFill>
              <a:srgbClr val="FF0000"/>
            </a:solidFill>
            <a:ln w="3175">
              <a:solidFill>
                <a:srgbClr val="000000"/>
              </a:solidFill>
              <a:prstDash val="solid"/>
            </a:ln>
          </c:spPr>
          <c:cat>
            <c:strLit>
              <c:ptCount val="17"/>
              <c:pt idx="0">
                <c:v>styczeń</c:v>
              </c:pt>
              <c:pt idx="1">
                <c:v>luty</c:v>
              </c:pt>
              <c:pt idx="2">
                <c:v>marzec</c:v>
              </c:pt>
              <c:pt idx="3">
                <c:v>kwiecień</c:v>
              </c:pt>
              <c:pt idx="4">
                <c:v>maj</c:v>
              </c:pt>
              <c:pt idx="5">
                <c:v>czerwiec</c:v>
              </c:pt>
              <c:pt idx="6">
                <c:v>lipiec</c:v>
              </c:pt>
              <c:pt idx="7">
                <c:v>sierpień</c:v>
              </c:pt>
              <c:pt idx="8">
                <c:v>wrzesień</c:v>
              </c:pt>
              <c:pt idx="9">
                <c:v>październik</c:v>
              </c:pt>
              <c:pt idx="10">
                <c:v>listopad</c:v>
              </c:pt>
              <c:pt idx="11">
                <c:v>grudzień</c:v>
              </c:pt>
              <c:pt idx="12">
                <c:v>styczeń</c:v>
              </c:pt>
              <c:pt idx="13">
                <c:v>luty</c:v>
              </c:pt>
              <c:pt idx="14">
                <c:v>marzec</c:v>
              </c:pt>
              <c:pt idx="15">
                <c:v>kwiecień</c:v>
              </c:pt>
              <c:pt idx="16">
                <c:v>maj</c:v>
              </c:pt>
            </c:strLit>
          </c:cat>
          <c:val>
            <c:numLit>
              <c:formatCode>General</c:formatCode>
              <c:ptCount val="17"/>
              <c:pt idx="0">
                <c:v>0</c:v>
              </c:pt>
              <c:pt idx="1">
                <c:v>6</c:v>
              </c:pt>
              <c:pt idx="2">
                <c:v>1</c:v>
              </c:pt>
              <c:pt idx="3">
                <c:v>1</c:v>
              </c:pt>
              <c:pt idx="4">
                <c:v>11</c:v>
              </c:pt>
              <c:pt idx="5">
                <c:v>3</c:v>
              </c:pt>
              <c:pt idx="6">
                <c:v>5</c:v>
              </c:pt>
              <c:pt idx="7">
                <c:v>1</c:v>
              </c:pt>
              <c:pt idx="8">
                <c:v>0</c:v>
              </c:pt>
              <c:pt idx="9">
                <c:v>0</c:v>
              </c:pt>
              <c:pt idx="10">
                <c:v>1</c:v>
              </c:pt>
              <c:pt idx="11">
                <c:v>2</c:v>
              </c:pt>
              <c:pt idx="12">
                <c:v>1</c:v>
              </c:pt>
              <c:pt idx="13">
                <c:v>0</c:v>
              </c:pt>
              <c:pt idx="14">
                <c:v>2</c:v>
              </c:pt>
              <c:pt idx="15">
                <c:v>1</c:v>
              </c:pt>
              <c:pt idx="16">
                <c:v>3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D7F3-46FC-B3EF-81924F343F64}"/>
            </c:ext>
          </c:extLst>
        </c:ser>
        <c:ser>
          <c:idx val="0"/>
          <c:order val="1"/>
          <c:tx>
            <c:v>z zatrudnienia</c:v>
          </c:tx>
          <c:spPr>
            <a:solidFill>
              <a:srgbClr val="00FF00"/>
            </a:solidFill>
            <a:ln w="3175">
              <a:solidFill>
                <a:srgbClr val="000000"/>
              </a:solidFill>
              <a:prstDash val="solid"/>
            </a:ln>
          </c:spPr>
          <c:cat>
            <c:strLit>
              <c:ptCount val="17"/>
              <c:pt idx="0">
                <c:v>styczeń</c:v>
              </c:pt>
              <c:pt idx="1">
                <c:v>luty</c:v>
              </c:pt>
              <c:pt idx="2">
                <c:v>marzec</c:v>
              </c:pt>
              <c:pt idx="3">
                <c:v>kwiecień</c:v>
              </c:pt>
              <c:pt idx="4">
                <c:v>maj</c:v>
              </c:pt>
              <c:pt idx="5">
                <c:v>czerwiec</c:v>
              </c:pt>
              <c:pt idx="6">
                <c:v>lipiec</c:v>
              </c:pt>
              <c:pt idx="7">
                <c:v>sierpień</c:v>
              </c:pt>
              <c:pt idx="8">
                <c:v>wrzesień</c:v>
              </c:pt>
              <c:pt idx="9">
                <c:v>październik</c:v>
              </c:pt>
              <c:pt idx="10">
                <c:v>listopad</c:v>
              </c:pt>
              <c:pt idx="11">
                <c:v>grudzień</c:v>
              </c:pt>
              <c:pt idx="12">
                <c:v>styczeń</c:v>
              </c:pt>
              <c:pt idx="13">
                <c:v>luty</c:v>
              </c:pt>
              <c:pt idx="14">
                <c:v>marzec</c:v>
              </c:pt>
              <c:pt idx="15">
                <c:v>kwiecień</c:v>
              </c:pt>
              <c:pt idx="16">
                <c:v>maj</c:v>
              </c:pt>
            </c:strLit>
          </c:cat>
          <c:val>
            <c:numLit>
              <c:formatCode>General</c:formatCode>
              <c:ptCount val="17"/>
              <c:pt idx="0">
                <c:v>3</c:v>
              </c:pt>
              <c:pt idx="1">
                <c:v>5</c:v>
              </c:pt>
              <c:pt idx="2">
                <c:v>7</c:v>
              </c:pt>
              <c:pt idx="3">
                <c:v>18</c:v>
              </c:pt>
              <c:pt idx="4">
                <c:v>15</c:v>
              </c:pt>
              <c:pt idx="5">
                <c:v>9</c:v>
              </c:pt>
              <c:pt idx="6">
                <c:v>23</c:v>
              </c:pt>
              <c:pt idx="7">
                <c:v>16</c:v>
              </c:pt>
              <c:pt idx="8">
                <c:v>15</c:v>
              </c:pt>
              <c:pt idx="9">
                <c:v>11</c:v>
              </c:pt>
              <c:pt idx="10">
                <c:v>9</c:v>
              </c:pt>
              <c:pt idx="11">
                <c:v>6</c:v>
              </c:pt>
              <c:pt idx="12">
                <c:v>4</c:v>
              </c:pt>
              <c:pt idx="13">
                <c:v>1</c:v>
              </c:pt>
              <c:pt idx="14">
                <c:v>2</c:v>
              </c:pt>
              <c:pt idx="15">
                <c:v>8</c:v>
              </c:pt>
              <c:pt idx="16">
                <c:v>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D7F3-46FC-B3EF-81924F343F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Depth val="50"/>
        <c:axId val="123567488"/>
        <c:axId val="123573376"/>
        <c:axId val="123560832"/>
      </c:line3DChart>
      <c:catAx>
        <c:axId val="123567488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3573376"/>
        <c:crosses val="autoZero"/>
        <c:auto val="0"/>
        <c:lblAlgn val="ctr"/>
        <c:lblOffset val="100"/>
        <c:tickLblSkip val="3"/>
        <c:tickMarkSkip val="1"/>
        <c:noMultiLvlLbl val="0"/>
      </c:catAx>
      <c:valAx>
        <c:axId val="123573376"/>
        <c:scaling>
          <c:orientation val="minMax"/>
          <c:max val="28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3567488"/>
        <c:crosses val="autoZero"/>
        <c:crossBetween val="midCat"/>
        <c:majorUnit val="2"/>
      </c:valAx>
      <c:serAx>
        <c:axId val="123560832"/>
        <c:scaling>
          <c:orientation val="minMax"/>
        </c:scaling>
        <c:delete val="1"/>
        <c:axPos val="b"/>
        <c:majorTickMark val="out"/>
        <c:minorTickMark val="none"/>
        <c:tickLblPos val="none"/>
        <c:crossAx val="123573376"/>
        <c:crosses val="autoZero"/>
      </c:ser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  <c:userShapes r:id="rId1"/>
</c:chartSpace>
</file>

<file path=xl/charts/chart2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Liczba uczestników ucieczek z terenu i zatrudnienia w okresie
od  01.01.97 r.  do  31.05.98 r.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0"/>
      <c:hPercent val="5"/>
      <c:rotY val="20"/>
      <c:depthPercent val="200"/>
      <c:rAngAx val="1"/>
    </c:view3D>
    <c:floor>
      <c:thickness val="0"/>
      <c:spPr>
        <a:pattFill prst="pct10">
          <a:fgClr>
            <a:srgbClr val="FFFFFF"/>
          </a:fgClr>
          <a:bgClr>
            <a:srgbClr val="C0C0C0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noFill/>
        <a:ln w="3175">
          <a:solidFill>
            <a:srgbClr val="000000"/>
          </a:solidFill>
          <a:prstDash val="solid"/>
        </a:ln>
      </c:spPr>
    </c:sideWall>
    <c:backWall>
      <c:thickness val="0"/>
      <c:spPr>
        <a:noFill/>
        <a:ln w="3175">
          <a:solidFill>
            <a:srgbClr val="000000"/>
          </a:solidFill>
          <a:prstDash val="solid"/>
        </a:ln>
      </c:spPr>
    </c:backWall>
    <c:plotArea>
      <c:layout/>
      <c:line3DChart>
        <c:grouping val="standard"/>
        <c:varyColors val="0"/>
        <c:ser>
          <c:idx val="1"/>
          <c:order val="0"/>
          <c:tx>
            <c:v>z terenu</c:v>
          </c:tx>
          <c:spPr>
            <a:solidFill>
              <a:srgbClr val="FF0000"/>
            </a:solidFill>
            <a:ln w="3175">
              <a:solidFill>
                <a:srgbClr val="000000"/>
              </a:solidFill>
              <a:prstDash val="solid"/>
            </a:ln>
          </c:spPr>
          <c:cat>
            <c:strLit>
              <c:ptCount val="17"/>
              <c:pt idx="0">
                <c:v>styczeń</c:v>
              </c:pt>
              <c:pt idx="1">
                <c:v>luty</c:v>
              </c:pt>
              <c:pt idx="2">
                <c:v>marzec</c:v>
              </c:pt>
              <c:pt idx="3">
                <c:v>kwiecień</c:v>
              </c:pt>
              <c:pt idx="4">
                <c:v>maj</c:v>
              </c:pt>
              <c:pt idx="5">
                <c:v>czerwiec</c:v>
              </c:pt>
              <c:pt idx="6">
                <c:v>lipiec</c:v>
              </c:pt>
              <c:pt idx="7">
                <c:v>sierpień</c:v>
              </c:pt>
              <c:pt idx="8">
                <c:v>wrzesień</c:v>
              </c:pt>
              <c:pt idx="9">
                <c:v>październik</c:v>
              </c:pt>
              <c:pt idx="10">
                <c:v>listopad</c:v>
              </c:pt>
              <c:pt idx="11">
                <c:v>grudzień</c:v>
              </c:pt>
              <c:pt idx="12">
                <c:v>styczeń</c:v>
              </c:pt>
              <c:pt idx="13">
                <c:v>luty</c:v>
              </c:pt>
              <c:pt idx="14">
                <c:v>marzec</c:v>
              </c:pt>
              <c:pt idx="15">
                <c:v>kwiecień</c:v>
              </c:pt>
              <c:pt idx="16">
                <c:v>maj</c:v>
              </c:pt>
            </c:strLit>
          </c:cat>
          <c:val>
            <c:numLit>
              <c:formatCode>General</c:formatCode>
              <c:ptCount val="17"/>
              <c:pt idx="0">
                <c:v>0</c:v>
              </c:pt>
              <c:pt idx="1">
                <c:v>6</c:v>
              </c:pt>
              <c:pt idx="2">
                <c:v>1</c:v>
              </c:pt>
              <c:pt idx="3">
                <c:v>1</c:v>
              </c:pt>
              <c:pt idx="4">
                <c:v>11</c:v>
              </c:pt>
              <c:pt idx="5">
                <c:v>3</c:v>
              </c:pt>
              <c:pt idx="6">
                <c:v>5</c:v>
              </c:pt>
              <c:pt idx="7">
                <c:v>1</c:v>
              </c:pt>
              <c:pt idx="8">
                <c:v>0</c:v>
              </c:pt>
              <c:pt idx="9">
                <c:v>0</c:v>
              </c:pt>
              <c:pt idx="10">
                <c:v>1</c:v>
              </c:pt>
              <c:pt idx="11">
                <c:v>2</c:v>
              </c:pt>
              <c:pt idx="12">
                <c:v>1</c:v>
              </c:pt>
              <c:pt idx="13">
                <c:v>0</c:v>
              </c:pt>
              <c:pt idx="14">
                <c:v>2</c:v>
              </c:pt>
              <c:pt idx="15">
                <c:v>1</c:v>
              </c:pt>
              <c:pt idx="16">
                <c:v>3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B487-4A20-BDAF-746E90A53446}"/>
            </c:ext>
          </c:extLst>
        </c:ser>
        <c:ser>
          <c:idx val="0"/>
          <c:order val="1"/>
          <c:tx>
            <c:v>z zatrudnienia</c:v>
          </c:tx>
          <c:spPr>
            <a:solidFill>
              <a:srgbClr val="00FF00"/>
            </a:solidFill>
            <a:ln w="3175">
              <a:solidFill>
                <a:srgbClr val="000000"/>
              </a:solidFill>
              <a:prstDash val="solid"/>
            </a:ln>
          </c:spPr>
          <c:cat>
            <c:strLit>
              <c:ptCount val="17"/>
              <c:pt idx="0">
                <c:v>styczeń</c:v>
              </c:pt>
              <c:pt idx="1">
                <c:v>luty</c:v>
              </c:pt>
              <c:pt idx="2">
                <c:v>marzec</c:v>
              </c:pt>
              <c:pt idx="3">
                <c:v>kwiecień</c:v>
              </c:pt>
              <c:pt idx="4">
                <c:v>maj</c:v>
              </c:pt>
              <c:pt idx="5">
                <c:v>czerwiec</c:v>
              </c:pt>
              <c:pt idx="6">
                <c:v>lipiec</c:v>
              </c:pt>
              <c:pt idx="7">
                <c:v>sierpień</c:v>
              </c:pt>
              <c:pt idx="8">
                <c:v>wrzesień</c:v>
              </c:pt>
              <c:pt idx="9">
                <c:v>październik</c:v>
              </c:pt>
              <c:pt idx="10">
                <c:v>listopad</c:v>
              </c:pt>
              <c:pt idx="11">
                <c:v>grudzień</c:v>
              </c:pt>
              <c:pt idx="12">
                <c:v>styczeń</c:v>
              </c:pt>
              <c:pt idx="13">
                <c:v>luty</c:v>
              </c:pt>
              <c:pt idx="14">
                <c:v>marzec</c:v>
              </c:pt>
              <c:pt idx="15">
                <c:v>kwiecień</c:v>
              </c:pt>
              <c:pt idx="16">
                <c:v>maj</c:v>
              </c:pt>
            </c:strLit>
          </c:cat>
          <c:val>
            <c:numLit>
              <c:formatCode>General</c:formatCode>
              <c:ptCount val="17"/>
              <c:pt idx="0">
                <c:v>3</c:v>
              </c:pt>
              <c:pt idx="1">
                <c:v>5</c:v>
              </c:pt>
              <c:pt idx="2">
                <c:v>7</c:v>
              </c:pt>
              <c:pt idx="3">
                <c:v>18</c:v>
              </c:pt>
              <c:pt idx="4">
                <c:v>15</c:v>
              </c:pt>
              <c:pt idx="5">
                <c:v>9</c:v>
              </c:pt>
              <c:pt idx="6">
                <c:v>23</c:v>
              </c:pt>
              <c:pt idx="7">
                <c:v>16</c:v>
              </c:pt>
              <c:pt idx="8">
                <c:v>15</c:v>
              </c:pt>
              <c:pt idx="9">
                <c:v>11</c:v>
              </c:pt>
              <c:pt idx="10">
                <c:v>9</c:v>
              </c:pt>
              <c:pt idx="11">
                <c:v>6</c:v>
              </c:pt>
              <c:pt idx="12">
                <c:v>4</c:v>
              </c:pt>
              <c:pt idx="13">
                <c:v>1</c:v>
              </c:pt>
              <c:pt idx="14">
                <c:v>2</c:v>
              </c:pt>
              <c:pt idx="15">
                <c:v>8</c:v>
              </c:pt>
              <c:pt idx="16">
                <c:v>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B487-4A20-BDAF-746E90A53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Depth val="50"/>
        <c:axId val="123620352"/>
        <c:axId val="123622144"/>
        <c:axId val="123563072"/>
      </c:line3DChart>
      <c:catAx>
        <c:axId val="123620352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3622144"/>
        <c:crosses val="autoZero"/>
        <c:auto val="0"/>
        <c:lblAlgn val="ctr"/>
        <c:lblOffset val="100"/>
        <c:tickLblSkip val="3"/>
        <c:tickMarkSkip val="1"/>
        <c:noMultiLvlLbl val="0"/>
      </c:catAx>
      <c:valAx>
        <c:axId val="123622144"/>
        <c:scaling>
          <c:orientation val="minMax"/>
          <c:max val="28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3620352"/>
        <c:crosses val="autoZero"/>
        <c:crossBetween val="midCat"/>
        <c:majorUnit val="2"/>
      </c:valAx>
      <c:serAx>
        <c:axId val="123563072"/>
        <c:scaling>
          <c:orientation val="minMax"/>
        </c:scaling>
        <c:delete val="1"/>
        <c:axPos val="b"/>
        <c:majorTickMark val="out"/>
        <c:minorTickMark val="none"/>
        <c:tickLblPos val="none"/>
        <c:crossAx val="123622144"/>
        <c:crosses val="autoZero"/>
      </c:ser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  <c:userShapes r:id="rId1"/>
</c:chartSpace>
</file>

<file path=xl/charts/chart2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Liczba uczestników zbiorowych wystąpień czynnych i biernych w okresie 
od 01.01.97 r. do 31.01.98 r.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0"/>
      <c:hPercent val="5"/>
      <c:rotY val="20"/>
      <c:depthPercent val="200"/>
      <c:rAngAx val="1"/>
    </c:view3D>
    <c:floor>
      <c:thickness val="0"/>
      <c:spPr>
        <a:pattFill prst="pct10">
          <a:fgClr>
            <a:srgbClr val="FFFFFF"/>
          </a:fgClr>
          <a:bgClr>
            <a:srgbClr val="C0C0C0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/>
      <c:line3DChart>
        <c:grouping val="standard"/>
        <c:varyColors val="0"/>
        <c:ser>
          <c:idx val="1"/>
          <c:order val="0"/>
          <c:tx>
            <c:v>czynne</c:v>
          </c:tx>
          <c:spPr>
            <a:solidFill>
              <a:srgbClr val="802060"/>
            </a:solidFill>
            <a:ln w="3175">
              <a:solidFill>
                <a:srgbClr val="000000"/>
              </a:solidFill>
              <a:prstDash val="solid"/>
            </a:ln>
          </c:spPr>
          <c:cat>
            <c:strLit>
              <c:ptCount val="13"/>
              <c:pt idx="0">
                <c:v>styczeń</c:v>
              </c:pt>
              <c:pt idx="1">
                <c:v>luty</c:v>
              </c:pt>
              <c:pt idx="2">
                <c:v>marzec</c:v>
              </c:pt>
              <c:pt idx="3">
                <c:v>kwiecień</c:v>
              </c:pt>
              <c:pt idx="4">
                <c:v>maj</c:v>
              </c:pt>
              <c:pt idx="5">
                <c:v>czerwiec</c:v>
              </c:pt>
              <c:pt idx="6">
                <c:v>lipiec</c:v>
              </c:pt>
              <c:pt idx="7">
                <c:v>sierpień</c:v>
              </c:pt>
              <c:pt idx="8">
                <c:v>wrzesień</c:v>
              </c:pt>
              <c:pt idx="9">
                <c:v>październik</c:v>
              </c:pt>
              <c:pt idx="10">
                <c:v>listopad</c:v>
              </c:pt>
              <c:pt idx="11">
                <c:v>grudzień</c:v>
              </c:pt>
              <c:pt idx="12">
                <c:v>styczeń</c:v>
              </c:pt>
            </c:strLit>
          </c:cat>
          <c:val>
            <c:numLit>
              <c:formatCode>General</c:formatCode>
              <c:ptCount val="13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3</c:v>
              </c:pt>
              <c:pt idx="6">
                <c:v>12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9</c:v>
              </c:pt>
              <c:pt idx="11">
                <c:v>0</c:v>
              </c:pt>
              <c:pt idx="12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4516-400F-A806-C529DBD62D26}"/>
            </c:ext>
          </c:extLst>
        </c:ser>
        <c:ser>
          <c:idx val="0"/>
          <c:order val="1"/>
          <c:tx>
            <c:v>bierne</c:v>
          </c:tx>
          <c:spPr>
            <a:solidFill>
              <a:srgbClr val="8080FF"/>
            </a:solidFill>
            <a:ln w="3175">
              <a:solidFill>
                <a:srgbClr val="000000"/>
              </a:solidFill>
              <a:prstDash val="solid"/>
            </a:ln>
          </c:spPr>
          <c:cat>
            <c:strLit>
              <c:ptCount val="13"/>
              <c:pt idx="0">
                <c:v>styczeń</c:v>
              </c:pt>
              <c:pt idx="1">
                <c:v>luty</c:v>
              </c:pt>
              <c:pt idx="2">
                <c:v>marzec</c:v>
              </c:pt>
              <c:pt idx="3">
                <c:v>kwiecień</c:v>
              </c:pt>
              <c:pt idx="4">
                <c:v>maj</c:v>
              </c:pt>
              <c:pt idx="5">
                <c:v>czerwiec</c:v>
              </c:pt>
              <c:pt idx="6">
                <c:v>lipiec</c:v>
              </c:pt>
              <c:pt idx="7">
                <c:v>sierpień</c:v>
              </c:pt>
              <c:pt idx="8">
                <c:v>wrzesień</c:v>
              </c:pt>
              <c:pt idx="9">
                <c:v>październik</c:v>
              </c:pt>
              <c:pt idx="10">
                <c:v>listopad</c:v>
              </c:pt>
              <c:pt idx="11">
                <c:v>grudzień</c:v>
              </c:pt>
              <c:pt idx="12">
                <c:v>styczeń</c:v>
              </c:pt>
            </c:strLit>
          </c:cat>
          <c:val>
            <c:numLit>
              <c:formatCode>General</c:formatCode>
              <c:ptCount val="13"/>
              <c:pt idx="0">
                <c:v>0</c:v>
              </c:pt>
              <c:pt idx="1">
                <c:v>0</c:v>
              </c:pt>
              <c:pt idx="2">
                <c:v>8</c:v>
              </c:pt>
              <c:pt idx="3">
                <c:v>0</c:v>
              </c:pt>
              <c:pt idx="4">
                <c:v>0</c:v>
              </c:pt>
              <c:pt idx="5">
                <c:v>167</c:v>
              </c:pt>
              <c:pt idx="6">
                <c:v>267</c:v>
              </c:pt>
              <c:pt idx="7">
                <c:v>0</c:v>
              </c:pt>
              <c:pt idx="8">
                <c:v>10</c:v>
              </c:pt>
              <c:pt idx="9">
                <c:v>6</c:v>
              </c:pt>
              <c:pt idx="10">
                <c:v>19</c:v>
              </c:pt>
              <c:pt idx="11">
                <c:v>3</c:v>
              </c:pt>
              <c:pt idx="12">
                <c:v>41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4516-400F-A806-C529DBD62D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Depth val="50"/>
        <c:axId val="123742080"/>
        <c:axId val="123743616"/>
        <c:axId val="123636800"/>
      </c:line3DChart>
      <c:catAx>
        <c:axId val="123742080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3743616"/>
        <c:crosses val="autoZero"/>
        <c:auto val="0"/>
        <c:lblAlgn val="ctr"/>
        <c:lblOffset val="100"/>
        <c:tickLblSkip val="3"/>
        <c:tickMarkSkip val="1"/>
        <c:noMultiLvlLbl val="0"/>
      </c:catAx>
      <c:valAx>
        <c:axId val="1237436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3742080"/>
        <c:crosses val="autoZero"/>
        <c:crossBetween val="midCat"/>
        <c:majorUnit val="25"/>
      </c:valAx>
      <c:serAx>
        <c:axId val="123636800"/>
        <c:scaling>
          <c:orientation val="minMax"/>
        </c:scaling>
        <c:delete val="1"/>
        <c:axPos val="b"/>
        <c:majorTickMark val="out"/>
        <c:minorTickMark val="none"/>
        <c:tickLblPos val="none"/>
        <c:crossAx val="123743616"/>
        <c:crosses val="autoZero"/>
      </c:ser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Struktura populacji osadzonych kobiet w dniu  28.11.1997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BE3A-4A60-BF9F-F87FAB84EEB4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BE3A-4A60-BF9F-F87FAB84EEB4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TA</c:v>
              </c:pt>
              <c:pt idx="1">
                <c:v>SK</c:v>
              </c:pt>
              <c:pt idx="2">
                <c:v>UK</c:v>
              </c:pt>
            </c:strLit>
          </c:cat>
          <c:val>
            <c:numLit>
              <c:formatCode>General</c:formatCode>
              <c:ptCount val="3"/>
              <c:pt idx="0">
                <c:v>503</c:v>
              </c:pt>
              <c:pt idx="1">
                <c:v>890</c:v>
              </c:pt>
              <c:pt idx="2">
                <c:v>40</c:v>
              </c:pt>
            </c:numLit>
          </c:val>
          <c:extLst>
            <c:ext xmlns:c16="http://schemas.microsoft.com/office/drawing/2014/chart" uri="{C3380CC4-5D6E-409C-BE32-E72D297353CC}">
              <c16:uniqueId val="{00000002-BE3A-4A60-BF9F-F87FAB84EEB4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2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Liczba uczestników zbiorowych wystąpień czynnych i biernych w okresie 
od 01.01.97 r. do 31.01.98 r.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0"/>
      <c:hPercent val="5"/>
      <c:rotY val="20"/>
      <c:depthPercent val="200"/>
      <c:rAngAx val="1"/>
    </c:view3D>
    <c:floor>
      <c:thickness val="0"/>
      <c:spPr>
        <a:pattFill prst="pct10">
          <a:fgClr>
            <a:srgbClr val="FFFFFF"/>
          </a:fgClr>
          <a:bgClr>
            <a:srgbClr val="C0C0C0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/>
      <c:line3DChart>
        <c:grouping val="standard"/>
        <c:varyColors val="0"/>
        <c:ser>
          <c:idx val="1"/>
          <c:order val="0"/>
          <c:tx>
            <c:v>czynne</c:v>
          </c:tx>
          <c:spPr>
            <a:solidFill>
              <a:srgbClr val="802060"/>
            </a:solidFill>
            <a:ln w="3175">
              <a:solidFill>
                <a:srgbClr val="000000"/>
              </a:solidFill>
              <a:prstDash val="solid"/>
            </a:ln>
          </c:spPr>
          <c:cat>
            <c:strLit>
              <c:ptCount val="13"/>
              <c:pt idx="0">
                <c:v>styczeń</c:v>
              </c:pt>
              <c:pt idx="1">
                <c:v>luty</c:v>
              </c:pt>
              <c:pt idx="2">
                <c:v>marzec</c:v>
              </c:pt>
              <c:pt idx="3">
                <c:v>kwiecień</c:v>
              </c:pt>
              <c:pt idx="4">
                <c:v>maj</c:v>
              </c:pt>
              <c:pt idx="5">
                <c:v>czerwiec</c:v>
              </c:pt>
              <c:pt idx="6">
                <c:v>lipiec</c:v>
              </c:pt>
              <c:pt idx="7">
                <c:v>sierpień</c:v>
              </c:pt>
              <c:pt idx="8">
                <c:v>wrzesień</c:v>
              </c:pt>
              <c:pt idx="9">
                <c:v>październik</c:v>
              </c:pt>
              <c:pt idx="10">
                <c:v>listopad</c:v>
              </c:pt>
              <c:pt idx="11">
                <c:v>grudzień</c:v>
              </c:pt>
              <c:pt idx="12">
                <c:v>styczeń</c:v>
              </c:pt>
            </c:strLit>
          </c:cat>
          <c:val>
            <c:numLit>
              <c:formatCode>General</c:formatCode>
              <c:ptCount val="13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3</c:v>
              </c:pt>
              <c:pt idx="6">
                <c:v>12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9</c:v>
              </c:pt>
              <c:pt idx="11">
                <c:v>0</c:v>
              </c:pt>
              <c:pt idx="12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39F9-4BA7-A07D-9F4FB5C25470}"/>
            </c:ext>
          </c:extLst>
        </c:ser>
        <c:ser>
          <c:idx val="0"/>
          <c:order val="1"/>
          <c:tx>
            <c:v>bierne</c:v>
          </c:tx>
          <c:spPr>
            <a:solidFill>
              <a:srgbClr val="8080FF"/>
            </a:solidFill>
            <a:ln w="3175">
              <a:solidFill>
                <a:srgbClr val="000000"/>
              </a:solidFill>
              <a:prstDash val="solid"/>
            </a:ln>
          </c:spPr>
          <c:cat>
            <c:strLit>
              <c:ptCount val="13"/>
              <c:pt idx="0">
                <c:v>styczeń</c:v>
              </c:pt>
              <c:pt idx="1">
                <c:v>luty</c:v>
              </c:pt>
              <c:pt idx="2">
                <c:v>marzec</c:v>
              </c:pt>
              <c:pt idx="3">
                <c:v>kwiecień</c:v>
              </c:pt>
              <c:pt idx="4">
                <c:v>maj</c:v>
              </c:pt>
              <c:pt idx="5">
                <c:v>czerwiec</c:v>
              </c:pt>
              <c:pt idx="6">
                <c:v>lipiec</c:v>
              </c:pt>
              <c:pt idx="7">
                <c:v>sierpień</c:v>
              </c:pt>
              <c:pt idx="8">
                <c:v>wrzesień</c:v>
              </c:pt>
              <c:pt idx="9">
                <c:v>październik</c:v>
              </c:pt>
              <c:pt idx="10">
                <c:v>listopad</c:v>
              </c:pt>
              <c:pt idx="11">
                <c:v>grudzień</c:v>
              </c:pt>
              <c:pt idx="12">
                <c:v>styczeń</c:v>
              </c:pt>
            </c:strLit>
          </c:cat>
          <c:val>
            <c:numLit>
              <c:formatCode>General</c:formatCode>
              <c:ptCount val="13"/>
              <c:pt idx="0">
                <c:v>0</c:v>
              </c:pt>
              <c:pt idx="1">
                <c:v>0</c:v>
              </c:pt>
              <c:pt idx="2">
                <c:v>8</c:v>
              </c:pt>
              <c:pt idx="3">
                <c:v>0</c:v>
              </c:pt>
              <c:pt idx="4">
                <c:v>0</c:v>
              </c:pt>
              <c:pt idx="5">
                <c:v>167</c:v>
              </c:pt>
              <c:pt idx="6">
                <c:v>267</c:v>
              </c:pt>
              <c:pt idx="7">
                <c:v>0</c:v>
              </c:pt>
              <c:pt idx="8">
                <c:v>10</c:v>
              </c:pt>
              <c:pt idx="9">
                <c:v>6</c:v>
              </c:pt>
              <c:pt idx="10">
                <c:v>19</c:v>
              </c:pt>
              <c:pt idx="11">
                <c:v>3</c:v>
              </c:pt>
              <c:pt idx="12">
                <c:v>41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39F9-4BA7-A07D-9F4FB5C254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Depth val="50"/>
        <c:axId val="123790848"/>
        <c:axId val="123792384"/>
        <c:axId val="123757888"/>
      </c:line3DChart>
      <c:catAx>
        <c:axId val="123790848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3792384"/>
        <c:crosses val="autoZero"/>
        <c:auto val="0"/>
        <c:lblAlgn val="ctr"/>
        <c:lblOffset val="100"/>
        <c:tickLblSkip val="3"/>
        <c:tickMarkSkip val="1"/>
        <c:noMultiLvlLbl val="0"/>
      </c:catAx>
      <c:valAx>
        <c:axId val="1237923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3790848"/>
        <c:crosses val="autoZero"/>
        <c:crossBetween val="midCat"/>
        <c:majorUnit val="25"/>
      </c:valAx>
      <c:serAx>
        <c:axId val="123757888"/>
        <c:scaling>
          <c:orientation val="minMax"/>
        </c:scaling>
        <c:delete val="1"/>
        <c:axPos val="b"/>
        <c:majorTickMark val="out"/>
        <c:minorTickMark val="none"/>
        <c:tickLblPos val="none"/>
        <c:crossAx val="123792384"/>
        <c:crosses val="autoZero"/>
      </c:ser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</c:chartSpace>
</file>

<file path=xl/charts/chart2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Liczba uczestników ucieczek z terenu i zatrudnienia w okresie
od  01.01.97 r.  do  30.11.98 r.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0"/>
      <c:hPercent val="5"/>
      <c:rotY val="20"/>
      <c:depthPercent val="200"/>
      <c:rAngAx val="1"/>
    </c:view3D>
    <c:floor>
      <c:thickness val="0"/>
      <c:spPr>
        <a:pattFill prst="pct10">
          <a:fgClr>
            <a:srgbClr val="FFFFFF"/>
          </a:fgClr>
          <a:bgClr>
            <a:srgbClr val="C0C0C0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noFill/>
        <a:ln w="3175">
          <a:solidFill>
            <a:srgbClr val="000000"/>
          </a:solidFill>
          <a:prstDash val="solid"/>
        </a:ln>
      </c:spPr>
    </c:sideWall>
    <c:backWall>
      <c:thickness val="0"/>
      <c:spPr>
        <a:noFill/>
        <a:ln w="3175">
          <a:solidFill>
            <a:srgbClr val="000000"/>
          </a:solidFill>
          <a:prstDash val="solid"/>
        </a:ln>
      </c:spPr>
    </c:backWall>
    <c:plotArea>
      <c:layout/>
      <c:line3DChart>
        <c:grouping val="standard"/>
        <c:varyColors val="0"/>
        <c:ser>
          <c:idx val="1"/>
          <c:order val="0"/>
          <c:tx>
            <c:v>z terenu</c:v>
          </c:tx>
          <c:spPr>
            <a:solidFill>
              <a:srgbClr val="FF0000"/>
            </a:solidFill>
            <a:ln w="3175">
              <a:solidFill>
                <a:srgbClr val="000000"/>
              </a:solidFill>
              <a:prstDash val="solid"/>
            </a:ln>
          </c:spPr>
          <c:cat>
            <c:strLit>
              <c:ptCount val="23"/>
              <c:pt idx="0">
                <c:v>styczeń</c:v>
              </c:pt>
              <c:pt idx="1">
                <c:v>luty</c:v>
              </c:pt>
              <c:pt idx="2">
                <c:v>marzec</c:v>
              </c:pt>
              <c:pt idx="3">
                <c:v>kwiecień</c:v>
              </c:pt>
              <c:pt idx="4">
                <c:v>maj</c:v>
              </c:pt>
              <c:pt idx="5">
                <c:v>czerwiec</c:v>
              </c:pt>
              <c:pt idx="6">
                <c:v>lipiec</c:v>
              </c:pt>
              <c:pt idx="7">
                <c:v>sierpień</c:v>
              </c:pt>
              <c:pt idx="8">
                <c:v>wrzesień</c:v>
              </c:pt>
              <c:pt idx="9">
                <c:v>październik</c:v>
              </c:pt>
              <c:pt idx="10">
                <c:v>listopad</c:v>
              </c:pt>
              <c:pt idx="11">
                <c:v>grudzień</c:v>
              </c:pt>
              <c:pt idx="12">
                <c:v>styczeń</c:v>
              </c:pt>
              <c:pt idx="13">
                <c:v>luty</c:v>
              </c:pt>
              <c:pt idx="14">
                <c:v>marzec</c:v>
              </c:pt>
              <c:pt idx="15">
                <c:v>kwiecień</c:v>
              </c:pt>
              <c:pt idx="16">
                <c:v>maj</c:v>
              </c:pt>
              <c:pt idx="17">
                <c:v>czerwiec</c:v>
              </c:pt>
              <c:pt idx="18">
                <c:v>lipiec</c:v>
              </c:pt>
              <c:pt idx="19">
                <c:v>sierpień</c:v>
              </c:pt>
              <c:pt idx="20">
                <c:v>wrzesień</c:v>
              </c:pt>
              <c:pt idx="21">
                <c:v>październik</c:v>
              </c:pt>
              <c:pt idx="22">
                <c:v>listopad</c:v>
              </c:pt>
            </c:strLit>
          </c:cat>
          <c:val>
            <c:numLit>
              <c:formatCode>General</c:formatCode>
              <c:ptCount val="23"/>
              <c:pt idx="0">
                <c:v>0</c:v>
              </c:pt>
              <c:pt idx="1">
                <c:v>6</c:v>
              </c:pt>
              <c:pt idx="2">
                <c:v>1</c:v>
              </c:pt>
              <c:pt idx="3">
                <c:v>1</c:v>
              </c:pt>
              <c:pt idx="4">
                <c:v>11</c:v>
              </c:pt>
              <c:pt idx="5">
                <c:v>3</c:v>
              </c:pt>
              <c:pt idx="6">
                <c:v>5</c:v>
              </c:pt>
              <c:pt idx="7">
                <c:v>1</c:v>
              </c:pt>
              <c:pt idx="8">
                <c:v>0</c:v>
              </c:pt>
              <c:pt idx="9">
                <c:v>0</c:v>
              </c:pt>
              <c:pt idx="10">
                <c:v>1</c:v>
              </c:pt>
              <c:pt idx="11">
                <c:v>2</c:v>
              </c:pt>
              <c:pt idx="12">
                <c:v>1</c:v>
              </c:pt>
              <c:pt idx="13">
                <c:v>0</c:v>
              </c:pt>
              <c:pt idx="14">
                <c:v>2</c:v>
              </c:pt>
              <c:pt idx="15">
                <c:v>1</c:v>
              </c:pt>
              <c:pt idx="16">
                <c:v>2</c:v>
              </c:pt>
              <c:pt idx="17">
                <c:v>0</c:v>
              </c:pt>
              <c:pt idx="18">
                <c:v>8</c:v>
              </c:pt>
              <c:pt idx="19">
                <c:v>5</c:v>
              </c:pt>
              <c:pt idx="20">
                <c:v>0</c:v>
              </c:pt>
              <c:pt idx="21">
                <c:v>1</c:v>
              </c:pt>
              <c:pt idx="22">
                <c:v>6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5436-461F-9338-81CF18A63597}"/>
            </c:ext>
          </c:extLst>
        </c:ser>
        <c:ser>
          <c:idx val="0"/>
          <c:order val="1"/>
          <c:tx>
            <c:v>z zatrudnienia</c:v>
          </c:tx>
          <c:spPr>
            <a:solidFill>
              <a:srgbClr val="00FF00"/>
            </a:solidFill>
            <a:ln w="3175">
              <a:solidFill>
                <a:srgbClr val="000000"/>
              </a:solidFill>
              <a:prstDash val="solid"/>
            </a:ln>
          </c:spPr>
          <c:cat>
            <c:strLit>
              <c:ptCount val="23"/>
              <c:pt idx="0">
                <c:v>styczeń</c:v>
              </c:pt>
              <c:pt idx="1">
                <c:v>luty</c:v>
              </c:pt>
              <c:pt idx="2">
                <c:v>marzec</c:v>
              </c:pt>
              <c:pt idx="3">
                <c:v>kwiecień</c:v>
              </c:pt>
              <c:pt idx="4">
                <c:v>maj</c:v>
              </c:pt>
              <c:pt idx="5">
                <c:v>czerwiec</c:v>
              </c:pt>
              <c:pt idx="6">
                <c:v>lipiec</c:v>
              </c:pt>
              <c:pt idx="7">
                <c:v>sierpień</c:v>
              </c:pt>
              <c:pt idx="8">
                <c:v>wrzesień</c:v>
              </c:pt>
              <c:pt idx="9">
                <c:v>październik</c:v>
              </c:pt>
              <c:pt idx="10">
                <c:v>listopad</c:v>
              </c:pt>
              <c:pt idx="11">
                <c:v>grudzień</c:v>
              </c:pt>
              <c:pt idx="12">
                <c:v>styczeń</c:v>
              </c:pt>
              <c:pt idx="13">
                <c:v>luty</c:v>
              </c:pt>
              <c:pt idx="14">
                <c:v>marzec</c:v>
              </c:pt>
              <c:pt idx="15">
                <c:v>kwiecień</c:v>
              </c:pt>
              <c:pt idx="16">
                <c:v>maj</c:v>
              </c:pt>
              <c:pt idx="17">
                <c:v>czerwiec</c:v>
              </c:pt>
              <c:pt idx="18">
                <c:v>lipiec</c:v>
              </c:pt>
              <c:pt idx="19">
                <c:v>sierpień</c:v>
              </c:pt>
              <c:pt idx="20">
                <c:v>wrzesień</c:v>
              </c:pt>
              <c:pt idx="21">
                <c:v>październik</c:v>
              </c:pt>
              <c:pt idx="22">
                <c:v>listopad</c:v>
              </c:pt>
            </c:strLit>
          </c:cat>
          <c:val>
            <c:numLit>
              <c:formatCode>General</c:formatCode>
              <c:ptCount val="23"/>
              <c:pt idx="0">
                <c:v>3</c:v>
              </c:pt>
              <c:pt idx="1">
                <c:v>5</c:v>
              </c:pt>
              <c:pt idx="2">
                <c:v>7</c:v>
              </c:pt>
              <c:pt idx="3">
                <c:v>18</c:v>
              </c:pt>
              <c:pt idx="4">
                <c:v>15</c:v>
              </c:pt>
              <c:pt idx="5">
                <c:v>9</c:v>
              </c:pt>
              <c:pt idx="6">
                <c:v>23</c:v>
              </c:pt>
              <c:pt idx="7">
                <c:v>16</c:v>
              </c:pt>
              <c:pt idx="8">
                <c:v>15</c:v>
              </c:pt>
              <c:pt idx="9">
                <c:v>11</c:v>
              </c:pt>
              <c:pt idx="10">
                <c:v>9</c:v>
              </c:pt>
              <c:pt idx="11">
                <c:v>6</c:v>
              </c:pt>
              <c:pt idx="12">
                <c:v>4</c:v>
              </c:pt>
              <c:pt idx="13">
                <c:v>1</c:v>
              </c:pt>
              <c:pt idx="14">
                <c:v>2</c:v>
              </c:pt>
              <c:pt idx="15">
                <c:v>8</c:v>
              </c:pt>
              <c:pt idx="16">
                <c:v>4</c:v>
              </c:pt>
              <c:pt idx="17">
                <c:v>9</c:v>
              </c:pt>
              <c:pt idx="18">
                <c:v>14</c:v>
              </c:pt>
              <c:pt idx="19">
                <c:v>4</c:v>
              </c:pt>
              <c:pt idx="20">
                <c:v>4</c:v>
              </c:pt>
              <c:pt idx="21">
                <c:v>7</c:v>
              </c:pt>
              <c:pt idx="22">
                <c:v>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5436-461F-9338-81CF18A635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Depth val="50"/>
        <c:axId val="123901824"/>
        <c:axId val="123903360"/>
        <c:axId val="123760128"/>
      </c:line3DChart>
      <c:catAx>
        <c:axId val="12390182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3903360"/>
        <c:crosses val="autoZero"/>
        <c:auto val="0"/>
        <c:lblAlgn val="ctr"/>
        <c:lblOffset val="100"/>
        <c:tickLblSkip val="3"/>
        <c:tickMarkSkip val="1"/>
        <c:noMultiLvlLbl val="0"/>
      </c:catAx>
      <c:valAx>
        <c:axId val="123903360"/>
        <c:scaling>
          <c:orientation val="minMax"/>
          <c:max val="28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3901824"/>
        <c:crosses val="autoZero"/>
        <c:crossBetween val="midCat"/>
        <c:majorUnit val="2"/>
      </c:valAx>
      <c:serAx>
        <c:axId val="123760128"/>
        <c:scaling>
          <c:orientation val="minMax"/>
        </c:scaling>
        <c:delete val="1"/>
        <c:axPos val="b"/>
        <c:majorTickMark val="out"/>
        <c:minorTickMark val="none"/>
        <c:tickLblPos val="none"/>
        <c:crossAx val="123903360"/>
        <c:crosses val="autoZero"/>
      </c:ser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  <c:userShapes r:id="rId1"/>
</c:chartSpace>
</file>

<file path=xl/charts/chart2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Liczba uczestników ucieczek z terenu i zatrudnienia w okresie
od  01.01.97 r.  do  30.11.98 r.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0"/>
      <c:hPercent val="5"/>
      <c:rotY val="20"/>
      <c:depthPercent val="200"/>
      <c:rAngAx val="1"/>
    </c:view3D>
    <c:floor>
      <c:thickness val="0"/>
      <c:spPr>
        <a:pattFill prst="pct10">
          <a:fgClr>
            <a:srgbClr val="FFFFFF"/>
          </a:fgClr>
          <a:bgClr>
            <a:srgbClr val="C0C0C0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noFill/>
        <a:ln w="3175">
          <a:solidFill>
            <a:srgbClr val="000000"/>
          </a:solidFill>
          <a:prstDash val="solid"/>
        </a:ln>
      </c:spPr>
    </c:sideWall>
    <c:backWall>
      <c:thickness val="0"/>
      <c:spPr>
        <a:noFill/>
        <a:ln w="3175">
          <a:solidFill>
            <a:srgbClr val="000000"/>
          </a:solidFill>
          <a:prstDash val="solid"/>
        </a:ln>
      </c:spPr>
    </c:backWall>
    <c:plotArea>
      <c:layout/>
      <c:line3DChart>
        <c:grouping val="standard"/>
        <c:varyColors val="0"/>
        <c:ser>
          <c:idx val="1"/>
          <c:order val="0"/>
          <c:tx>
            <c:v>z terenu</c:v>
          </c:tx>
          <c:spPr>
            <a:solidFill>
              <a:srgbClr val="FF0000"/>
            </a:solidFill>
            <a:ln w="3175">
              <a:solidFill>
                <a:srgbClr val="000000"/>
              </a:solidFill>
              <a:prstDash val="solid"/>
            </a:ln>
          </c:spPr>
          <c:cat>
            <c:strLit>
              <c:ptCount val="23"/>
              <c:pt idx="0">
                <c:v>styczeń</c:v>
              </c:pt>
              <c:pt idx="1">
                <c:v>luty</c:v>
              </c:pt>
              <c:pt idx="2">
                <c:v>marzec</c:v>
              </c:pt>
              <c:pt idx="3">
                <c:v>kwiecień</c:v>
              </c:pt>
              <c:pt idx="4">
                <c:v>maj</c:v>
              </c:pt>
              <c:pt idx="5">
                <c:v>czerwiec</c:v>
              </c:pt>
              <c:pt idx="6">
                <c:v>lipiec</c:v>
              </c:pt>
              <c:pt idx="7">
                <c:v>sierpień</c:v>
              </c:pt>
              <c:pt idx="8">
                <c:v>wrzesień</c:v>
              </c:pt>
              <c:pt idx="9">
                <c:v>październik</c:v>
              </c:pt>
              <c:pt idx="10">
                <c:v>listopad</c:v>
              </c:pt>
              <c:pt idx="11">
                <c:v>grudzień</c:v>
              </c:pt>
              <c:pt idx="12">
                <c:v>styczeń</c:v>
              </c:pt>
              <c:pt idx="13">
                <c:v>luty</c:v>
              </c:pt>
              <c:pt idx="14">
                <c:v>marzec</c:v>
              </c:pt>
              <c:pt idx="15">
                <c:v>kwiecień</c:v>
              </c:pt>
              <c:pt idx="16">
                <c:v>maj</c:v>
              </c:pt>
              <c:pt idx="17">
                <c:v>czerwiec</c:v>
              </c:pt>
              <c:pt idx="18">
                <c:v>lipiec</c:v>
              </c:pt>
              <c:pt idx="19">
                <c:v>sierpień</c:v>
              </c:pt>
              <c:pt idx="20">
                <c:v>wrzesień</c:v>
              </c:pt>
              <c:pt idx="21">
                <c:v>październik</c:v>
              </c:pt>
              <c:pt idx="22">
                <c:v>listopad</c:v>
              </c:pt>
            </c:strLit>
          </c:cat>
          <c:val>
            <c:numLit>
              <c:formatCode>General</c:formatCode>
              <c:ptCount val="23"/>
              <c:pt idx="0">
                <c:v>0</c:v>
              </c:pt>
              <c:pt idx="1">
                <c:v>6</c:v>
              </c:pt>
              <c:pt idx="2">
                <c:v>1</c:v>
              </c:pt>
              <c:pt idx="3">
                <c:v>1</c:v>
              </c:pt>
              <c:pt idx="4">
                <c:v>11</c:v>
              </c:pt>
              <c:pt idx="5">
                <c:v>3</c:v>
              </c:pt>
              <c:pt idx="6">
                <c:v>5</c:v>
              </c:pt>
              <c:pt idx="7">
                <c:v>1</c:v>
              </c:pt>
              <c:pt idx="8">
                <c:v>0</c:v>
              </c:pt>
              <c:pt idx="9">
                <c:v>0</c:v>
              </c:pt>
              <c:pt idx="10">
                <c:v>1</c:v>
              </c:pt>
              <c:pt idx="11">
                <c:v>2</c:v>
              </c:pt>
              <c:pt idx="12">
                <c:v>1</c:v>
              </c:pt>
              <c:pt idx="13">
                <c:v>0</c:v>
              </c:pt>
              <c:pt idx="14">
                <c:v>2</c:v>
              </c:pt>
              <c:pt idx="15">
                <c:v>1</c:v>
              </c:pt>
              <c:pt idx="16">
                <c:v>2</c:v>
              </c:pt>
              <c:pt idx="17">
                <c:v>0</c:v>
              </c:pt>
              <c:pt idx="18">
                <c:v>8</c:v>
              </c:pt>
              <c:pt idx="19">
                <c:v>5</c:v>
              </c:pt>
              <c:pt idx="20">
                <c:v>0</c:v>
              </c:pt>
              <c:pt idx="21">
                <c:v>1</c:v>
              </c:pt>
              <c:pt idx="22">
                <c:v>6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7C48-4A61-AF0B-F468083A26B1}"/>
            </c:ext>
          </c:extLst>
        </c:ser>
        <c:ser>
          <c:idx val="0"/>
          <c:order val="1"/>
          <c:tx>
            <c:v>z zatrudnienia</c:v>
          </c:tx>
          <c:spPr>
            <a:solidFill>
              <a:srgbClr val="00FF00"/>
            </a:solidFill>
            <a:ln w="3175">
              <a:solidFill>
                <a:srgbClr val="000000"/>
              </a:solidFill>
              <a:prstDash val="solid"/>
            </a:ln>
          </c:spPr>
          <c:cat>
            <c:strLit>
              <c:ptCount val="23"/>
              <c:pt idx="0">
                <c:v>styczeń</c:v>
              </c:pt>
              <c:pt idx="1">
                <c:v>luty</c:v>
              </c:pt>
              <c:pt idx="2">
                <c:v>marzec</c:v>
              </c:pt>
              <c:pt idx="3">
                <c:v>kwiecień</c:v>
              </c:pt>
              <c:pt idx="4">
                <c:v>maj</c:v>
              </c:pt>
              <c:pt idx="5">
                <c:v>czerwiec</c:v>
              </c:pt>
              <c:pt idx="6">
                <c:v>lipiec</c:v>
              </c:pt>
              <c:pt idx="7">
                <c:v>sierpień</c:v>
              </c:pt>
              <c:pt idx="8">
                <c:v>wrzesień</c:v>
              </c:pt>
              <c:pt idx="9">
                <c:v>październik</c:v>
              </c:pt>
              <c:pt idx="10">
                <c:v>listopad</c:v>
              </c:pt>
              <c:pt idx="11">
                <c:v>grudzień</c:v>
              </c:pt>
              <c:pt idx="12">
                <c:v>styczeń</c:v>
              </c:pt>
              <c:pt idx="13">
                <c:v>luty</c:v>
              </c:pt>
              <c:pt idx="14">
                <c:v>marzec</c:v>
              </c:pt>
              <c:pt idx="15">
                <c:v>kwiecień</c:v>
              </c:pt>
              <c:pt idx="16">
                <c:v>maj</c:v>
              </c:pt>
              <c:pt idx="17">
                <c:v>czerwiec</c:v>
              </c:pt>
              <c:pt idx="18">
                <c:v>lipiec</c:v>
              </c:pt>
              <c:pt idx="19">
                <c:v>sierpień</c:v>
              </c:pt>
              <c:pt idx="20">
                <c:v>wrzesień</c:v>
              </c:pt>
              <c:pt idx="21">
                <c:v>październik</c:v>
              </c:pt>
              <c:pt idx="22">
                <c:v>listopad</c:v>
              </c:pt>
            </c:strLit>
          </c:cat>
          <c:val>
            <c:numLit>
              <c:formatCode>General</c:formatCode>
              <c:ptCount val="23"/>
              <c:pt idx="0">
                <c:v>3</c:v>
              </c:pt>
              <c:pt idx="1">
                <c:v>5</c:v>
              </c:pt>
              <c:pt idx="2">
                <c:v>7</c:v>
              </c:pt>
              <c:pt idx="3">
                <c:v>18</c:v>
              </c:pt>
              <c:pt idx="4">
                <c:v>15</c:v>
              </c:pt>
              <c:pt idx="5">
                <c:v>9</c:v>
              </c:pt>
              <c:pt idx="6">
                <c:v>23</c:v>
              </c:pt>
              <c:pt idx="7">
                <c:v>16</c:v>
              </c:pt>
              <c:pt idx="8">
                <c:v>15</c:v>
              </c:pt>
              <c:pt idx="9">
                <c:v>11</c:v>
              </c:pt>
              <c:pt idx="10">
                <c:v>9</c:v>
              </c:pt>
              <c:pt idx="11">
                <c:v>6</c:v>
              </c:pt>
              <c:pt idx="12">
                <c:v>4</c:v>
              </c:pt>
              <c:pt idx="13">
                <c:v>1</c:v>
              </c:pt>
              <c:pt idx="14">
                <c:v>2</c:v>
              </c:pt>
              <c:pt idx="15">
                <c:v>8</c:v>
              </c:pt>
              <c:pt idx="16">
                <c:v>4</c:v>
              </c:pt>
              <c:pt idx="17">
                <c:v>9</c:v>
              </c:pt>
              <c:pt idx="18">
                <c:v>14</c:v>
              </c:pt>
              <c:pt idx="19">
                <c:v>4</c:v>
              </c:pt>
              <c:pt idx="20">
                <c:v>4</c:v>
              </c:pt>
              <c:pt idx="21">
                <c:v>7</c:v>
              </c:pt>
              <c:pt idx="22">
                <c:v>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7C48-4A61-AF0B-F468083A26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Depth val="50"/>
        <c:axId val="123950592"/>
        <c:axId val="123952128"/>
        <c:axId val="123885312"/>
      </c:line3DChart>
      <c:catAx>
        <c:axId val="123950592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3952128"/>
        <c:crosses val="autoZero"/>
        <c:auto val="0"/>
        <c:lblAlgn val="ctr"/>
        <c:lblOffset val="100"/>
        <c:tickLblSkip val="3"/>
        <c:tickMarkSkip val="1"/>
        <c:noMultiLvlLbl val="0"/>
      </c:catAx>
      <c:valAx>
        <c:axId val="123952128"/>
        <c:scaling>
          <c:orientation val="minMax"/>
          <c:max val="28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3950592"/>
        <c:crosses val="autoZero"/>
        <c:crossBetween val="midCat"/>
        <c:majorUnit val="2"/>
      </c:valAx>
      <c:serAx>
        <c:axId val="123885312"/>
        <c:scaling>
          <c:orientation val="minMax"/>
        </c:scaling>
        <c:delete val="1"/>
        <c:axPos val="b"/>
        <c:majorTickMark val="out"/>
        <c:minorTickMark val="none"/>
        <c:tickLblPos val="none"/>
        <c:crossAx val="123952128"/>
        <c:crosses val="autoZero"/>
      </c:ser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  <c:userShapes r:id="rId1"/>
</c:chartSpace>
</file>

<file path=xl/charts/chart2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Liczba uczestników ucieczek z terenu i zatrudnienia w okresie
od  01.01.97 r.  do  30.11.98 r.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0"/>
      <c:hPercent val="5"/>
      <c:rotY val="20"/>
      <c:depthPercent val="200"/>
      <c:rAngAx val="1"/>
    </c:view3D>
    <c:floor>
      <c:thickness val="0"/>
      <c:spPr>
        <a:pattFill prst="pct10">
          <a:fgClr>
            <a:srgbClr val="FFFFFF"/>
          </a:fgClr>
          <a:bgClr>
            <a:srgbClr val="C0C0C0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noFill/>
        <a:ln w="3175">
          <a:solidFill>
            <a:srgbClr val="000000"/>
          </a:solidFill>
          <a:prstDash val="solid"/>
        </a:ln>
      </c:spPr>
    </c:sideWall>
    <c:backWall>
      <c:thickness val="0"/>
      <c:spPr>
        <a:noFill/>
        <a:ln w="3175">
          <a:solidFill>
            <a:srgbClr val="000000"/>
          </a:solidFill>
          <a:prstDash val="solid"/>
        </a:ln>
      </c:spPr>
    </c:backWall>
    <c:plotArea>
      <c:layout/>
      <c:line3DChart>
        <c:grouping val="standard"/>
        <c:varyColors val="0"/>
        <c:ser>
          <c:idx val="1"/>
          <c:order val="0"/>
          <c:tx>
            <c:v>z terenu</c:v>
          </c:tx>
          <c:spPr>
            <a:solidFill>
              <a:srgbClr val="FF0000"/>
            </a:solidFill>
            <a:ln w="3175">
              <a:solidFill>
                <a:srgbClr val="000000"/>
              </a:solidFill>
              <a:prstDash val="solid"/>
            </a:ln>
          </c:spPr>
          <c:cat>
            <c:strLit>
              <c:ptCount val="23"/>
              <c:pt idx="0">
                <c:v>styczeń</c:v>
              </c:pt>
              <c:pt idx="1">
                <c:v>luty</c:v>
              </c:pt>
              <c:pt idx="2">
                <c:v>marzec</c:v>
              </c:pt>
              <c:pt idx="3">
                <c:v>kwiecień</c:v>
              </c:pt>
              <c:pt idx="4">
                <c:v>maj</c:v>
              </c:pt>
              <c:pt idx="5">
                <c:v>czerwiec</c:v>
              </c:pt>
              <c:pt idx="6">
                <c:v>lipiec</c:v>
              </c:pt>
              <c:pt idx="7">
                <c:v>sierpień</c:v>
              </c:pt>
              <c:pt idx="8">
                <c:v>wrzesień</c:v>
              </c:pt>
              <c:pt idx="9">
                <c:v>październik</c:v>
              </c:pt>
              <c:pt idx="10">
                <c:v>listopad</c:v>
              </c:pt>
              <c:pt idx="11">
                <c:v>grudzień</c:v>
              </c:pt>
              <c:pt idx="12">
                <c:v>styczeń</c:v>
              </c:pt>
              <c:pt idx="13">
                <c:v>luty</c:v>
              </c:pt>
              <c:pt idx="14">
                <c:v>marzec</c:v>
              </c:pt>
              <c:pt idx="15">
                <c:v>kwiecień</c:v>
              </c:pt>
              <c:pt idx="16">
                <c:v>maj</c:v>
              </c:pt>
              <c:pt idx="17">
                <c:v>czerwiec</c:v>
              </c:pt>
              <c:pt idx="18">
                <c:v>lipiec</c:v>
              </c:pt>
              <c:pt idx="19">
                <c:v>sierpień</c:v>
              </c:pt>
              <c:pt idx="20">
                <c:v>wrzesień</c:v>
              </c:pt>
              <c:pt idx="21">
                <c:v>październik</c:v>
              </c:pt>
              <c:pt idx="22">
                <c:v>listopad</c:v>
              </c:pt>
            </c:strLit>
          </c:cat>
          <c:val>
            <c:numLit>
              <c:formatCode>General</c:formatCode>
              <c:ptCount val="23"/>
              <c:pt idx="0">
                <c:v>0</c:v>
              </c:pt>
              <c:pt idx="1">
                <c:v>6</c:v>
              </c:pt>
              <c:pt idx="2">
                <c:v>1</c:v>
              </c:pt>
              <c:pt idx="3">
                <c:v>1</c:v>
              </c:pt>
              <c:pt idx="4">
                <c:v>11</c:v>
              </c:pt>
              <c:pt idx="5">
                <c:v>3</c:v>
              </c:pt>
              <c:pt idx="6">
                <c:v>5</c:v>
              </c:pt>
              <c:pt idx="7">
                <c:v>1</c:v>
              </c:pt>
              <c:pt idx="8">
                <c:v>0</c:v>
              </c:pt>
              <c:pt idx="9">
                <c:v>0</c:v>
              </c:pt>
              <c:pt idx="10">
                <c:v>1</c:v>
              </c:pt>
              <c:pt idx="11">
                <c:v>2</c:v>
              </c:pt>
              <c:pt idx="12">
                <c:v>1</c:v>
              </c:pt>
              <c:pt idx="13">
                <c:v>0</c:v>
              </c:pt>
              <c:pt idx="14">
                <c:v>2</c:v>
              </c:pt>
              <c:pt idx="15">
                <c:v>1</c:v>
              </c:pt>
              <c:pt idx="16">
                <c:v>2</c:v>
              </c:pt>
              <c:pt idx="17">
                <c:v>0</c:v>
              </c:pt>
              <c:pt idx="18">
                <c:v>8</c:v>
              </c:pt>
              <c:pt idx="19">
                <c:v>5</c:v>
              </c:pt>
              <c:pt idx="20">
                <c:v>0</c:v>
              </c:pt>
              <c:pt idx="21">
                <c:v>1</c:v>
              </c:pt>
              <c:pt idx="22">
                <c:v>6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948C-4DC6-BF4F-6507A95B82D1}"/>
            </c:ext>
          </c:extLst>
        </c:ser>
        <c:ser>
          <c:idx val="0"/>
          <c:order val="1"/>
          <c:tx>
            <c:v>z zatrudnienia</c:v>
          </c:tx>
          <c:spPr>
            <a:solidFill>
              <a:srgbClr val="00FF00"/>
            </a:solidFill>
            <a:ln w="3175">
              <a:solidFill>
                <a:srgbClr val="000000"/>
              </a:solidFill>
              <a:prstDash val="solid"/>
            </a:ln>
          </c:spPr>
          <c:cat>
            <c:strLit>
              <c:ptCount val="23"/>
              <c:pt idx="0">
                <c:v>styczeń</c:v>
              </c:pt>
              <c:pt idx="1">
                <c:v>luty</c:v>
              </c:pt>
              <c:pt idx="2">
                <c:v>marzec</c:v>
              </c:pt>
              <c:pt idx="3">
                <c:v>kwiecień</c:v>
              </c:pt>
              <c:pt idx="4">
                <c:v>maj</c:v>
              </c:pt>
              <c:pt idx="5">
                <c:v>czerwiec</c:v>
              </c:pt>
              <c:pt idx="6">
                <c:v>lipiec</c:v>
              </c:pt>
              <c:pt idx="7">
                <c:v>sierpień</c:v>
              </c:pt>
              <c:pt idx="8">
                <c:v>wrzesień</c:v>
              </c:pt>
              <c:pt idx="9">
                <c:v>październik</c:v>
              </c:pt>
              <c:pt idx="10">
                <c:v>listopad</c:v>
              </c:pt>
              <c:pt idx="11">
                <c:v>grudzień</c:v>
              </c:pt>
              <c:pt idx="12">
                <c:v>styczeń</c:v>
              </c:pt>
              <c:pt idx="13">
                <c:v>luty</c:v>
              </c:pt>
              <c:pt idx="14">
                <c:v>marzec</c:v>
              </c:pt>
              <c:pt idx="15">
                <c:v>kwiecień</c:v>
              </c:pt>
              <c:pt idx="16">
                <c:v>maj</c:v>
              </c:pt>
              <c:pt idx="17">
                <c:v>czerwiec</c:v>
              </c:pt>
              <c:pt idx="18">
                <c:v>lipiec</c:v>
              </c:pt>
              <c:pt idx="19">
                <c:v>sierpień</c:v>
              </c:pt>
              <c:pt idx="20">
                <c:v>wrzesień</c:v>
              </c:pt>
              <c:pt idx="21">
                <c:v>październik</c:v>
              </c:pt>
              <c:pt idx="22">
                <c:v>listopad</c:v>
              </c:pt>
            </c:strLit>
          </c:cat>
          <c:val>
            <c:numLit>
              <c:formatCode>General</c:formatCode>
              <c:ptCount val="23"/>
              <c:pt idx="0">
                <c:v>3</c:v>
              </c:pt>
              <c:pt idx="1">
                <c:v>5</c:v>
              </c:pt>
              <c:pt idx="2">
                <c:v>7</c:v>
              </c:pt>
              <c:pt idx="3">
                <c:v>18</c:v>
              </c:pt>
              <c:pt idx="4">
                <c:v>15</c:v>
              </c:pt>
              <c:pt idx="5">
                <c:v>9</c:v>
              </c:pt>
              <c:pt idx="6">
                <c:v>23</c:v>
              </c:pt>
              <c:pt idx="7">
                <c:v>16</c:v>
              </c:pt>
              <c:pt idx="8">
                <c:v>15</c:v>
              </c:pt>
              <c:pt idx="9">
                <c:v>11</c:v>
              </c:pt>
              <c:pt idx="10">
                <c:v>9</c:v>
              </c:pt>
              <c:pt idx="11">
                <c:v>6</c:v>
              </c:pt>
              <c:pt idx="12">
                <c:v>4</c:v>
              </c:pt>
              <c:pt idx="13">
                <c:v>1</c:v>
              </c:pt>
              <c:pt idx="14">
                <c:v>2</c:v>
              </c:pt>
              <c:pt idx="15">
                <c:v>8</c:v>
              </c:pt>
              <c:pt idx="16">
                <c:v>4</c:v>
              </c:pt>
              <c:pt idx="17">
                <c:v>9</c:v>
              </c:pt>
              <c:pt idx="18">
                <c:v>14</c:v>
              </c:pt>
              <c:pt idx="19">
                <c:v>4</c:v>
              </c:pt>
              <c:pt idx="20">
                <c:v>4</c:v>
              </c:pt>
              <c:pt idx="21">
                <c:v>7</c:v>
              </c:pt>
              <c:pt idx="22">
                <c:v>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948C-4DC6-BF4F-6507A95B82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Depth val="50"/>
        <c:axId val="123995264"/>
        <c:axId val="123996800"/>
        <c:axId val="123961344"/>
      </c:line3DChart>
      <c:catAx>
        <c:axId val="12399526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3996800"/>
        <c:crosses val="autoZero"/>
        <c:auto val="0"/>
        <c:lblAlgn val="ctr"/>
        <c:lblOffset val="100"/>
        <c:tickLblSkip val="3"/>
        <c:tickMarkSkip val="1"/>
        <c:noMultiLvlLbl val="0"/>
      </c:catAx>
      <c:valAx>
        <c:axId val="123996800"/>
        <c:scaling>
          <c:orientation val="minMax"/>
          <c:max val="28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3995264"/>
        <c:crosses val="autoZero"/>
        <c:crossBetween val="midCat"/>
        <c:majorUnit val="2"/>
      </c:valAx>
      <c:serAx>
        <c:axId val="123961344"/>
        <c:scaling>
          <c:orientation val="minMax"/>
        </c:scaling>
        <c:delete val="1"/>
        <c:axPos val="b"/>
        <c:majorTickMark val="out"/>
        <c:minorTickMark val="none"/>
        <c:tickLblPos val="none"/>
        <c:crossAx val="123996800"/>
        <c:crosses val="autoZero"/>
      </c:ser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  <c:userShapes r:id="rId1"/>
</c:chartSpace>
</file>

<file path=xl/charts/chart2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Liczba uczestników ucieczek z terenu i zatrudnienia w okresie
od  01.01.97 r.  do  30.11.98 r.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0"/>
      <c:hPercent val="5"/>
      <c:rotY val="20"/>
      <c:depthPercent val="200"/>
      <c:rAngAx val="1"/>
    </c:view3D>
    <c:floor>
      <c:thickness val="0"/>
      <c:spPr>
        <a:pattFill prst="pct10">
          <a:fgClr>
            <a:srgbClr val="FFFFFF"/>
          </a:fgClr>
          <a:bgClr>
            <a:srgbClr val="C0C0C0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noFill/>
        <a:ln w="3175">
          <a:solidFill>
            <a:srgbClr val="000000"/>
          </a:solidFill>
          <a:prstDash val="solid"/>
        </a:ln>
      </c:spPr>
    </c:sideWall>
    <c:backWall>
      <c:thickness val="0"/>
      <c:spPr>
        <a:noFill/>
        <a:ln w="3175">
          <a:solidFill>
            <a:srgbClr val="000000"/>
          </a:solidFill>
          <a:prstDash val="solid"/>
        </a:ln>
      </c:spPr>
    </c:backWall>
    <c:plotArea>
      <c:layout/>
      <c:line3DChart>
        <c:grouping val="standard"/>
        <c:varyColors val="0"/>
        <c:ser>
          <c:idx val="1"/>
          <c:order val="0"/>
          <c:tx>
            <c:v>z terenu</c:v>
          </c:tx>
          <c:spPr>
            <a:solidFill>
              <a:srgbClr val="FF0000"/>
            </a:solidFill>
            <a:ln w="3175">
              <a:solidFill>
                <a:srgbClr val="000000"/>
              </a:solidFill>
              <a:prstDash val="solid"/>
            </a:ln>
          </c:spPr>
          <c:cat>
            <c:strLit>
              <c:ptCount val="23"/>
              <c:pt idx="0">
                <c:v>styczeń</c:v>
              </c:pt>
              <c:pt idx="1">
                <c:v>luty</c:v>
              </c:pt>
              <c:pt idx="2">
                <c:v>marzec</c:v>
              </c:pt>
              <c:pt idx="3">
                <c:v>kwiecień</c:v>
              </c:pt>
              <c:pt idx="4">
                <c:v>maj</c:v>
              </c:pt>
              <c:pt idx="5">
                <c:v>czerwiec</c:v>
              </c:pt>
              <c:pt idx="6">
                <c:v>lipiec</c:v>
              </c:pt>
              <c:pt idx="7">
                <c:v>sierpień</c:v>
              </c:pt>
              <c:pt idx="8">
                <c:v>wrzesień</c:v>
              </c:pt>
              <c:pt idx="9">
                <c:v>październik</c:v>
              </c:pt>
              <c:pt idx="10">
                <c:v>listopad</c:v>
              </c:pt>
              <c:pt idx="11">
                <c:v>grudzień</c:v>
              </c:pt>
              <c:pt idx="12">
                <c:v>styczeń</c:v>
              </c:pt>
              <c:pt idx="13">
                <c:v>luty</c:v>
              </c:pt>
              <c:pt idx="14">
                <c:v>marzec</c:v>
              </c:pt>
              <c:pt idx="15">
                <c:v>kwiecień</c:v>
              </c:pt>
              <c:pt idx="16">
                <c:v>maj</c:v>
              </c:pt>
              <c:pt idx="17">
                <c:v>czerwiec</c:v>
              </c:pt>
              <c:pt idx="18">
                <c:v>lipiec</c:v>
              </c:pt>
              <c:pt idx="19">
                <c:v>sierpień</c:v>
              </c:pt>
              <c:pt idx="20">
                <c:v>wrzesień</c:v>
              </c:pt>
              <c:pt idx="21">
                <c:v>październik</c:v>
              </c:pt>
              <c:pt idx="22">
                <c:v>listopad</c:v>
              </c:pt>
            </c:strLit>
          </c:cat>
          <c:val>
            <c:numLit>
              <c:formatCode>General</c:formatCode>
              <c:ptCount val="23"/>
              <c:pt idx="0">
                <c:v>0</c:v>
              </c:pt>
              <c:pt idx="1">
                <c:v>6</c:v>
              </c:pt>
              <c:pt idx="2">
                <c:v>1</c:v>
              </c:pt>
              <c:pt idx="3">
                <c:v>1</c:v>
              </c:pt>
              <c:pt idx="4">
                <c:v>11</c:v>
              </c:pt>
              <c:pt idx="5">
                <c:v>3</c:v>
              </c:pt>
              <c:pt idx="6">
                <c:v>5</c:v>
              </c:pt>
              <c:pt idx="7">
                <c:v>1</c:v>
              </c:pt>
              <c:pt idx="8">
                <c:v>0</c:v>
              </c:pt>
              <c:pt idx="9">
                <c:v>0</c:v>
              </c:pt>
              <c:pt idx="10">
                <c:v>1</c:v>
              </c:pt>
              <c:pt idx="11">
                <c:v>2</c:v>
              </c:pt>
              <c:pt idx="12">
                <c:v>1</c:v>
              </c:pt>
              <c:pt idx="13">
                <c:v>0</c:v>
              </c:pt>
              <c:pt idx="14">
                <c:v>2</c:v>
              </c:pt>
              <c:pt idx="15">
                <c:v>1</c:v>
              </c:pt>
              <c:pt idx="16">
                <c:v>2</c:v>
              </c:pt>
              <c:pt idx="17">
                <c:v>0</c:v>
              </c:pt>
              <c:pt idx="18">
                <c:v>8</c:v>
              </c:pt>
              <c:pt idx="19">
                <c:v>5</c:v>
              </c:pt>
              <c:pt idx="20">
                <c:v>0</c:v>
              </c:pt>
              <c:pt idx="21">
                <c:v>1</c:v>
              </c:pt>
              <c:pt idx="22">
                <c:v>6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6E9C-4EB8-AC31-AC38DD8F19C0}"/>
            </c:ext>
          </c:extLst>
        </c:ser>
        <c:ser>
          <c:idx val="0"/>
          <c:order val="1"/>
          <c:tx>
            <c:v>z zatrudnienia</c:v>
          </c:tx>
          <c:spPr>
            <a:solidFill>
              <a:srgbClr val="00FF00"/>
            </a:solidFill>
            <a:ln w="3175">
              <a:solidFill>
                <a:srgbClr val="000000"/>
              </a:solidFill>
              <a:prstDash val="solid"/>
            </a:ln>
          </c:spPr>
          <c:cat>
            <c:strLit>
              <c:ptCount val="23"/>
              <c:pt idx="0">
                <c:v>styczeń</c:v>
              </c:pt>
              <c:pt idx="1">
                <c:v>luty</c:v>
              </c:pt>
              <c:pt idx="2">
                <c:v>marzec</c:v>
              </c:pt>
              <c:pt idx="3">
                <c:v>kwiecień</c:v>
              </c:pt>
              <c:pt idx="4">
                <c:v>maj</c:v>
              </c:pt>
              <c:pt idx="5">
                <c:v>czerwiec</c:v>
              </c:pt>
              <c:pt idx="6">
                <c:v>lipiec</c:v>
              </c:pt>
              <c:pt idx="7">
                <c:v>sierpień</c:v>
              </c:pt>
              <c:pt idx="8">
                <c:v>wrzesień</c:v>
              </c:pt>
              <c:pt idx="9">
                <c:v>październik</c:v>
              </c:pt>
              <c:pt idx="10">
                <c:v>listopad</c:v>
              </c:pt>
              <c:pt idx="11">
                <c:v>grudzień</c:v>
              </c:pt>
              <c:pt idx="12">
                <c:v>styczeń</c:v>
              </c:pt>
              <c:pt idx="13">
                <c:v>luty</c:v>
              </c:pt>
              <c:pt idx="14">
                <c:v>marzec</c:v>
              </c:pt>
              <c:pt idx="15">
                <c:v>kwiecień</c:v>
              </c:pt>
              <c:pt idx="16">
                <c:v>maj</c:v>
              </c:pt>
              <c:pt idx="17">
                <c:v>czerwiec</c:v>
              </c:pt>
              <c:pt idx="18">
                <c:v>lipiec</c:v>
              </c:pt>
              <c:pt idx="19">
                <c:v>sierpień</c:v>
              </c:pt>
              <c:pt idx="20">
                <c:v>wrzesień</c:v>
              </c:pt>
              <c:pt idx="21">
                <c:v>październik</c:v>
              </c:pt>
              <c:pt idx="22">
                <c:v>listopad</c:v>
              </c:pt>
            </c:strLit>
          </c:cat>
          <c:val>
            <c:numLit>
              <c:formatCode>General</c:formatCode>
              <c:ptCount val="23"/>
              <c:pt idx="0">
                <c:v>3</c:v>
              </c:pt>
              <c:pt idx="1">
                <c:v>5</c:v>
              </c:pt>
              <c:pt idx="2">
                <c:v>7</c:v>
              </c:pt>
              <c:pt idx="3">
                <c:v>18</c:v>
              </c:pt>
              <c:pt idx="4">
                <c:v>15</c:v>
              </c:pt>
              <c:pt idx="5">
                <c:v>9</c:v>
              </c:pt>
              <c:pt idx="6">
                <c:v>23</c:v>
              </c:pt>
              <c:pt idx="7">
                <c:v>16</c:v>
              </c:pt>
              <c:pt idx="8">
                <c:v>15</c:v>
              </c:pt>
              <c:pt idx="9">
                <c:v>11</c:v>
              </c:pt>
              <c:pt idx="10">
                <c:v>9</c:v>
              </c:pt>
              <c:pt idx="11">
                <c:v>6</c:v>
              </c:pt>
              <c:pt idx="12">
                <c:v>4</c:v>
              </c:pt>
              <c:pt idx="13">
                <c:v>1</c:v>
              </c:pt>
              <c:pt idx="14">
                <c:v>2</c:v>
              </c:pt>
              <c:pt idx="15">
                <c:v>8</c:v>
              </c:pt>
              <c:pt idx="16">
                <c:v>4</c:v>
              </c:pt>
              <c:pt idx="17">
                <c:v>9</c:v>
              </c:pt>
              <c:pt idx="18">
                <c:v>14</c:v>
              </c:pt>
              <c:pt idx="19">
                <c:v>4</c:v>
              </c:pt>
              <c:pt idx="20">
                <c:v>4</c:v>
              </c:pt>
              <c:pt idx="21">
                <c:v>7</c:v>
              </c:pt>
              <c:pt idx="22">
                <c:v>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6E9C-4EB8-AC31-AC38DD8F19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Depth val="50"/>
        <c:axId val="124035840"/>
        <c:axId val="124037376"/>
        <c:axId val="123963584"/>
      </c:line3DChart>
      <c:catAx>
        <c:axId val="124035840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4037376"/>
        <c:crosses val="autoZero"/>
        <c:auto val="0"/>
        <c:lblAlgn val="ctr"/>
        <c:lblOffset val="100"/>
        <c:tickLblSkip val="3"/>
        <c:tickMarkSkip val="1"/>
        <c:noMultiLvlLbl val="0"/>
      </c:catAx>
      <c:valAx>
        <c:axId val="124037376"/>
        <c:scaling>
          <c:orientation val="minMax"/>
          <c:max val="28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4035840"/>
        <c:crosses val="autoZero"/>
        <c:crossBetween val="midCat"/>
        <c:majorUnit val="2"/>
      </c:valAx>
      <c:serAx>
        <c:axId val="123963584"/>
        <c:scaling>
          <c:orientation val="minMax"/>
        </c:scaling>
        <c:delete val="1"/>
        <c:axPos val="b"/>
        <c:majorTickMark val="out"/>
        <c:minorTickMark val="none"/>
        <c:tickLblPos val="none"/>
        <c:crossAx val="124037376"/>
        <c:crosses val="autoZero"/>
      </c:ser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  <c:userShapes r:id="rId1"/>
</c:chartSpace>
</file>

<file path=xl/charts/chart2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Liczba uczestników ucieczek z terenu i zatrudnienia w okresie
od  01.01.97 r.  do  31.12.98 r.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0"/>
      <c:hPercent val="5"/>
      <c:rotY val="20"/>
      <c:depthPercent val="200"/>
      <c:rAngAx val="1"/>
    </c:view3D>
    <c:floor>
      <c:thickness val="0"/>
      <c:spPr>
        <a:pattFill prst="pct10">
          <a:fgClr>
            <a:srgbClr val="FFFFFF"/>
          </a:fgClr>
          <a:bgClr>
            <a:srgbClr val="C0C0C0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noFill/>
        <a:ln w="3175">
          <a:solidFill>
            <a:srgbClr val="000000"/>
          </a:solidFill>
          <a:prstDash val="solid"/>
        </a:ln>
      </c:spPr>
    </c:sideWall>
    <c:backWall>
      <c:thickness val="0"/>
      <c:spPr>
        <a:noFill/>
        <a:ln w="3175">
          <a:solidFill>
            <a:srgbClr val="000000"/>
          </a:solidFill>
          <a:prstDash val="solid"/>
        </a:ln>
      </c:spPr>
    </c:backWall>
    <c:plotArea>
      <c:layout/>
      <c:line3DChart>
        <c:grouping val="standard"/>
        <c:varyColors val="0"/>
        <c:ser>
          <c:idx val="1"/>
          <c:order val="0"/>
          <c:tx>
            <c:v>z terenu</c:v>
          </c:tx>
          <c:spPr>
            <a:solidFill>
              <a:srgbClr val="FF0000"/>
            </a:solidFill>
            <a:ln w="3175">
              <a:solidFill>
                <a:srgbClr val="000000"/>
              </a:solidFill>
              <a:prstDash val="solid"/>
            </a:ln>
          </c:spPr>
          <c:cat>
            <c:strLit>
              <c:ptCount val="24"/>
              <c:pt idx="0">
                <c:v>styczeń</c:v>
              </c:pt>
              <c:pt idx="1">
                <c:v>luty</c:v>
              </c:pt>
              <c:pt idx="2">
                <c:v>marzec</c:v>
              </c:pt>
              <c:pt idx="3">
                <c:v>kwiecień</c:v>
              </c:pt>
              <c:pt idx="4">
                <c:v>maj</c:v>
              </c:pt>
              <c:pt idx="5">
                <c:v>czerwiec</c:v>
              </c:pt>
              <c:pt idx="6">
                <c:v>lipiec</c:v>
              </c:pt>
              <c:pt idx="7">
                <c:v>sierpień</c:v>
              </c:pt>
              <c:pt idx="8">
                <c:v>wrzesień</c:v>
              </c:pt>
              <c:pt idx="9">
                <c:v>październik</c:v>
              </c:pt>
              <c:pt idx="10">
                <c:v>listopad</c:v>
              </c:pt>
              <c:pt idx="11">
                <c:v>grudzień</c:v>
              </c:pt>
              <c:pt idx="12">
                <c:v>styczeń</c:v>
              </c:pt>
              <c:pt idx="13">
                <c:v>luty</c:v>
              </c:pt>
              <c:pt idx="14">
                <c:v>marzec</c:v>
              </c:pt>
              <c:pt idx="15">
                <c:v>kwiecień</c:v>
              </c:pt>
              <c:pt idx="16">
                <c:v>maj</c:v>
              </c:pt>
              <c:pt idx="17">
                <c:v>czerwiec</c:v>
              </c:pt>
              <c:pt idx="18">
                <c:v>lipiec</c:v>
              </c:pt>
              <c:pt idx="19">
                <c:v>sierpień</c:v>
              </c:pt>
              <c:pt idx="20">
                <c:v>wrzesień</c:v>
              </c:pt>
              <c:pt idx="21">
                <c:v>październik</c:v>
              </c:pt>
              <c:pt idx="22">
                <c:v>listopad</c:v>
              </c:pt>
              <c:pt idx="23">
                <c:v>grudzień</c:v>
              </c:pt>
            </c:strLit>
          </c:cat>
          <c:val>
            <c:numLit>
              <c:formatCode>General</c:formatCode>
              <c:ptCount val="24"/>
              <c:pt idx="0">
                <c:v>0</c:v>
              </c:pt>
              <c:pt idx="1">
                <c:v>6</c:v>
              </c:pt>
              <c:pt idx="2">
                <c:v>1</c:v>
              </c:pt>
              <c:pt idx="3">
                <c:v>1</c:v>
              </c:pt>
              <c:pt idx="4">
                <c:v>11</c:v>
              </c:pt>
              <c:pt idx="5">
                <c:v>3</c:v>
              </c:pt>
              <c:pt idx="6">
                <c:v>5</c:v>
              </c:pt>
              <c:pt idx="7">
                <c:v>1</c:v>
              </c:pt>
              <c:pt idx="8">
                <c:v>0</c:v>
              </c:pt>
              <c:pt idx="9">
                <c:v>0</c:v>
              </c:pt>
              <c:pt idx="10">
                <c:v>1</c:v>
              </c:pt>
              <c:pt idx="11">
                <c:v>2</c:v>
              </c:pt>
              <c:pt idx="12">
                <c:v>1</c:v>
              </c:pt>
              <c:pt idx="13">
                <c:v>0</c:v>
              </c:pt>
              <c:pt idx="14">
                <c:v>2</c:v>
              </c:pt>
              <c:pt idx="15">
                <c:v>1</c:v>
              </c:pt>
              <c:pt idx="16">
                <c:v>2</c:v>
              </c:pt>
              <c:pt idx="17">
                <c:v>0</c:v>
              </c:pt>
              <c:pt idx="18">
                <c:v>8</c:v>
              </c:pt>
              <c:pt idx="19">
                <c:v>5</c:v>
              </c:pt>
              <c:pt idx="20">
                <c:v>0</c:v>
              </c:pt>
              <c:pt idx="21">
                <c:v>1</c:v>
              </c:pt>
              <c:pt idx="22">
                <c:v>6</c:v>
              </c:pt>
              <c:pt idx="23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7B14-4D3A-B926-6B336386A254}"/>
            </c:ext>
          </c:extLst>
        </c:ser>
        <c:ser>
          <c:idx val="0"/>
          <c:order val="1"/>
          <c:tx>
            <c:v>z zatrudnienia</c:v>
          </c:tx>
          <c:spPr>
            <a:solidFill>
              <a:srgbClr val="00FF00"/>
            </a:solidFill>
            <a:ln w="3175">
              <a:solidFill>
                <a:srgbClr val="000000"/>
              </a:solidFill>
              <a:prstDash val="solid"/>
            </a:ln>
          </c:spPr>
          <c:cat>
            <c:strLit>
              <c:ptCount val="24"/>
              <c:pt idx="0">
                <c:v>styczeń</c:v>
              </c:pt>
              <c:pt idx="1">
                <c:v>luty</c:v>
              </c:pt>
              <c:pt idx="2">
                <c:v>marzec</c:v>
              </c:pt>
              <c:pt idx="3">
                <c:v>kwiecień</c:v>
              </c:pt>
              <c:pt idx="4">
                <c:v>maj</c:v>
              </c:pt>
              <c:pt idx="5">
                <c:v>czerwiec</c:v>
              </c:pt>
              <c:pt idx="6">
                <c:v>lipiec</c:v>
              </c:pt>
              <c:pt idx="7">
                <c:v>sierpień</c:v>
              </c:pt>
              <c:pt idx="8">
                <c:v>wrzesień</c:v>
              </c:pt>
              <c:pt idx="9">
                <c:v>październik</c:v>
              </c:pt>
              <c:pt idx="10">
                <c:v>listopad</c:v>
              </c:pt>
              <c:pt idx="11">
                <c:v>grudzień</c:v>
              </c:pt>
              <c:pt idx="12">
                <c:v>styczeń</c:v>
              </c:pt>
              <c:pt idx="13">
                <c:v>luty</c:v>
              </c:pt>
              <c:pt idx="14">
                <c:v>marzec</c:v>
              </c:pt>
              <c:pt idx="15">
                <c:v>kwiecień</c:v>
              </c:pt>
              <c:pt idx="16">
                <c:v>maj</c:v>
              </c:pt>
              <c:pt idx="17">
                <c:v>czerwiec</c:v>
              </c:pt>
              <c:pt idx="18">
                <c:v>lipiec</c:v>
              </c:pt>
              <c:pt idx="19">
                <c:v>sierpień</c:v>
              </c:pt>
              <c:pt idx="20">
                <c:v>wrzesień</c:v>
              </c:pt>
              <c:pt idx="21">
                <c:v>październik</c:v>
              </c:pt>
              <c:pt idx="22">
                <c:v>listopad</c:v>
              </c:pt>
              <c:pt idx="23">
                <c:v>grudzień</c:v>
              </c:pt>
            </c:strLit>
          </c:cat>
          <c:val>
            <c:numLit>
              <c:formatCode>General</c:formatCode>
              <c:ptCount val="24"/>
              <c:pt idx="0">
                <c:v>3</c:v>
              </c:pt>
              <c:pt idx="1">
                <c:v>5</c:v>
              </c:pt>
              <c:pt idx="2">
                <c:v>7</c:v>
              </c:pt>
              <c:pt idx="3">
                <c:v>18</c:v>
              </c:pt>
              <c:pt idx="4">
                <c:v>15</c:v>
              </c:pt>
              <c:pt idx="5">
                <c:v>9</c:v>
              </c:pt>
              <c:pt idx="6">
                <c:v>23</c:v>
              </c:pt>
              <c:pt idx="7">
                <c:v>16</c:v>
              </c:pt>
              <c:pt idx="8">
                <c:v>15</c:v>
              </c:pt>
              <c:pt idx="9">
                <c:v>11</c:v>
              </c:pt>
              <c:pt idx="10">
                <c:v>9</c:v>
              </c:pt>
              <c:pt idx="11">
                <c:v>6</c:v>
              </c:pt>
              <c:pt idx="12">
                <c:v>4</c:v>
              </c:pt>
              <c:pt idx="13">
                <c:v>1</c:v>
              </c:pt>
              <c:pt idx="14">
                <c:v>2</c:v>
              </c:pt>
              <c:pt idx="15">
                <c:v>8</c:v>
              </c:pt>
              <c:pt idx="16">
                <c:v>4</c:v>
              </c:pt>
              <c:pt idx="17">
                <c:v>9</c:v>
              </c:pt>
              <c:pt idx="18">
                <c:v>14</c:v>
              </c:pt>
              <c:pt idx="19">
                <c:v>4</c:v>
              </c:pt>
              <c:pt idx="20">
                <c:v>4</c:v>
              </c:pt>
              <c:pt idx="21">
                <c:v>7</c:v>
              </c:pt>
              <c:pt idx="22">
                <c:v>5</c:v>
              </c:pt>
              <c:pt idx="23">
                <c:v>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7B14-4D3A-B926-6B336386A2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Depth val="50"/>
        <c:axId val="124092800"/>
        <c:axId val="124094336"/>
        <c:axId val="124039616"/>
      </c:line3DChart>
      <c:catAx>
        <c:axId val="124092800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4094336"/>
        <c:crosses val="autoZero"/>
        <c:auto val="0"/>
        <c:lblAlgn val="ctr"/>
        <c:lblOffset val="100"/>
        <c:tickLblSkip val="3"/>
        <c:tickMarkSkip val="1"/>
        <c:noMultiLvlLbl val="0"/>
      </c:catAx>
      <c:valAx>
        <c:axId val="124094336"/>
        <c:scaling>
          <c:orientation val="minMax"/>
          <c:max val="28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4092800"/>
        <c:crosses val="autoZero"/>
        <c:crossBetween val="midCat"/>
        <c:majorUnit val="2"/>
      </c:valAx>
      <c:serAx>
        <c:axId val="124039616"/>
        <c:scaling>
          <c:orientation val="minMax"/>
        </c:scaling>
        <c:delete val="1"/>
        <c:axPos val="b"/>
        <c:majorTickMark val="out"/>
        <c:minorTickMark val="none"/>
        <c:tickLblPos val="none"/>
        <c:crossAx val="124094336"/>
        <c:crosses val="autoZero"/>
      </c:ser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  <c:userShapes r:id="rId1"/>
</c:chartSpace>
</file>

<file path=xl/charts/chart2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Liczba uczestników ucieczek z terenu i zatrudnienia w okresie
od  01.01.97 r.  do  31.12.98 r.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0"/>
      <c:hPercent val="5"/>
      <c:rotY val="20"/>
      <c:depthPercent val="200"/>
      <c:rAngAx val="1"/>
    </c:view3D>
    <c:floor>
      <c:thickness val="0"/>
      <c:spPr>
        <a:pattFill prst="pct10">
          <a:fgClr>
            <a:srgbClr val="FFFFFF"/>
          </a:fgClr>
          <a:bgClr>
            <a:srgbClr val="C0C0C0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noFill/>
        <a:ln w="3175">
          <a:solidFill>
            <a:srgbClr val="000000"/>
          </a:solidFill>
          <a:prstDash val="solid"/>
        </a:ln>
      </c:spPr>
    </c:sideWall>
    <c:backWall>
      <c:thickness val="0"/>
      <c:spPr>
        <a:noFill/>
        <a:ln w="3175">
          <a:solidFill>
            <a:srgbClr val="000000"/>
          </a:solidFill>
          <a:prstDash val="solid"/>
        </a:ln>
      </c:spPr>
    </c:backWall>
    <c:plotArea>
      <c:layout/>
      <c:line3DChart>
        <c:grouping val="standard"/>
        <c:varyColors val="0"/>
        <c:ser>
          <c:idx val="1"/>
          <c:order val="0"/>
          <c:tx>
            <c:v>z terenu</c:v>
          </c:tx>
          <c:spPr>
            <a:solidFill>
              <a:srgbClr val="FF0000"/>
            </a:solidFill>
            <a:ln w="3175">
              <a:solidFill>
                <a:srgbClr val="000000"/>
              </a:solidFill>
              <a:prstDash val="solid"/>
            </a:ln>
          </c:spPr>
          <c:cat>
            <c:strLit>
              <c:ptCount val="24"/>
              <c:pt idx="0">
                <c:v>styczeń</c:v>
              </c:pt>
              <c:pt idx="1">
                <c:v>luty</c:v>
              </c:pt>
              <c:pt idx="2">
                <c:v>marzec</c:v>
              </c:pt>
              <c:pt idx="3">
                <c:v>kwiecień</c:v>
              </c:pt>
              <c:pt idx="4">
                <c:v>maj</c:v>
              </c:pt>
              <c:pt idx="5">
                <c:v>czerwiec</c:v>
              </c:pt>
              <c:pt idx="6">
                <c:v>lipiec</c:v>
              </c:pt>
              <c:pt idx="7">
                <c:v>sierpień</c:v>
              </c:pt>
              <c:pt idx="8">
                <c:v>wrzesień</c:v>
              </c:pt>
              <c:pt idx="9">
                <c:v>październik</c:v>
              </c:pt>
              <c:pt idx="10">
                <c:v>listopad</c:v>
              </c:pt>
              <c:pt idx="11">
                <c:v>grudzień</c:v>
              </c:pt>
              <c:pt idx="12">
                <c:v>styczeń</c:v>
              </c:pt>
              <c:pt idx="13">
                <c:v>luty</c:v>
              </c:pt>
              <c:pt idx="14">
                <c:v>marzec</c:v>
              </c:pt>
              <c:pt idx="15">
                <c:v>kwiecień</c:v>
              </c:pt>
              <c:pt idx="16">
                <c:v>maj</c:v>
              </c:pt>
              <c:pt idx="17">
                <c:v>czerwiec</c:v>
              </c:pt>
              <c:pt idx="18">
                <c:v>lipiec</c:v>
              </c:pt>
              <c:pt idx="19">
                <c:v>sierpień</c:v>
              </c:pt>
              <c:pt idx="20">
                <c:v>wrzesień</c:v>
              </c:pt>
              <c:pt idx="21">
                <c:v>październik</c:v>
              </c:pt>
              <c:pt idx="22">
                <c:v>listopad</c:v>
              </c:pt>
              <c:pt idx="23">
                <c:v>grudzień</c:v>
              </c:pt>
            </c:strLit>
          </c:cat>
          <c:val>
            <c:numLit>
              <c:formatCode>General</c:formatCode>
              <c:ptCount val="24"/>
              <c:pt idx="0">
                <c:v>0</c:v>
              </c:pt>
              <c:pt idx="1">
                <c:v>6</c:v>
              </c:pt>
              <c:pt idx="2">
                <c:v>1</c:v>
              </c:pt>
              <c:pt idx="3">
                <c:v>1</c:v>
              </c:pt>
              <c:pt idx="4">
                <c:v>11</c:v>
              </c:pt>
              <c:pt idx="5">
                <c:v>3</c:v>
              </c:pt>
              <c:pt idx="6">
                <c:v>5</c:v>
              </c:pt>
              <c:pt idx="7">
                <c:v>1</c:v>
              </c:pt>
              <c:pt idx="8">
                <c:v>0</c:v>
              </c:pt>
              <c:pt idx="9">
                <c:v>0</c:v>
              </c:pt>
              <c:pt idx="10">
                <c:v>1</c:v>
              </c:pt>
              <c:pt idx="11">
                <c:v>2</c:v>
              </c:pt>
              <c:pt idx="12">
                <c:v>1</c:v>
              </c:pt>
              <c:pt idx="13">
                <c:v>0</c:v>
              </c:pt>
              <c:pt idx="14">
                <c:v>2</c:v>
              </c:pt>
              <c:pt idx="15">
                <c:v>1</c:v>
              </c:pt>
              <c:pt idx="16">
                <c:v>2</c:v>
              </c:pt>
              <c:pt idx="17">
                <c:v>0</c:v>
              </c:pt>
              <c:pt idx="18">
                <c:v>8</c:v>
              </c:pt>
              <c:pt idx="19">
                <c:v>5</c:v>
              </c:pt>
              <c:pt idx="20">
                <c:v>0</c:v>
              </c:pt>
              <c:pt idx="21">
                <c:v>1</c:v>
              </c:pt>
              <c:pt idx="22">
                <c:v>6</c:v>
              </c:pt>
              <c:pt idx="23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7C80-4308-AAAA-0C1661AA123B}"/>
            </c:ext>
          </c:extLst>
        </c:ser>
        <c:ser>
          <c:idx val="0"/>
          <c:order val="1"/>
          <c:tx>
            <c:v>z zatrudnienia</c:v>
          </c:tx>
          <c:spPr>
            <a:solidFill>
              <a:srgbClr val="00FF00"/>
            </a:solidFill>
            <a:ln w="3175">
              <a:solidFill>
                <a:srgbClr val="000000"/>
              </a:solidFill>
              <a:prstDash val="solid"/>
            </a:ln>
          </c:spPr>
          <c:cat>
            <c:strLit>
              <c:ptCount val="24"/>
              <c:pt idx="0">
                <c:v>styczeń</c:v>
              </c:pt>
              <c:pt idx="1">
                <c:v>luty</c:v>
              </c:pt>
              <c:pt idx="2">
                <c:v>marzec</c:v>
              </c:pt>
              <c:pt idx="3">
                <c:v>kwiecień</c:v>
              </c:pt>
              <c:pt idx="4">
                <c:v>maj</c:v>
              </c:pt>
              <c:pt idx="5">
                <c:v>czerwiec</c:v>
              </c:pt>
              <c:pt idx="6">
                <c:v>lipiec</c:v>
              </c:pt>
              <c:pt idx="7">
                <c:v>sierpień</c:v>
              </c:pt>
              <c:pt idx="8">
                <c:v>wrzesień</c:v>
              </c:pt>
              <c:pt idx="9">
                <c:v>październik</c:v>
              </c:pt>
              <c:pt idx="10">
                <c:v>listopad</c:v>
              </c:pt>
              <c:pt idx="11">
                <c:v>grudzień</c:v>
              </c:pt>
              <c:pt idx="12">
                <c:v>styczeń</c:v>
              </c:pt>
              <c:pt idx="13">
                <c:v>luty</c:v>
              </c:pt>
              <c:pt idx="14">
                <c:v>marzec</c:v>
              </c:pt>
              <c:pt idx="15">
                <c:v>kwiecień</c:v>
              </c:pt>
              <c:pt idx="16">
                <c:v>maj</c:v>
              </c:pt>
              <c:pt idx="17">
                <c:v>czerwiec</c:v>
              </c:pt>
              <c:pt idx="18">
                <c:v>lipiec</c:v>
              </c:pt>
              <c:pt idx="19">
                <c:v>sierpień</c:v>
              </c:pt>
              <c:pt idx="20">
                <c:v>wrzesień</c:v>
              </c:pt>
              <c:pt idx="21">
                <c:v>październik</c:v>
              </c:pt>
              <c:pt idx="22">
                <c:v>listopad</c:v>
              </c:pt>
              <c:pt idx="23">
                <c:v>grudzień</c:v>
              </c:pt>
            </c:strLit>
          </c:cat>
          <c:val>
            <c:numLit>
              <c:formatCode>General</c:formatCode>
              <c:ptCount val="24"/>
              <c:pt idx="0">
                <c:v>3</c:v>
              </c:pt>
              <c:pt idx="1">
                <c:v>5</c:v>
              </c:pt>
              <c:pt idx="2">
                <c:v>7</c:v>
              </c:pt>
              <c:pt idx="3">
                <c:v>18</c:v>
              </c:pt>
              <c:pt idx="4">
                <c:v>15</c:v>
              </c:pt>
              <c:pt idx="5">
                <c:v>9</c:v>
              </c:pt>
              <c:pt idx="6">
                <c:v>23</c:v>
              </c:pt>
              <c:pt idx="7">
                <c:v>16</c:v>
              </c:pt>
              <c:pt idx="8">
                <c:v>15</c:v>
              </c:pt>
              <c:pt idx="9">
                <c:v>11</c:v>
              </c:pt>
              <c:pt idx="10">
                <c:v>9</c:v>
              </c:pt>
              <c:pt idx="11">
                <c:v>6</c:v>
              </c:pt>
              <c:pt idx="12">
                <c:v>4</c:v>
              </c:pt>
              <c:pt idx="13">
                <c:v>1</c:v>
              </c:pt>
              <c:pt idx="14">
                <c:v>2</c:v>
              </c:pt>
              <c:pt idx="15">
                <c:v>8</c:v>
              </c:pt>
              <c:pt idx="16">
                <c:v>4</c:v>
              </c:pt>
              <c:pt idx="17">
                <c:v>9</c:v>
              </c:pt>
              <c:pt idx="18">
                <c:v>14</c:v>
              </c:pt>
              <c:pt idx="19">
                <c:v>4</c:v>
              </c:pt>
              <c:pt idx="20">
                <c:v>4</c:v>
              </c:pt>
              <c:pt idx="21">
                <c:v>7</c:v>
              </c:pt>
              <c:pt idx="22">
                <c:v>5</c:v>
              </c:pt>
              <c:pt idx="23">
                <c:v>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7C80-4308-AAAA-0C1661AA12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Depth val="50"/>
        <c:axId val="124149760"/>
        <c:axId val="124151296"/>
        <c:axId val="124042304"/>
      </c:line3DChart>
      <c:catAx>
        <c:axId val="124149760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4151296"/>
        <c:crosses val="autoZero"/>
        <c:auto val="0"/>
        <c:lblAlgn val="ctr"/>
        <c:lblOffset val="100"/>
        <c:tickLblSkip val="3"/>
        <c:tickMarkSkip val="1"/>
        <c:noMultiLvlLbl val="0"/>
      </c:catAx>
      <c:valAx>
        <c:axId val="124151296"/>
        <c:scaling>
          <c:orientation val="minMax"/>
          <c:max val="28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4149760"/>
        <c:crosses val="autoZero"/>
        <c:crossBetween val="midCat"/>
        <c:majorUnit val="2"/>
      </c:valAx>
      <c:serAx>
        <c:axId val="124042304"/>
        <c:scaling>
          <c:orientation val="minMax"/>
        </c:scaling>
        <c:delete val="1"/>
        <c:axPos val="b"/>
        <c:majorTickMark val="out"/>
        <c:minorTickMark val="none"/>
        <c:tickLblPos val="none"/>
        <c:crossAx val="124151296"/>
        <c:crosses val="autoZero"/>
      </c:ser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  <c:userShapes r:id="rId1"/>
</c:chartSpace>
</file>

<file path=xl/charts/chart2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0"/>
      <c:hPercent val="44"/>
      <c:rotY val="30"/>
      <c:depthPercent val="200"/>
      <c:rAngAx val="1"/>
    </c:view3D>
    <c:floor>
      <c:thickness val="0"/>
      <c:spPr>
        <a:solidFill>
          <a:schemeClr val="bg1">
            <a:lumMod val="85000"/>
          </a:schemeClr>
        </a:solidFill>
      </c:spPr>
    </c:floor>
    <c:sideWall>
      <c:thickness val="0"/>
      <c:spPr>
        <a:noFill/>
        <a:ln w="3175">
          <a:solidFill>
            <a:srgbClr val="000000"/>
          </a:solidFill>
          <a:prstDash val="solid"/>
        </a:ln>
      </c:spPr>
    </c:sideWall>
    <c:backWall>
      <c:thickness val="0"/>
      <c:spPr>
        <a:noFill/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5.445452906172988E-2"/>
          <c:y val="2.3416739574219889E-2"/>
          <c:w val="0.93254637436762222"/>
          <c:h val="0.69344365287672383"/>
        </c:manualLayout>
      </c:layout>
      <c:line3DChart>
        <c:grouping val="standard"/>
        <c:varyColors val="0"/>
        <c:ser>
          <c:idx val="1"/>
          <c:order val="0"/>
          <c:tx>
            <c:strRef>
              <c:f>'[2]Str3-4'!$L$60</c:f>
              <c:strCache>
                <c:ptCount val="1"/>
                <c:pt idx="0">
                  <c:v>z terenu</c:v>
                </c:pt>
              </c:strCache>
            </c:strRef>
          </c:tx>
          <c:spPr>
            <a:solidFill>
              <a:srgbClr val="FF0000"/>
            </a:solidFill>
            <a:ln w="3175">
              <a:solidFill>
                <a:srgbClr val="000000"/>
              </a:solidFill>
              <a:prstDash val="solid"/>
            </a:ln>
          </c:spPr>
          <c:dLbls>
            <c:dLbl>
              <c:idx val="16"/>
              <c:layout>
                <c:manualLayout>
                  <c:x val="1.7302798982188294E-2"/>
                  <c:y val="-3.3862433862433865E-2"/>
                </c:manualLayout>
              </c:layout>
              <c:spPr>
                <a:noFill/>
                <a:ln w="25400">
                  <a:noFill/>
                </a:ln>
              </c:spPr>
              <c: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endParaRPr lang="pl-PL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F65-4760-8053-44D6568F73E8}"/>
                </c:ext>
              </c:extLst>
            </c:dLbl>
            <c:dLbl>
              <c:idx val="17"/>
              <c:layout>
                <c:manualLayout>
                  <c:x val="-1.2213660315361342E-2"/>
                  <c:y val="-2.5396825396825473E-2"/>
                </c:manualLayout>
              </c:layout>
              <c:spPr>
                <a:noFill/>
                <a:ln w="25400">
                  <a:noFill/>
                </a:ln>
              </c:spPr>
              <c: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endParaRPr lang="pl-PL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F65-4760-8053-44D6568F73E8}"/>
                </c:ext>
              </c:extLst>
            </c:dLbl>
            <c:spPr>
              <a:noFill/>
              <a:ln w="25400">
                <a:noFill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'[2]Str3-4'!$K$61:$K$75</c:f>
              <c:strCache>
                <c:ptCount val="15"/>
                <c:pt idx="0">
                  <c:v>styczeń</c:v>
                </c:pt>
                <c:pt idx="1">
                  <c:v>luty</c:v>
                </c:pt>
                <c:pt idx="2">
                  <c:v>marzec</c:v>
                </c:pt>
                <c:pt idx="3">
                  <c:v>kwiecień</c:v>
                </c:pt>
                <c:pt idx="4">
                  <c:v>maj</c:v>
                </c:pt>
                <c:pt idx="5">
                  <c:v>czerwiec</c:v>
                </c:pt>
                <c:pt idx="6">
                  <c:v>lipiec</c:v>
                </c:pt>
                <c:pt idx="7">
                  <c:v>sierpień</c:v>
                </c:pt>
                <c:pt idx="8">
                  <c:v>wrzesień</c:v>
                </c:pt>
                <c:pt idx="9">
                  <c:v>październik</c:v>
                </c:pt>
                <c:pt idx="10">
                  <c:v>listopad</c:v>
                </c:pt>
                <c:pt idx="11">
                  <c:v>grudzień</c:v>
                </c:pt>
                <c:pt idx="12">
                  <c:v>styczeń</c:v>
                </c:pt>
                <c:pt idx="13">
                  <c:v>luty</c:v>
                </c:pt>
                <c:pt idx="14">
                  <c:v>marzec</c:v>
                </c:pt>
              </c:strCache>
            </c:strRef>
          </c:cat>
          <c:val>
            <c:numRef>
              <c:f>'[2]Str3-4'!$L$62:$L$75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65-4760-8053-44D6568F73E8}"/>
            </c:ext>
          </c:extLst>
        </c:ser>
        <c:ser>
          <c:idx val="0"/>
          <c:order val="1"/>
          <c:tx>
            <c:strRef>
              <c:f>'[2]Str3-4'!$M$60</c:f>
              <c:strCache>
                <c:ptCount val="1"/>
                <c:pt idx="0">
                  <c:v>z zatrudnienia</c:v>
                </c:pt>
              </c:strCache>
            </c:strRef>
          </c:tx>
          <c:spPr>
            <a:solidFill>
              <a:srgbClr val="00FF00"/>
            </a:solidFill>
            <a:ln w="3175">
              <a:solidFill>
                <a:srgbClr val="000000"/>
              </a:solidFill>
              <a:prstDash val="solid"/>
            </a:ln>
          </c:spPr>
          <c:dLbls>
            <c:dLbl>
              <c:idx val="0"/>
              <c:layout>
                <c:manualLayout>
                  <c:x val="-4.0712468193384227E-2"/>
                  <c:y val="-3.8095238095238099E-2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pl-PL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F65-4760-8053-44D6568F73E8}"/>
                </c:ext>
              </c:extLst>
            </c:dLbl>
            <c:dLbl>
              <c:idx val="1"/>
              <c:layout>
                <c:manualLayout>
                  <c:x val="-2.2391857506361322E-2"/>
                  <c:y val="-8.8888888888888892E-2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pl-PL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F65-4760-8053-44D6568F73E8}"/>
                </c:ext>
              </c:extLst>
            </c:dLbl>
            <c:dLbl>
              <c:idx val="2"/>
              <c:layout>
                <c:manualLayout>
                  <c:x val="-2.4427480916030534E-2"/>
                  <c:y val="-8.8888888888888934E-2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pl-PL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F65-4760-8053-44D6568F73E8}"/>
                </c:ext>
              </c:extLst>
            </c:dLbl>
            <c:dLbl>
              <c:idx val="3"/>
              <c:layout>
                <c:manualLayout>
                  <c:x val="-2.0356234096692113E-2"/>
                  <c:y val="-0.10158730158730159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pl-PL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F65-4760-8053-44D6568F73E8}"/>
                </c:ext>
              </c:extLst>
            </c:dLbl>
            <c:dLbl>
              <c:idx val="4"/>
              <c:layout>
                <c:manualLayout>
                  <c:x val="-2.6463104325699708E-2"/>
                  <c:y val="-5.0793650793650794E-2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pl-PL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F65-4760-8053-44D6568F73E8}"/>
                </c:ext>
              </c:extLst>
            </c:dLbl>
            <c:dLbl>
              <c:idx val="5"/>
              <c:layout>
                <c:manualLayout>
                  <c:x val="-2.4427480916030534E-2"/>
                  <c:y val="-9.3121693121693161E-2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pl-PL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2F65-4760-8053-44D6568F73E8}"/>
                </c:ext>
              </c:extLst>
            </c:dLbl>
            <c:dLbl>
              <c:idx val="6"/>
              <c:layout>
                <c:manualLayout>
                  <c:x val="-1.6284987277353689E-2"/>
                  <c:y val="-8.0423280423280424E-2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pl-PL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2F65-4760-8053-44D6568F73E8}"/>
                </c:ext>
              </c:extLst>
            </c:dLbl>
            <c:dLbl>
              <c:idx val="7"/>
              <c:layout>
                <c:manualLayout>
                  <c:x val="-2.0356234096692113E-2"/>
                  <c:y val="-0.12698412698412698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pl-PL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2F65-4760-8053-44D6568F73E8}"/>
                </c:ext>
              </c:extLst>
            </c:dLbl>
            <c:dLbl>
              <c:idx val="8"/>
              <c:layout>
                <c:manualLayout>
                  <c:x val="-2.2391857506361322E-2"/>
                  <c:y val="-0.10158730158730159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pl-PL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2F65-4760-8053-44D6568F73E8}"/>
                </c:ext>
              </c:extLst>
            </c:dLbl>
            <c:dLbl>
              <c:idx val="9"/>
              <c:layout>
                <c:manualLayout>
                  <c:x val="-2.2391857506361322E-2"/>
                  <c:y val="-8.8888888888888892E-2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pl-PL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2F65-4760-8053-44D6568F73E8}"/>
                </c:ext>
              </c:extLst>
            </c:dLbl>
            <c:dLbl>
              <c:idx val="10"/>
              <c:layout>
                <c:manualLayout>
                  <c:x val="-1.8320770972330747E-2"/>
                  <c:y val="-6.3492063492063419E-2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pl-PL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2F65-4760-8053-44D6568F73E8}"/>
                </c:ext>
              </c:extLst>
            </c:dLbl>
            <c:dLbl>
              <c:idx val="11"/>
              <c:layout>
                <c:manualLayout>
                  <c:x val="-1.6284987277353617E-2"/>
                  <c:y val="-7.6190476190476197E-2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pl-PL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2F65-4760-8053-44D6568F73E8}"/>
                </c:ext>
              </c:extLst>
            </c:dLbl>
            <c:dLbl>
              <c:idx val="12"/>
              <c:layout>
                <c:manualLayout>
                  <c:x val="-2.0356234096692037E-2"/>
                  <c:y val="-5.0793650793650794E-2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pl-PL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2F65-4760-8053-44D6568F73E8}"/>
                </c:ext>
              </c:extLst>
            </c:dLbl>
            <c:dLbl>
              <c:idx val="13"/>
              <c:layout>
                <c:manualLayout>
                  <c:x val="-2.0356234096692113E-2"/>
                  <c:y val="-6.3492063492063489E-2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pl-PL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2F65-4760-8053-44D6568F73E8}"/>
                </c:ext>
              </c:extLst>
            </c:dLbl>
            <c:dLbl>
              <c:idx val="14"/>
              <c:layout>
                <c:manualLayout>
                  <c:x val="-1.4249363867684479E-2"/>
                  <c:y val="-8.8888888888888892E-2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pl-PL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2F65-4760-8053-44D6568F73E8}"/>
                </c:ext>
              </c:extLst>
            </c:dLbl>
            <c:dLbl>
              <c:idx val="15"/>
              <c:layout>
                <c:manualLayout>
                  <c:x val="-2.4427480916030534E-2"/>
                  <c:y val="-6.3492063492063489E-2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pl-PL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2F65-4760-8053-44D6568F73E8}"/>
                </c:ext>
              </c:extLst>
            </c:dLbl>
            <c:dLbl>
              <c:idx val="16"/>
              <c:layout>
                <c:manualLayout>
                  <c:x val="-2.2391857506361322E-2"/>
                  <c:y val="-5.9259259259259262E-2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pl-PL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2F65-4760-8053-44D6568F73E8}"/>
                </c:ext>
              </c:extLst>
            </c:dLbl>
            <c:dLbl>
              <c:idx val="17"/>
              <c:layout>
                <c:manualLayout>
                  <c:x val="-2.2391857506361322E-2"/>
                  <c:y val="-5.5026455026455028E-2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pl-PL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2F65-4760-8053-44D6568F73E8}"/>
                </c:ext>
              </c:extLst>
            </c:dLbl>
            <c:dLbl>
              <c:idx val="18"/>
              <c:layout>
                <c:manualLayout>
                  <c:x val="-2.2391857506361322E-2"/>
                  <c:y val="-5.079365079365087E-2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pl-PL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2F65-4760-8053-44D6568F73E8}"/>
                </c:ext>
              </c:extLst>
            </c:dLbl>
            <c:dLbl>
              <c:idx val="19"/>
              <c:layout>
                <c:manualLayout>
                  <c:x val="-2.4427480916030534E-2"/>
                  <c:y val="-0.10158730158730159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pl-PL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2F65-4760-8053-44D6568F73E8}"/>
                </c:ext>
              </c:extLst>
            </c:dLbl>
            <c:dLbl>
              <c:idx val="20"/>
              <c:layout>
                <c:manualLayout>
                  <c:x val="-1.4249363867684479E-2"/>
                  <c:y val="-7.6190476190476197E-2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pl-PL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2F65-4760-8053-44D6568F73E8}"/>
                </c:ext>
              </c:extLst>
            </c:dLbl>
            <c:dLbl>
              <c:idx val="21"/>
              <c:layout>
                <c:manualLayout>
                  <c:x val="-2.4427480916030534E-2"/>
                  <c:y val="-5.5026455026455028E-2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pl-PL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2F65-4760-8053-44D6568F73E8}"/>
                </c:ext>
              </c:extLst>
            </c:dLbl>
            <c:dLbl>
              <c:idx val="22"/>
              <c:layout>
                <c:manualLayout>
                  <c:x val="-1.8320610687022901E-2"/>
                  <c:y val="-5.9259259259259262E-2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pl-PL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2F65-4760-8053-44D6568F73E8}"/>
                </c:ext>
              </c:extLst>
            </c:dLbl>
            <c:dLbl>
              <c:idx val="23"/>
              <c:layout>
                <c:manualLayout>
                  <c:x val="-1.8320610687022901E-2"/>
                  <c:y val="-5.5026455026455028E-2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pl-PL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2F65-4760-8053-44D6568F73E8}"/>
                </c:ext>
              </c:extLst>
            </c:dLbl>
            <c:spPr>
              <a:noFill/>
              <a:ln w="25400">
                <a:noFill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'[2]Str3-4'!$K$61:$K$75</c:f>
              <c:strCache>
                <c:ptCount val="15"/>
                <c:pt idx="0">
                  <c:v>styczeń</c:v>
                </c:pt>
                <c:pt idx="1">
                  <c:v>luty</c:v>
                </c:pt>
                <c:pt idx="2">
                  <c:v>marzec</c:v>
                </c:pt>
                <c:pt idx="3">
                  <c:v>kwiecień</c:v>
                </c:pt>
                <c:pt idx="4">
                  <c:v>maj</c:v>
                </c:pt>
                <c:pt idx="5">
                  <c:v>czerwiec</c:v>
                </c:pt>
                <c:pt idx="6">
                  <c:v>lipiec</c:v>
                </c:pt>
                <c:pt idx="7">
                  <c:v>sierpień</c:v>
                </c:pt>
                <c:pt idx="8">
                  <c:v>wrzesień</c:v>
                </c:pt>
                <c:pt idx="9">
                  <c:v>październik</c:v>
                </c:pt>
                <c:pt idx="10">
                  <c:v>listopad</c:v>
                </c:pt>
                <c:pt idx="11">
                  <c:v>grudzień</c:v>
                </c:pt>
                <c:pt idx="12">
                  <c:v>styczeń</c:v>
                </c:pt>
                <c:pt idx="13">
                  <c:v>luty</c:v>
                </c:pt>
                <c:pt idx="14">
                  <c:v>marzec</c:v>
                </c:pt>
              </c:strCache>
            </c:strRef>
          </c:cat>
          <c:val>
            <c:numRef>
              <c:f>'[2]Str3-4'!$M$61:$M$75</c:f>
              <c:numCache>
                <c:formatCode>General</c:formatCode>
                <c:ptCount val="15"/>
                <c:pt idx="0">
                  <c:v>2</c:v>
                </c:pt>
                <c:pt idx="1">
                  <c:v>2</c:v>
                </c:pt>
                <c:pt idx="2">
                  <c:v>5</c:v>
                </c:pt>
                <c:pt idx="3">
                  <c:v>3</c:v>
                </c:pt>
                <c:pt idx="4">
                  <c:v>8</c:v>
                </c:pt>
                <c:pt idx="5">
                  <c:v>10</c:v>
                </c:pt>
                <c:pt idx="6">
                  <c:v>8</c:v>
                </c:pt>
                <c:pt idx="7">
                  <c:v>19</c:v>
                </c:pt>
                <c:pt idx="8">
                  <c:v>17</c:v>
                </c:pt>
                <c:pt idx="9">
                  <c:v>13</c:v>
                </c:pt>
                <c:pt idx="10">
                  <c:v>13</c:v>
                </c:pt>
                <c:pt idx="11">
                  <c:v>13</c:v>
                </c:pt>
                <c:pt idx="12">
                  <c:v>12</c:v>
                </c:pt>
                <c:pt idx="13">
                  <c:v>10</c:v>
                </c:pt>
                <c:pt idx="14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2F65-4760-8053-44D6568F73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Depth val="50"/>
        <c:axId val="1556461808"/>
        <c:axId val="1"/>
        <c:axId val="2"/>
      </c:line3DChart>
      <c:catAx>
        <c:axId val="1556461808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55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556461808"/>
        <c:crosses val="autoZero"/>
        <c:crossBetween val="midCat"/>
        <c:majorUnit val="5"/>
        <c:minorUnit val="1"/>
      </c:valAx>
      <c:serAx>
        <c:axId val="2"/>
        <c:scaling>
          <c:orientation val="minMax"/>
        </c:scaling>
        <c:delete val="1"/>
        <c:axPos val="b"/>
        <c:majorTickMark val="out"/>
        <c:minorTickMark val="none"/>
        <c:tickLblPos val="nextTo"/>
        <c:crossAx val="1"/>
        <c:crosses val="autoZero"/>
      </c:ser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110745023002647"/>
          <c:y val="0.87467335598975182"/>
          <c:w val="0.27297803927257352"/>
          <c:h val="9.117116414225426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  <a:ln w="3175">
      <a:solidFill>
        <a:srgbClr val="000000"/>
      </a:solidFill>
      <a:prstDash val="solid"/>
    </a:ln>
    <a:scene3d>
      <a:camera prst="orthographicFront"/>
      <a:lightRig rig="threePt" dir="t"/>
    </a:scene3d>
    <a:sp3d prstMaterial="metal">
      <a:bevelT w="165100" prst="coolSlant"/>
      <a:bevelB w="165100" prst="coolSlant"/>
    </a:sp3d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" r="0.75" t="1" header="0.5" footer="0.5"/>
    <c:pageSetup paperSize="9" orientation="landscape" horizontalDpi="360" verticalDpi="360"/>
  </c:printSettings>
</c:chartSpace>
</file>

<file path=xl/charts/chart2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Liczba uczestników zbiorowych wystąpień czynnych i biernych w okresie 
od 01.01.97 r. do 31.05.98 r.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0"/>
      <c:hPercent val="5"/>
      <c:rotY val="20"/>
      <c:depthPercent val="200"/>
      <c:rAngAx val="1"/>
    </c:view3D>
    <c:floor>
      <c:thickness val="0"/>
      <c:spPr>
        <a:pattFill prst="pct10">
          <a:fgClr>
            <a:srgbClr val="FFFFFF"/>
          </a:fgClr>
          <a:bgClr>
            <a:srgbClr val="C0C0C0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/>
      <c:line3DChart>
        <c:grouping val="standard"/>
        <c:varyColors val="0"/>
        <c:ser>
          <c:idx val="1"/>
          <c:order val="0"/>
          <c:tx>
            <c:v>czynne</c:v>
          </c:tx>
          <c:spPr>
            <a:solidFill>
              <a:srgbClr val="FF0000"/>
            </a:solidFill>
            <a:ln w="3175">
              <a:solidFill>
                <a:srgbClr val="000000"/>
              </a:solidFill>
              <a:prstDash val="solid"/>
            </a:ln>
          </c:spPr>
          <c:cat>
            <c:strLit>
              <c:ptCount val="17"/>
              <c:pt idx="0">
                <c:v>styczeń</c:v>
              </c:pt>
              <c:pt idx="1">
                <c:v>luty</c:v>
              </c:pt>
              <c:pt idx="2">
                <c:v>marzec</c:v>
              </c:pt>
              <c:pt idx="3">
                <c:v>kwiecień</c:v>
              </c:pt>
              <c:pt idx="4">
                <c:v>maj</c:v>
              </c:pt>
              <c:pt idx="5">
                <c:v>czerwiec</c:v>
              </c:pt>
              <c:pt idx="6">
                <c:v>lipiec</c:v>
              </c:pt>
              <c:pt idx="7">
                <c:v>sierpień</c:v>
              </c:pt>
              <c:pt idx="8">
                <c:v>wrzesień</c:v>
              </c:pt>
              <c:pt idx="9">
                <c:v>październik</c:v>
              </c:pt>
              <c:pt idx="10">
                <c:v>listopad</c:v>
              </c:pt>
              <c:pt idx="11">
                <c:v>grudzień</c:v>
              </c:pt>
              <c:pt idx="12">
                <c:v>styczeń</c:v>
              </c:pt>
              <c:pt idx="13">
                <c:v>luty</c:v>
              </c:pt>
              <c:pt idx="14">
                <c:v>marzec</c:v>
              </c:pt>
              <c:pt idx="15">
                <c:v>kwiecień</c:v>
              </c:pt>
              <c:pt idx="16">
                <c:v>maj</c:v>
              </c:pt>
            </c:strLit>
          </c:cat>
          <c:val>
            <c:numLit>
              <c:formatCode>General</c:formatCode>
              <c:ptCount val="17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3</c:v>
              </c:pt>
              <c:pt idx="6">
                <c:v>12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9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4</c:v>
              </c:pt>
              <c:pt idx="15">
                <c:v>0</c:v>
              </c:pt>
              <c:pt idx="16">
                <c:v>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6980-43D7-8F91-37065D8C3AE7}"/>
            </c:ext>
          </c:extLst>
        </c:ser>
        <c:ser>
          <c:idx val="0"/>
          <c:order val="1"/>
          <c:tx>
            <c:v>bierne</c:v>
          </c:tx>
          <c:spPr>
            <a:solidFill>
              <a:srgbClr val="00FF00"/>
            </a:solidFill>
            <a:ln w="3175">
              <a:solidFill>
                <a:srgbClr val="000000"/>
              </a:solidFill>
              <a:prstDash val="solid"/>
            </a:ln>
          </c:spPr>
          <c:cat>
            <c:strLit>
              <c:ptCount val="17"/>
              <c:pt idx="0">
                <c:v>styczeń</c:v>
              </c:pt>
              <c:pt idx="1">
                <c:v>luty</c:v>
              </c:pt>
              <c:pt idx="2">
                <c:v>marzec</c:v>
              </c:pt>
              <c:pt idx="3">
                <c:v>kwiecień</c:v>
              </c:pt>
              <c:pt idx="4">
                <c:v>maj</c:v>
              </c:pt>
              <c:pt idx="5">
                <c:v>czerwiec</c:v>
              </c:pt>
              <c:pt idx="6">
                <c:v>lipiec</c:v>
              </c:pt>
              <c:pt idx="7">
                <c:v>sierpień</c:v>
              </c:pt>
              <c:pt idx="8">
                <c:v>wrzesień</c:v>
              </c:pt>
              <c:pt idx="9">
                <c:v>październik</c:v>
              </c:pt>
              <c:pt idx="10">
                <c:v>listopad</c:v>
              </c:pt>
              <c:pt idx="11">
                <c:v>grudzień</c:v>
              </c:pt>
              <c:pt idx="12">
                <c:v>styczeń</c:v>
              </c:pt>
              <c:pt idx="13">
                <c:v>luty</c:v>
              </c:pt>
              <c:pt idx="14">
                <c:v>marzec</c:v>
              </c:pt>
              <c:pt idx="15">
                <c:v>kwiecień</c:v>
              </c:pt>
              <c:pt idx="16">
                <c:v>maj</c:v>
              </c:pt>
            </c:strLit>
          </c:cat>
          <c:val>
            <c:numLit>
              <c:formatCode>General</c:formatCode>
              <c:ptCount val="17"/>
              <c:pt idx="0">
                <c:v>0</c:v>
              </c:pt>
              <c:pt idx="1">
                <c:v>0</c:v>
              </c:pt>
              <c:pt idx="2">
                <c:v>8</c:v>
              </c:pt>
              <c:pt idx="3">
                <c:v>0</c:v>
              </c:pt>
              <c:pt idx="4">
                <c:v>0</c:v>
              </c:pt>
              <c:pt idx="5">
                <c:v>167</c:v>
              </c:pt>
              <c:pt idx="6">
                <c:v>267</c:v>
              </c:pt>
              <c:pt idx="7">
                <c:v>0</c:v>
              </c:pt>
              <c:pt idx="8">
                <c:v>10</c:v>
              </c:pt>
              <c:pt idx="9">
                <c:v>6</c:v>
              </c:pt>
              <c:pt idx="10">
                <c:v>19</c:v>
              </c:pt>
              <c:pt idx="11">
                <c:v>3</c:v>
              </c:pt>
              <c:pt idx="12">
                <c:v>41</c:v>
              </c:pt>
              <c:pt idx="13">
                <c:v>100</c:v>
              </c:pt>
              <c:pt idx="14">
                <c:v>51</c:v>
              </c:pt>
              <c:pt idx="15">
                <c:v>58</c:v>
              </c:pt>
              <c:pt idx="16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6980-43D7-8F91-37065D8C3A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Depth val="50"/>
        <c:axId val="124227968"/>
        <c:axId val="124229504"/>
        <c:axId val="124453312"/>
      </c:line3DChart>
      <c:catAx>
        <c:axId val="124227968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4229504"/>
        <c:crosses val="autoZero"/>
        <c:auto val="0"/>
        <c:lblAlgn val="ctr"/>
        <c:lblOffset val="100"/>
        <c:tickLblSkip val="3"/>
        <c:tickMarkSkip val="1"/>
        <c:noMultiLvlLbl val="0"/>
      </c:catAx>
      <c:valAx>
        <c:axId val="1242295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4227968"/>
        <c:crosses val="autoZero"/>
        <c:crossBetween val="midCat"/>
        <c:majorUnit val="25"/>
      </c:valAx>
      <c:serAx>
        <c:axId val="124453312"/>
        <c:scaling>
          <c:orientation val="minMax"/>
        </c:scaling>
        <c:delete val="1"/>
        <c:axPos val="b"/>
        <c:majorTickMark val="out"/>
        <c:minorTickMark val="none"/>
        <c:tickLblPos val="none"/>
        <c:crossAx val="124229504"/>
        <c:crosses val="autoZero"/>
      </c:ser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</c:chartSpace>
</file>

<file path=xl/charts/chart2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Liczba uczestników zbiorowych wystąpień czynnych i biernych w okresie 
od 01.01.97 r. do 31.05.98 r.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0"/>
      <c:hPercent val="5"/>
      <c:rotY val="20"/>
      <c:depthPercent val="200"/>
      <c:rAngAx val="1"/>
    </c:view3D>
    <c:floor>
      <c:thickness val="0"/>
      <c:spPr>
        <a:pattFill prst="pct10">
          <a:fgClr>
            <a:srgbClr val="FFFFFF"/>
          </a:fgClr>
          <a:bgClr>
            <a:srgbClr val="C0C0C0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/>
      <c:line3DChart>
        <c:grouping val="standard"/>
        <c:varyColors val="0"/>
        <c:ser>
          <c:idx val="1"/>
          <c:order val="0"/>
          <c:tx>
            <c:v>czynne</c:v>
          </c:tx>
          <c:spPr>
            <a:solidFill>
              <a:srgbClr val="FF0000"/>
            </a:solidFill>
            <a:ln w="3175">
              <a:solidFill>
                <a:srgbClr val="000000"/>
              </a:solidFill>
              <a:prstDash val="solid"/>
            </a:ln>
          </c:spPr>
          <c:cat>
            <c:strLit>
              <c:ptCount val="17"/>
              <c:pt idx="0">
                <c:v>styczeń</c:v>
              </c:pt>
              <c:pt idx="1">
                <c:v>luty</c:v>
              </c:pt>
              <c:pt idx="2">
                <c:v>marzec</c:v>
              </c:pt>
              <c:pt idx="3">
                <c:v>kwiecień</c:v>
              </c:pt>
              <c:pt idx="4">
                <c:v>maj</c:v>
              </c:pt>
              <c:pt idx="5">
                <c:v>czerwiec</c:v>
              </c:pt>
              <c:pt idx="6">
                <c:v>lipiec</c:v>
              </c:pt>
              <c:pt idx="7">
                <c:v>sierpień</c:v>
              </c:pt>
              <c:pt idx="8">
                <c:v>wrzesień</c:v>
              </c:pt>
              <c:pt idx="9">
                <c:v>październik</c:v>
              </c:pt>
              <c:pt idx="10">
                <c:v>listopad</c:v>
              </c:pt>
              <c:pt idx="11">
                <c:v>grudzień</c:v>
              </c:pt>
              <c:pt idx="12">
                <c:v>styczeń</c:v>
              </c:pt>
              <c:pt idx="13">
                <c:v>luty</c:v>
              </c:pt>
              <c:pt idx="14">
                <c:v>marzec</c:v>
              </c:pt>
              <c:pt idx="15">
                <c:v>kwiecień</c:v>
              </c:pt>
              <c:pt idx="16">
                <c:v>maj</c:v>
              </c:pt>
            </c:strLit>
          </c:cat>
          <c:val>
            <c:numLit>
              <c:formatCode>General</c:formatCode>
              <c:ptCount val="17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3</c:v>
              </c:pt>
              <c:pt idx="6">
                <c:v>12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9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4</c:v>
              </c:pt>
              <c:pt idx="15">
                <c:v>0</c:v>
              </c:pt>
              <c:pt idx="16">
                <c:v>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29C1-49C5-8DBF-214C967EC6E5}"/>
            </c:ext>
          </c:extLst>
        </c:ser>
        <c:ser>
          <c:idx val="0"/>
          <c:order val="1"/>
          <c:tx>
            <c:v>bierne</c:v>
          </c:tx>
          <c:spPr>
            <a:solidFill>
              <a:srgbClr val="00FF00"/>
            </a:solidFill>
            <a:ln w="3175">
              <a:solidFill>
                <a:srgbClr val="000000"/>
              </a:solidFill>
              <a:prstDash val="solid"/>
            </a:ln>
          </c:spPr>
          <c:cat>
            <c:strLit>
              <c:ptCount val="17"/>
              <c:pt idx="0">
                <c:v>styczeń</c:v>
              </c:pt>
              <c:pt idx="1">
                <c:v>luty</c:v>
              </c:pt>
              <c:pt idx="2">
                <c:v>marzec</c:v>
              </c:pt>
              <c:pt idx="3">
                <c:v>kwiecień</c:v>
              </c:pt>
              <c:pt idx="4">
                <c:v>maj</c:v>
              </c:pt>
              <c:pt idx="5">
                <c:v>czerwiec</c:v>
              </c:pt>
              <c:pt idx="6">
                <c:v>lipiec</c:v>
              </c:pt>
              <c:pt idx="7">
                <c:v>sierpień</c:v>
              </c:pt>
              <c:pt idx="8">
                <c:v>wrzesień</c:v>
              </c:pt>
              <c:pt idx="9">
                <c:v>październik</c:v>
              </c:pt>
              <c:pt idx="10">
                <c:v>listopad</c:v>
              </c:pt>
              <c:pt idx="11">
                <c:v>grudzień</c:v>
              </c:pt>
              <c:pt idx="12">
                <c:v>styczeń</c:v>
              </c:pt>
              <c:pt idx="13">
                <c:v>luty</c:v>
              </c:pt>
              <c:pt idx="14">
                <c:v>marzec</c:v>
              </c:pt>
              <c:pt idx="15">
                <c:v>kwiecień</c:v>
              </c:pt>
              <c:pt idx="16">
                <c:v>maj</c:v>
              </c:pt>
            </c:strLit>
          </c:cat>
          <c:val>
            <c:numLit>
              <c:formatCode>General</c:formatCode>
              <c:ptCount val="17"/>
              <c:pt idx="0">
                <c:v>0</c:v>
              </c:pt>
              <c:pt idx="1">
                <c:v>0</c:v>
              </c:pt>
              <c:pt idx="2">
                <c:v>8</c:v>
              </c:pt>
              <c:pt idx="3">
                <c:v>0</c:v>
              </c:pt>
              <c:pt idx="4">
                <c:v>0</c:v>
              </c:pt>
              <c:pt idx="5">
                <c:v>167</c:v>
              </c:pt>
              <c:pt idx="6">
                <c:v>267</c:v>
              </c:pt>
              <c:pt idx="7">
                <c:v>0</c:v>
              </c:pt>
              <c:pt idx="8">
                <c:v>10</c:v>
              </c:pt>
              <c:pt idx="9">
                <c:v>6</c:v>
              </c:pt>
              <c:pt idx="10">
                <c:v>19</c:v>
              </c:pt>
              <c:pt idx="11">
                <c:v>3</c:v>
              </c:pt>
              <c:pt idx="12">
                <c:v>41</c:v>
              </c:pt>
              <c:pt idx="13">
                <c:v>100</c:v>
              </c:pt>
              <c:pt idx="14">
                <c:v>51</c:v>
              </c:pt>
              <c:pt idx="15">
                <c:v>58</c:v>
              </c:pt>
              <c:pt idx="16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29C1-49C5-8DBF-214C967EC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Depth val="50"/>
        <c:axId val="124514304"/>
        <c:axId val="124515840"/>
        <c:axId val="124455552"/>
      </c:line3DChart>
      <c:catAx>
        <c:axId val="12451430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4515840"/>
        <c:crosses val="autoZero"/>
        <c:auto val="0"/>
        <c:lblAlgn val="ctr"/>
        <c:lblOffset val="100"/>
        <c:tickLblSkip val="3"/>
        <c:tickMarkSkip val="1"/>
        <c:noMultiLvlLbl val="0"/>
      </c:catAx>
      <c:valAx>
        <c:axId val="1245158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4514304"/>
        <c:crosses val="autoZero"/>
        <c:crossBetween val="midCat"/>
        <c:majorUnit val="25"/>
      </c:valAx>
      <c:serAx>
        <c:axId val="124455552"/>
        <c:scaling>
          <c:orientation val="minMax"/>
        </c:scaling>
        <c:delete val="1"/>
        <c:axPos val="b"/>
        <c:majorTickMark val="out"/>
        <c:minorTickMark val="none"/>
        <c:tickLblPos val="none"/>
        <c:crossAx val="124515840"/>
        <c:crosses val="autoZero"/>
      </c:ser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Struktura populacji osadzonych kobiet i mężczyzn stan w dniu 31.12.1997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E9CF-4D02-80A6-0B8812929DB6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E9CF-4D02-80A6-0B8812929DB6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TA</c:v>
              </c:pt>
              <c:pt idx="1">
                <c:v>SK</c:v>
              </c:pt>
              <c:pt idx="2">
                <c:v>UK</c:v>
              </c:pt>
            </c:strLit>
          </c:cat>
          <c:val>
            <c:numLit>
              <c:formatCode>General</c:formatCode>
              <c:ptCount val="3"/>
              <c:pt idx="0">
                <c:v>13634</c:v>
              </c:pt>
              <c:pt idx="1">
                <c:v>44733</c:v>
              </c:pt>
              <c:pt idx="2">
                <c:v>1158</c:v>
              </c:pt>
            </c:numLit>
          </c:val>
          <c:extLst>
            <c:ext xmlns:c16="http://schemas.microsoft.com/office/drawing/2014/chart" uri="{C3380CC4-5D6E-409C-BE32-E72D297353CC}">
              <c16:uniqueId val="{00000002-E9CF-4D02-80A6-0B8812929DB6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Struktura populacji osadzonych kobiet w dniu  31.12.1997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673D-470C-84C1-185B93B24B55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673D-470C-84C1-185B93B24B55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TA</c:v>
              </c:pt>
              <c:pt idx="1">
                <c:v>SK</c:v>
              </c:pt>
              <c:pt idx="2">
                <c:v>UK</c:v>
              </c:pt>
            </c:strLit>
          </c:cat>
          <c:val>
            <c:numLit>
              <c:formatCode>General</c:formatCode>
              <c:ptCount val="3"/>
              <c:pt idx="0">
                <c:v>503</c:v>
              </c:pt>
              <c:pt idx="1">
                <c:v>890</c:v>
              </c:pt>
              <c:pt idx="2">
                <c:v>40</c:v>
              </c:pt>
            </c:numLit>
          </c:val>
          <c:extLst>
            <c:ext xmlns:c16="http://schemas.microsoft.com/office/drawing/2014/chart" uri="{C3380CC4-5D6E-409C-BE32-E72D297353CC}">
              <c16:uniqueId val="{00000002-673D-470C-84C1-185B93B24B55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Struktura populacji osadzonych kobiet i mężczyzn stan w dniu 31.12.1997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FC52-40F2-8E3F-9397E7B76E28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FC52-40F2-8E3F-9397E7B76E28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TA</c:v>
              </c:pt>
              <c:pt idx="1">
                <c:v>SK</c:v>
              </c:pt>
              <c:pt idx="2">
                <c:v>UK</c:v>
              </c:pt>
            </c:strLit>
          </c:cat>
          <c:val>
            <c:numLit>
              <c:formatCode>General</c:formatCode>
              <c:ptCount val="3"/>
              <c:pt idx="0">
                <c:v>13634</c:v>
              </c:pt>
              <c:pt idx="1">
                <c:v>44733</c:v>
              </c:pt>
              <c:pt idx="2">
                <c:v>1158</c:v>
              </c:pt>
            </c:numLit>
          </c:val>
          <c:extLst>
            <c:ext xmlns:c16="http://schemas.microsoft.com/office/drawing/2014/chart" uri="{C3380CC4-5D6E-409C-BE32-E72D297353CC}">
              <c16:uniqueId val="{00000002-FC52-40F2-8E3F-9397E7B76E28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Struktura populacji osadzonych kobiet w dniu  31.12.1997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1C1B-4811-A1F0-A2FA5A64EA86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1C1B-4811-A1F0-A2FA5A64EA86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TA</c:v>
              </c:pt>
              <c:pt idx="1">
                <c:v>SK</c:v>
              </c:pt>
              <c:pt idx="2">
                <c:v>UK</c:v>
              </c:pt>
            </c:strLit>
          </c:cat>
          <c:val>
            <c:numLit>
              <c:formatCode>General</c:formatCode>
              <c:ptCount val="3"/>
              <c:pt idx="0">
                <c:v>503</c:v>
              </c:pt>
              <c:pt idx="1">
                <c:v>890</c:v>
              </c:pt>
              <c:pt idx="2">
                <c:v>40</c:v>
              </c:pt>
            </c:numLit>
          </c:val>
          <c:extLst>
            <c:ext xmlns:c16="http://schemas.microsoft.com/office/drawing/2014/chart" uri="{C3380CC4-5D6E-409C-BE32-E72D297353CC}">
              <c16:uniqueId val="{00000002-1C1B-4811-A1F0-A2FA5A64EA86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Struktura populacji osadzonych kobiet i mężczyzn stan w dniu 30.01.1998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D8BF-4CFF-A86E-5383FEB6C35F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D8BF-4CFF-A86E-5383FEB6C35F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TA</c:v>
              </c:pt>
              <c:pt idx="1">
                <c:v>SK</c:v>
              </c:pt>
              <c:pt idx="2">
                <c:v>UK</c:v>
              </c:pt>
            </c:strLit>
          </c:cat>
          <c:val>
            <c:numLit>
              <c:formatCode>General</c:formatCode>
              <c:ptCount val="3"/>
              <c:pt idx="0">
                <c:v>13634</c:v>
              </c:pt>
              <c:pt idx="1">
                <c:v>44733</c:v>
              </c:pt>
              <c:pt idx="2">
                <c:v>1158</c:v>
              </c:pt>
            </c:numLit>
          </c:val>
          <c:extLst>
            <c:ext xmlns:c16="http://schemas.microsoft.com/office/drawing/2014/chart" uri="{C3380CC4-5D6E-409C-BE32-E72D297353CC}">
              <c16:uniqueId val="{00000002-D8BF-4CFF-A86E-5383FEB6C35F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Struktura populacji osadzonych kobiet i mężczyzn stan w dniu 30.04.1997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7924-4BB0-9799-64EECB843137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7924-4BB0-9799-64EECB843137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SK</c:v>
              </c:pt>
              <c:pt idx="1">
                <c:v>UK</c:v>
              </c:pt>
            </c:strLit>
          </c:cat>
          <c:val>
            <c:numLit>
              <c:formatCode>General</c:formatCode>
              <c:ptCount val="3"/>
              <c:pt idx="0">
                <c:v>44733</c:v>
              </c:pt>
              <c:pt idx="1">
                <c:v>1158</c:v>
              </c:pt>
            </c:numLit>
          </c:val>
          <c:extLst>
            <c:ext xmlns:c16="http://schemas.microsoft.com/office/drawing/2014/chart" uri="{C3380CC4-5D6E-409C-BE32-E72D297353CC}">
              <c16:uniqueId val="{00000002-7924-4BB0-9799-64EECB843137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Struktura populacji osadzonych kobiet w dniu  30.01.1998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12C2-422C-BAB6-89DB5D9E267E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12C2-422C-BAB6-89DB5D9E267E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TA</c:v>
              </c:pt>
              <c:pt idx="1">
                <c:v>SK</c:v>
              </c:pt>
              <c:pt idx="2">
                <c:v>UK</c:v>
              </c:pt>
            </c:strLit>
          </c:cat>
          <c:val>
            <c:numLit>
              <c:formatCode>General</c:formatCode>
              <c:ptCount val="3"/>
              <c:pt idx="0">
                <c:v>503</c:v>
              </c:pt>
              <c:pt idx="1">
                <c:v>890</c:v>
              </c:pt>
              <c:pt idx="2">
                <c:v>40</c:v>
              </c:pt>
            </c:numLit>
          </c:val>
          <c:extLst>
            <c:ext xmlns:c16="http://schemas.microsoft.com/office/drawing/2014/chart" uri="{C3380CC4-5D6E-409C-BE32-E72D297353CC}">
              <c16:uniqueId val="{00000002-12C2-422C-BAB6-89DB5D9E267E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Struktura populacji osadzonych kobiet i mężczyzn stan w dniu 30.01.1998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60F0-4A5D-9444-1171BEEA4606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60F0-4A5D-9444-1171BEEA4606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TA</c:v>
              </c:pt>
              <c:pt idx="1">
                <c:v>SK</c:v>
              </c:pt>
              <c:pt idx="2">
                <c:v>UK</c:v>
              </c:pt>
            </c:strLit>
          </c:cat>
          <c:val>
            <c:numLit>
              <c:formatCode>General</c:formatCode>
              <c:ptCount val="3"/>
              <c:pt idx="0">
                <c:v>13634</c:v>
              </c:pt>
              <c:pt idx="1">
                <c:v>44733</c:v>
              </c:pt>
              <c:pt idx="2">
                <c:v>1158</c:v>
              </c:pt>
            </c:numLit>
          </c:val>
          <c:extLst>
            <c:ext xmlns:c16="http://schemas.microsoft.com/office/drawing/2014/chart" uri="{C3380CC4-5D6E-409C-BE32-E72D297353CC}">
              <c16:uniqueId val="{00000002-60F0-4A5D-9444-1171BEEA4606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Struktura populacji osadzonych kobiet w dniu  30.01.1998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968A-48DC-BAD8-40A67BFFBF3B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968A-48DC-BAD8-40A67BFFBF3B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TA</c:v>
              </c:pt>
              <c:pt idx="1">
                <c:v>SK</c:v>
              </c:pt>
              <c:pt idx="2">
                <c:v>UK</c:v>
              </c:pt>
            </c:strLit>
          </c:cat>
          <c:val>
            <c:numLit>
              <c:formatCode>General</c:formatCode>
              <c:ptCount val="3"/>
              <c:pt idx="0">
                <c:v>503</c:v>
              </c:pt>
              <c:pt idx="1">
                <c:v>890</c:v>
              </c:pt>
              <c:pt idx="2">
                <c:v>40</c:v>
              </c:pt>
            </c:numLit>
          </c:val>
          <c:extLst>
            <c:ext xmlns:c16="http://schemas.microsoft.com/office/drawing/2014/chart" uri="{C3380CC4-5D6E-409C-BE32-E72D297353CC}">
              <c16:uniqueId val="{00000002-968A-48DC-BAD8-40A67BFFBF3B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Struktura populacji osadzonych kobiet i mężczyzn stan w dniu 27.02.1998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6A82-4AAC-82E5-0C3C0D7F84F8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6A82-4AAC-82E5-0C3C0D7F84F8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TA</c:v>
              </c:pt>
              <c:pt idx="1">
                <c:v>SK</c:v>
              </c:pt>
              <c:pt idx="2">
                <c:v>UK</c:v>
              </c:pt>
            </c:strLit>
          </c:cat>
          <c:val>
            <c:numLit>
              <c:formatCode>General</c:formatCode>
              <c:ptCount val="3"/>
              <c:pt idx="0">
                <c:v>13634</c:v>
              </c:pt>
              <c:pt idx="1">
                <c:v>44733</c:v>
              </c:pt>
              <c:pt idx="2">
                <c:v>1158</c:v>
              </c:pt>
            </c:numLit>
          </c:val>
          <c:extLst>
            <c:ext xmlns:c16="http://schemas.microsoft.com/office/drawing/2014/chart" uri="{C3380CC4-5D6E-409C-BE32-E72D297353CC}">
              <c16:uniqueId val="{00000002-6A82-4AAC-82E5-0C3C0D7F84F8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Struktura populacji osadzonych kobiet w dniu  27.02.1998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D78D-47FE-B0DE-9A0923BF0DE4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D78D-47FE-B0DE-9A0923BF0DE4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TA</c:v>
              </c:pt>
              <c:pt idx="1">
                <c:v>SK</c:v>
              </c:pt>
              <c:pt idx="2">
                <c:v>UK</c:v>
              </c:pt>
            </c:strLit>
          </c:cat>
          <c:val>
            <c:numLit>
              <c:formatCode>General</c:formatCode>
              <c:ptCount val="3"/>
              <c:pt idx="0">
                <c:v>503</c:v>
              </c:pt>
              <c:pt idx="1">
                <c:v>890</c:v>
              </c:pt>
              <c:pt idx="2">
                <c:v>40</c:v>
              </c:pt>
            </c:numLit>
          </c:val>
          <c:extLst>
            <c:ext xmlns:c16="http://schemas.microsoft.com/office/drawing/2014/chart" uri="{C3380CC4-5D6E-409C-BE32-E72D297353CC}">
              <c16:uniqueId val="{00000002-D78D-47FE-B0DE-9A0923BF0DE4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Struktura populacji osadzonych kobiet i mężczyzn stan w dniu 27.02.1998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598F-4896-9393-446B167267DD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598F-4896-9393-446B167267DD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TA</c:v>
              </c:pt>
              <c:pt idx="1">
                <c:v>SK</c:v>
              </c:pt>
              <c:pt idx="2">
                <c:v>UK</c:v>
              </c:pt>
            </c:strLit>
          </c:cat>
          <c:val>
            <c:numLit>
              <c:formatCode>General</c:formatCode>
              <c:ptCount val="3"/>
              <c:pt idx="0">
                <c:v>13634</c:v>
              </c:pt>
              <c:pt idx="1">
                <c:v>44733</c:v>
              </c:pt>
              <c:pt idx="2">
                <c:v>1158</c:v>
              </c:pt>
            </c:numLit>
          </c:val>
          <c:extLst>
            <c:ext xmlns:c16="http://schemas.microsoft.com/office/drawing/2014/chart" uri="{C3380CC4-5D6E-409C-BE32-E72D297353CC}">
              <c16:uniqueId val="{00000002-598F-4896-9393-446B167267DD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Struktura populacji osadzonych kobiet w dniu  27.02.1998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7999-4EF6-8772-AA5BE868DC5C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7999-4EF6-8772-AA5BE868DC5C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TA</c:v>
              </c:pt>
              <c:pt idx="1">
                <c:v>SK</c:v>
              </c:pt>
              <c:pt idx="2">
                <c:v>UK</c:v>
              </c:pt>
            </c:strLit>
          </c:cat>
          <c:val>
            <c:numLit>
              <c:formatCode>General</c:formatCode>
              <c:ptCount val="3"/>
              <c:pt idx="0">
                <c:v>503</c:v>
              </c:pt>
              <c:pt idx="1">
                <c:v>890</c:v>
              </c:pt>
              <c:pt idx="2">
                <c:v>40</c:v>
              </c:pt>
            </c:numLit>
          </c:val>
          <c:extLst>
            <c:ext xmlns:c16="http://schemas.microsoft.com/office/drawing/2014/chart" uri="{C3380CC4-5D6E-409C-BE32-E72D297353CC}">
              <c16:uniqueId val="{00000002-7999-4EF6-8772-AA5BE868DC5C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Struktura populacji osadzonych kobiet i mężczyzn stan w dniu 29.05.1998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C4CF-4909-8147-223D74CF7D0D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C4CF-4909-8147-223D74CF7D0D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TA</c:v>
              </c:pt>
              <c:pt idx="1">
                <c:v>SK</c:v>
              </c:pt>
              <c:pt idx="2">
                <c:v>UK</c:v>
              </c:pt>
            </c:strLit>
          </c:cat>
          <c:val>
            <c:numLit>
              <c:formatCode>General</c:formatCode>
              <c:ptCount val="3"/>
              <c:pt idx="0">
                <c:v>13634</c:v>
              </c:pt>
              <c:pt idx="1">
                <c:v>44733</c:v>
              </c:pt>
              <c:pt idx="2">
                <c:v>1158</c:v>
              </c:pt>
            </c:numLit>
          </c:val>
          <c:extLst>
            <c:ext xmlns:c16="http://schemas.microsoft.com/office/drawing/2014/chart" uri="{C3380CC4-5D6E-409C-BE32-E72D297353CC}">
              <c16:uniqueId val="{00000002-C4CF-4909-8147-223D74CF7D0D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Struktura populacji osadzonych kobiet w dniu  29.05.1998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DAFC-464A-82FD-DD12A32A9DFF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DAFC-464A-82FD-DD12A32A9DFF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TA</c:v>
              </c:pt>
              <c:pt idx="1">
                <c:v>SK</c:v>
              </c:pt>
              <c:pt idx="2">
                <c:v>UK</c:v>
              </c:pt>
            </c:strLit>
          </c:cat>
          <c:val>
            <c:numLit>
              <c:formatCode>General</c:formatCode>
              <c:ptCount val="3"/>
              <c:pt idx="0">
                <c:v>503</c:v>
              </c:pt>
              <c:pt idx="1">
                <c:v>890</c:v>
              </c:pt>
              <c:pt idx="2">
                <c:v>40</c:v>
              </c:pt>
            </c:numLit>
          </c:val>
          <c:extLst>
            <c:ext xmlns:c16="http://schemas.microsoft.com/office/drawing/2014/chart" uri="{C3380CC4-5D6E-409C-BE32-E72D297353CC}">
              <c16:uniqueId val="{00000002-DAFC-464A-82FD-DD12A32A9DFF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Struktura populacji osadzonych kobiet i mężczyzn stan w dniu 29.05.1998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A5A9-417E-BFEF-328FAB30D4E4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A5A9-417E-BFEF-328FAB30D4E4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TA</c:v>
              </c:pt>
              <c:pt idx="1">
                <c:v>SK</c:v>
              </c:pt>
              <c:pt idx="2">
                <c:v>UK</c:v>
              </c:pt>
            </c:strLit>
          </c:cat>
          <c:val>
            <c:numLit>
              <c:formatCode>General</c:formatCode>
              <c:ptCount val="3"/>
              <c:pt idx="0">
                <c:v>13634</c:v>
              </c:pt>
              <c:pt idx="1">
                <c:v>44733</c:v>
              </c:pt>
              <c:pt idx="2">
                <c:v>1158</c:v>
              </c:pt>
            </c:numLit>
          </c:val>
          <c:extLst>
            <c:ext xmlns:c16="http://schemas.microsoft.com/office/drawing/2014/chart" uri="{C3380CC4-5D6E-409C-BE32-E72D297353CC}">
              <c16:uniqueId val="{00000002-A5A9-417E-BFEF-328FAB30D4E4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Struktura populacji osadzonych kobiet w dniu 30.04.1997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7096-4FAC-9FD5-90E88F43915B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7096-4FAC-9FD5-90E88F43915B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SK</c:v>
              </c:pt>
              <c:pt idx="1">
                <c:v>UK</c:v>
              </c:pt>
            </c:strLit>
          </c:cat>
          <c:val>
            <c:numLit>
              <c:formatCode>General</c:formatCode>
              <c:ptCount val="3"/>
              <c:pt idx="0">
                <c:v>890</c:v>
              </c:pt>
              <c:pt idx="1">
                <c:v>40</c:v>
              </c:pt>
            </c:numLit>
          </c:val>
          <c:extLst>
            <c:ext xmlns:c16="http://schemas.microsoft.com/office/drawing/2014/chart" uri="{C3380CC4-5D6E-409C-BE32-E72D297353CC}">
              <c16:uniqueId val="{00000002-7096-4FAC-9FD5-90E88F43915B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Struktura populacji osadzonych kobiet w dniu  29.05.1998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B90D-4DA5-99B4-2511F5668E5E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B90D-4DA5-99B4-2511F5668E5E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TA</c:v>
              </c:pt>
              <c:pt idx="1">
                <c:v>SK</c:v>
              </c:pt>
              <c:pt idx="2">
                <c:v>UK</c:v>
              </c:pt>
            </c:strLit>
          </c:cat>
          <c:val>
            <c:numLit>
              <c:formatCode>General</c:formatCode>
              <c:ptCount val="3"/>
              <c:pt idx="0">
                <c:v>503</c:v>
              </c:pt>
              <c:pt idx="1">
                <c:v>890</c:v>
              </c:pt>
              <c:pt idx="2">
                <c:v>40</c:v>
              </c:pt>
            </c:numLit>
          </c:val>
          <c:extLst>
            <c:ext xmlns:c16="http://schemas.microsoft.com/office/drawing/2014/chart" uri="{C3380CC4-5D6E-409C-BE32-E72D297353CC}">
              <c16:uniqueId val="{00000002-B90D-4DA5-99B4-2511F5668E5E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Pojemność jednostek i faktyczna liczba osadzonych w okresie od  30.06.1997 do 30.11.1998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#ADR!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0</c:v>
              </c:pt>
              <c:pt idx="1">
                <c:v>7</c:v>
              </c:pt>
              <c:pt idx="2">
                <c:v>8</c:v>
              </c:pt>
              <c:pt idx="3">
                <c:v>9</c:v>
              </c:pt>
              <c:pt idx="4">
                <c:v>10</c:v>
              </c:pt>
              <c:pt idx="5">
                <c:v>11</c:v>
              </c:pt>
              <c:pt idx="6">
                <c:v>12</c:v>
              </c:pt>
              <c:pt idx="7">
                <c:v>1</c:v>
              </c:pt>
              <c:pt idx="8">
                <c:v>2</c:v>
              </c:pt>
              <c:pt idx="9">
                <c:v>3</c:v>
              </c:pt>
              <c:pt idx="10">
                <c:v>4</c:v>
              </c:pt>
              <c:pt idx="11">
                <c:v>5</c:v>
              </c:pt>
              <c:pt idx="12">
                <c:v>6</c:v>
              </c:pt>
              <c:pt idx="13">
                <c:v>7</c:v>
              </c:pt>
              <c:pt idx="14">
                <c:v>8</c:v>
              </c:pt>
              <c:pt idx="15">
                <c:v>9</c:v>
              </c:pt>
              <c:pt idx="16">
                <c:v>10</c:v>
              </c:pt>
              <c:pt idx="17">
                <c:v>11</c:v>
              </c:pt>
            </c:numLit>
          </c:cat>
          <c:val>
            <c:numLit>
              <c:formatCode>General</c:formatCode>
              <c:ptCount val="18"/>
              <c:pt idx="0">
                <c:v>0</c:v>
              </c:pt>
              <c:pt idx="1">
                <c:v>64157</c:v>
              </c:pt>
              <c:pt idx="2">
                <c:v>63735</c:v>
              </c:pt>
              <c:pt idx="3">
                <c:v>63190</c:v>
              </c:pt>
              <c:pt idx="4">
                <c:v>62942</c:v>
              </c:pt>
              <c:pt idx="5">
                <c:v>62994</c:v>
              </c:pt>
              <c:pt idx="6">
                <c:v>63059</c:v>
              </c:pt>
              <c:pt idx="7">
                <c:v>63216</c:v>
              </c:pt>
              <c:pt idx="8">
                <c:v>63632</c:v>
              </c:pt>
              <c:pt idx="9">
                <c:v>63868</c:v>
              </c:pt>
              <c:pt idx="10">
                <c:v>64236</c:v>
              </c:pt>
              <c:pt idx="11">
                <c:v>64425</c:v>
              </c:pt>
              <c:pt idx="12">
                <c:v>64631</c:v>
              </c:pt>
              <c:pt idx="13">
                <c:v>64598</c:v>
              </c:pt>
              <c:pt idx="14">
                <c:v>64836</c:v>
              </c:pt>
              <c:pt idx="15">
                <c:v>65276</c:v>
              </c:pt>
              <c:pt idx="16">
                <c:v>65467</c:v>
              </c:pt>
              <c:pt idx="17">
                <c:v>65605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9D0D-4C50-9988-02085E2846D7}"/>
            </c:ext>
          </c:extLst>
        </c:ser>
        <c:ser>
          <c:idx val="1"/>
          <c:order val="1"/>
          <c:tx>
            <c:v>#ADR!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0</c:v>
              </c:pt>
              <c:pt idx="1">
                <c:v>7</c:v>
              </c:pt>
              <c:pt idx="2">
                <c:v>8</c:v>
              </c:pt>
              <c:pt idx="3">
                <c:v>9</c:v>
              </c:pt>
              <c:pt idx="4">
                <c:v>10</c:v>
              </c:pt>
              <c:pt idx="5">
                <c:v>11</c:v>
              </c:pt>
              <c:pt idx="6">
                <c:v>12</c:v>
              </c:pt>
              <c:pt idx="7">
                <c:v>1</c:v>
              </c:pt>
              <c:pt idx="8">
                <c:v>2</c:v>
              </c:pt>
              <c:pt idx="9">
                <c:v>3</c:v>
              </c:pt>
              <c:pt idx="10">
                <c:v>4</c:v>
              </c:pt>
              <c:pt idx="11">
                <c:v>5</c:v>
              </c:pt>
              <c:pt idx="12">
                <c:v>6</c:v>
              </c:pt>
              <c:pt idx="13">
                <c:v>7</c:v>
              </c:pt>
              <c:pt idx="14">
                <c:v>8</c:v>
              </c:pt>
              <c:pt idx="15">
                <c:v>9</c:v>
              </c:pt>
              <c:pt idx="16">
                <c:v>10</c:v>
              </c:pt>
              <c:pt idx="17">
                <c:v>11</c:v>
              </c:pt>
            </c:numLit>
          </c:cat>
          <c:val>
            <c:numLit>
              <c:formatCode>General</c:formatCode>
              <c:ptCount val="18"/>
              <c:pt idx="0">
                <c:v>0</c:v>
              </c:pt>
              <c:pt idx="1">
                <c:v>53432</c:v>
              </c:pt>
              <c:pt idx="2">
                <c:v>53940</c:v>
              </c:pt>
              <c:pt idx="3">
                <c:v>54500</c:v>
              </c:pt>
              <c:pt idx="4">
                <c:v>55183</c:v>
              </c:pt>
              <c:pt idx="5">
                <c:v>56206</c:v>
              </c:pt>
              <c:pt idx="6">
                <c:v>55960</c:v>
              </c:pt>
              <c:pt idx="7">
                <c:v>57841</c:v>
              </c:pt>
              <c:pt idx="8">
                <c:v>59603</c:v>
              </c:pt>
              <c:pt idx="9">
                <c:v>61016</c:v>
              </c:pt>
              <c:pt idx="10">
                <c:v>61054</c:v>
              </c:pt>
              <c:pt idx="11">
                <c:v>61201</c:v>
              </c:pt>
              <c:pt idx="12">
                <c:v>61387</c:v>
              </c:pt>
              <c:pt idx="13">
                <c:v>62420</c:v>
              </c:pt>
              <c:pt idx="14">
                <c:v>64629</c:v>
              </c:pt>
              <c:pt idx="15">
                <c:v>65889</c:v>
              </c:pt>
              <c:pt idx="16">
                <c:v>67594</c:v>
              </c:pt>
              <c:pt idx="17">
                <c:v>69937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9D0D-4C50-9988-02085E2846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167552"/>
        <c:axId val="46186496"/>
      </c:lineChart>
      <c:catAx>
        <c:axId val="46167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618649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46186496"/>
        <c:scaling>
          <c:orientation val="minMax"/>
          <c:max val="68000"/>
          <c:min val="52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616755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orientation="landscape" horizontalDpi="360" verticalDpi="360"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Struktura populacji osadzonych kobiet i mężczyzn stan w dniu 30.11.1998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FF99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B5F8-40D7-894A-AE1DDB132566}"/>
              </c:ext>
            </c:extLst>
          </c:dPt>
          <c:dPt>
            <c:idx val="1"/>
            <c:bubble3D val="0"/>
            <c:spPr>
              <a:solidFill>
                <a:srgbClr val="CC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B5F8-40D7-894A-AE1DDB132566}"/>
              </c:ext>
            </c:extLst>
          </c:dPt>
          <c:dPt>
            <c:idx val="2"/>
            <c:bubble3D val="0"/>
            <c:spPr>
              <a:solidFill>
                <a:srgbClr val="FF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B5F8-40D7-894A-AE1DDB132566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TA</c:v>
              </c:pt>
              <c:pt idx="1">
                <c:v>SK</c:v>
              </c:pt>
              <c:pt idx="2">
                <c:v>UK</c:v>
              </c:pt>
            </c:strLit>
          </c:cat>
          <c:val>
            <c:numLit>
              <c:formatCode>General</c:formatCode>
              <c:ptCount val="3"/>
              <c:pt idx="0">
                <c:v>22032</c:v>
              </c:pt>
              <c:pt idx="1">
                <c:v>48006</c:v>
              </c:pt>
              <c:pt idx="2">
                <c:v>506</c:v>
              </c:pt>
            </c:numLit>
          </c:val>
          <c:extLst>
            <c:ext xmlns:c16="http://schemas.microsoft.com/office/drawing/2014/chart" uri="{C3380CC4-5D6E-409C-BE32-E72D297353CC}">
              <c16:uniqueId val="{00000003-B5F8-40D7-894A-AE1DDB132566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Struktura populacji osadzonych kobiet w dniu  30.11.1998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FF99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E4D9-46AE-A644-5A34B5CA8B28}"/>
              </c:ext>
            </c:extLst>
          </c:dPt>
          <c:dPt>
            <c:idx val="1"/>
            <c:bubble3D val="0"/>
            <c:spPr>
              <a:solidFill>
                <a:srgbClr val="CC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E4D9-46AE-A644-5A34B5CA8B28}"/>
              </c:ext>
            </c:extLst>
          </c:dPt>
          <c:dPt>
            <c:idx val="2"/>
            <c:bubble3D val="0"/>
            <c:spPr>
              <a:solidFill>
                <a:srgbClr val="FF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E4D9-46AE-A644-5A34B5CA8B28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 algn="ctr" rtl="1">
                  <a:defRPr sz="800" b="0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TA</c:v>
              </c:pt>
              <c:pt idx="1">
                <c:v>SK</c:v>
              </c:pt>
              <c:pt idx="2">
                <c:v>UK</c:v>
              </c:pt>
            </c:strLit>
          </c:cat>
          <c:val>
            <c:numLit>
              <c:formatCode>General</c:formatCode>
              <c:ptCount val="3"/>
              <c:pt idx="0">
                <c:v>798</c:v>
              </c:pt>
              <c:pt idx="1">
                <c:v>916</c:v>
              </c:pt>
              <c:pt idx="2">
                <c:v>15</c:v>
              </c:pt>
            </c:numLit>
          </c:val>
          <c:extLst>
            <c:ext xmlns:c16="http://schemas.microsoft.com/office/drawing/2014/chart" uri="{C3380CC4-5D6E-409C-BE32-E72D297353CC}">
              <c16:uniqueId val="{00000003-E4D9-46AE-A644-5A34B5CA8B28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Struktura populacji osadzonych kobiet i mężczyzn stan w dniu 30.11.1998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FF99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96B4-44F2-AD09-5252076F224B}"/>
              </c:ext>
            </c:extLst>
          </c:dPt>
          <c:dPt>
            <c:idx val="1"/>
            <c:bubble3D val="0"/>
            <c:spPr>
              <a:solidFill>
                <a:srgbClr val="CC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96B4-44F2-AD09-5252076F224B}"/>
              </c:ext>
            </c:extLst>
          </c:dPt>
          <c:dPt>
            <c:idx val="2"/>
            <c:bubble3D val="0"/>
            <c:spPr>
              <a:solidFill>
                <a:srgbClr val="FF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96B4-44F2-AD09-5252076F224B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TA</c:v>
              </c:pt>
              <c:pt idx="1">
                <c:v>SK</c:v>
              </c:pt>
              <c:pt idx="2">
                <c:v>UK</c:v>
              </c:pt>
            </c:strLit>
          </c:cat>
          <c:val>
            <c:numLit>
              <c:formatCode>General</c:formatCode>
              <c:ptCount val="3"/>
              <c:pt idx="0">
                <c:v>22032</c:v>
              </c:pt>
              <c:pt idx="1">
                <c:v>48006</c:v>
              </c:pt>
              <c:pt idx="2">
                <c:v>506</c:v>
              </c:pt>
            </c:numLit>
          </c:val>
          <c:extLst>
            <c:ext xmlns:c16="http://schemas.microsoft.com/office/drawing/2014/chart" uri="{C3380CC4-5D6E-409C-BE32-E72D297353CC}">
              <c16:uniqueId val="{00000003-96B4-44F2-AD09-5252076F224B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Struktura populacji osadzonych kobiet w dniu  30.11.1998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FF99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6506-468C-8BB2-89CF74D7594B}"/>
              </c:ext>
            </c:extLst>
          </c:dPt>
          <c:dPt>
            <c:idx val="1"/>
            <c:bubble3D val="0"/>
            <c:spPr>
              <a:solidFill>
                <a:srgbClr val="CC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6506-468C-8BB2-89CF74D7594B}"/>
              </c:ext>
            </c:extLst>
          </c:dPt>
          <c:dPt>
            <c:idx val="2"/>
            <c:bubble3D val="0"/>
            <c:spPr>
              <a:solidFill>
                <a:srgbClr val="FF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6506-468C-8BB2-89CF74D7594B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 algn="ctr" rtl="1">
                  <a:defRPr sz="800" b="0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TA</c:v>
              </c:pt>
              <c:pt idx="1">
                <c:v>SK</c:v>
              </c:pt>
              <c:pt idx="2">
                <c:v>UK</c:v>
              </c:pt>
            </c:strLit>
          </c:cat>
          <c:val>
            <c:numLit>
              <c:formatCode>General</c:formatCode>
              <c:ptCount val="3"/>
              <c:pt idx="0">
                <c:v>798</c:v>
              </c:pt>
              <c:pt idx="1">
                <c:v>916</c:v>
              </c:pt>
              <c:pt idx="2">
                <c:v>15</c:v>
              </c:pt>
            </c:numLit>
          </c:val>
          <c:extLst>
            <c:ext xmlns:c16="http://schemas.microsoft.com/office/drawing/2014/chart" uri="{C3380CC4-5D6E-409C-BE32-E72D297353CC}">
              <c16:uniqueId val="{00000003-6506-468C-8BB2-89CF74D7594B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Struktura populacji osadzonych kobiet i mężczyzn stan w dniu 31.12.1998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FF99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B607-4F51-8AF3-F73BCFA92A0E}"/>
              </c:ext>
            </c:extLst>
          </c:dPt>
          <c:dPt>
            <c:idx val="1"/>
            <c:bubble3D val="0"/>
            <c:spPr>
              <a:solidFill>
                <a:srgbClr val="CC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B607-4F51-8AF3-F73BCFA92A0E}"/>
              </c:ext>
            </c:extLst>
          </c:dPt>
          <c:dPt>
            <c:idx val="2"/>
            <c:bubble3D val="0"/>
            <c:spPr>
              <a:solidFill>
                <a:srgbClr val="FF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B607-4F51-8AF3-F73BCFA92A0E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TA</c:v>
              </c:pt>
              <c:pt idx="1">
                <c:v>SK</c:v>
              </c:pt>
              <c:pt idx="2">
                <c:v>UK</c:v>
              </c:pt>
            </c:strLit>
          </c:cat>
          <c:val>
            <c:numLit>
              <c:formatCode>General</c:formatCode>
              <c:ptCount val="3"/>
              <c:pt idx="0">
                <c:v>22032</c:v>
              </c:pt>
              <c:pt idx="1">
                <c:v>48006</c:v>
              </c:pt>
              <c:pt idx="2">
                <c:v>506</c:v>
              </c:pt>
            </c:numLit>
          </c:val>
          <c:extLst>
            <c:ext xmlns:c16="http://schemas.microsoft.com/office/drawing/2014/chart" uri="{C3380CC4-5D6E-409C-BE32-E72D297353CC}">
              <c16:uniqueId val="{00000003-B607-4F51-8AF3-F73BCFA92A0E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Struktura populacji osadzonych kobiet w dniu  31.12.1998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FF99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D075-42B1-AA33-BE5688CF4F66}"/>
              </c:ext>
            </c:extLst>
          </c:dPt>
          <c:dPt>
            <c:idx val="1"/>
            <c:bubble3D val="0"/>
            <c:spPr>
              <a:solidFill>
                <a:srgbClr val="CC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D075-42B1-AA33-BE5688CF4F66}"/>
              </c:ext>
            </c:extLst>
          </c:dPt>
          <c:dPt>
            <c:idx val="2"/>
            <c:bubble3D val="0"/>
            <c:spPr>
              <a:solidFill>
                <a:srgbClr val="FF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D075-42B1-AA33-BE5688CF4F66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 algn="ctr" rtl="1">
                  <a:defRPr sz="800" b="0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TA</c:v>
              </c:pt>
              <c:pt idx="1">
                <c:v>SK</c:v>
              </c:pt>
              <c:pt idx="2">
                <c:v>UK</c:v>
              </c:pt>
            </c:strLit>
          </c:cat>
          <c:val>
            <c:numLit>
              <c:formatCode>General</c:formatCode>
              <c:ptCount val="3"/>
              <c:pt idx="0">
                <c:v>798</c:v>
              </c:pt>
              <c:pt idx="1">
                <c:v>916</c:v>
              </c:pt>
              <c:pt idx="2">
                <c:v>15</c:v>
              </c:pt>
            </c:numLit>
          </c:val>
          <c:extLst>
            <c:ext xmlns:c16="http://schemas.microsoft.com/office/drawing/2014/chart" uri="{C3380CC4-5D6E-409C-BE32-E72D297353CC}">
              <c16:uniqueId val="{00000003-D075-42B1-AA33-BE5688CF4F66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Struktura populacji osadzonych kobiet i mężczyzn stan w dniu 31.12.1998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CC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894F-4975-BC86-4A95FACE1C92}"/>
              </c:ext>
            </c:extLst>
          </c:dPt>
          <c:dPt>
            <c:idx val="1"/>
            <c:bubble3D val="0"/>
            <c:spPr>
              <a:solidFill>
                <a:srgbClr val="00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894F-4975-BC86-4A95FACE1C92}"/>
              </c:ext>
            </c:extLst>
          </c:dPt>
          <c:dPt>
            <c:idx val="2"/>
            <c:bubble3D val="0"/>
            <c:spPr>
              <a:solidFill>
                <a:srgbClr val="FF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894F-4975-BC86-4A95FACE1C92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TA</c:v>
              </c:pt>
              <c:pt idx="1">
                <c:v>SK</c:v>
              </c:pt>
              <c:pt idx="2">
                <c:v>UK</c:v>
              </c:pt>
            </c:strLit>
          </c:cat>
          <c:val>
            <c:numLit>
              <c:formatCode>General</c:formatCode>
              <c:ptCount val="3"/>
              <c:pt idx="0">
                <c:v>22032</c:v>
              </c:pt>
              <c:pt idx="1">
                <c:v>48006</c:v>
              </c:pt>
              <c:pt idx="2">
                <c:v>506</c:v>
              </c:pt>
            </c:numLit>
          </c:val>
          <c:extLst>
            <c:ext xmlns:c16="http://schemas.microsoft.com/office/drawing/2014/chart" uri="{C3380CC4-5D6E-409C-BE32-E72D297353CC}">
              <c16:uniqueId val="{00000003-894F-4975-BC86-4A95FACE1C92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Struktura populacji osadzonych kobiet w dniu  31.12.1998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CC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BAB1-48E2-95A8-B0E3CB63E510}"/>
              </c:ext>
            </c:extLst>
          </c:dPt>
          <c:dPt>
            <c:idx val="1"/>
            <c:bubble3D val="0"/>
            <c:spPr>
              <a:solidFill>
                <a:srgbClr val="00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BAB1-48E2-95A8-B0E3CB63E510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BAB1-48E2-95A8-B0E3CB63E510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 algn="ctr" rtl="1">
                  <a:defRPr sz="800" b="0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TA</c:v>
              </c:pt>
              <c:pt idx="1">
                <c:v>SK</c:v>
              </c:pt>
              <c:pt idx="2">
                <c:v>UK</c:v>
              </c:pt>
            </c:strLit>
          </c:cat>
          <c:val>
            <c:numLit>
              <c:formatCode>General</c:formatCode>
              <c:ptCount val="3"/>
              <c:pt idx="0">
                <c:v>798</c:v>
              </c:pt>
              <c:pt idx="1">
                <c:v>916</c:v>
              </c:pt>
              <c:pt idx="2">
                <c:v>15</c:v>
              </c:pt>
            </c:numLit>
          </c:val>
          <c:extLst>
            <c:ext xmlns:c16="http://schemas.microsoft.com/office/drawing/2014/chart" uri="{C3380CC4-5D6E-409C-BE32-E72D297353CC}">
              <c16:uniqueId val="{00000003-BAB1-48E2-95A8-B0E3CB63E510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Struktura populacji osadzonych kobiet i mężczyzn stan w dniu 30.05.1997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4602-43A2-A69E-B4A8FC7DF5BF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4602-43A2-A69E-B4A8FC7DF5BF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TA</c:v>
              </c:pt>
              <c:pt idx="1">
                <c:v>SK</c:v>
              </c:pt>
              <c:pt idx="2">
                <c:v>UK</c:v>
              </c:pt>
            </c:strLit>
          </c:cat>
          <c:val>
            <c:numLit>
              <c:formatCode>General</c:formatCode>
              <c:ptCount val="3"/>
              <c:pt idx="0">
                <c:v>13634</c:v>
              </c:pt>
              <c:pt idx="1">
                <c:v>44733</c:v>
              </c:pt>
              <c:pt idx="2">
                <c:v>1158</c:v>
              </c:pt>
            </c:numLit>
          </c:val>
          <c:extLst>
            <c:ext xmlns:c16="http://schemas.microsoft.com/office/drawing/2014/chart" uri="{C3380CC4-5D6E-409C-BE32-E72D297353CC}">
              <c16:uniqueId val="{00000002-4602-43A2-A69E-B4A8FC7DF5BF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40"/>
      <c:rotY val="0"/>
      <c:rAngAx val="0"/>
    </c:view3D>
    <c:floor>
      <c:thickness val="0"/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0.17777098486605991"/>
          <c:y val="7.4036639626607934E-2"/>
          <c:w val="0.59618699309028556"/>
          <c:h val="0.88087374468619661"/>
        </c:manualLayout>
      </c:layout>
      <c:pie3D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  <a:scene3d>
              <a:camera prst="orthographicFront"/>
              <a:lightRig rig="threePt" dir="t"/>
            </a:scene3d>
            <a:sp3d prstMaterial="metal">
              <a:bevelT w="165100" prst="coolSlant"/>
              <a:bevelB w="165100" prst="coolSlant"/>
              <a:contourClr>
                <a:srgbClr val="000000"/>
              </a:contourClr>
            </a:sp3d>
          </c:spPr>
          <c:dPt>
            <c:idx val="0"/>
            <c:bubble3D val="0"/>
            <c:spPr>
              <a:solidFill>
                <a:srgbClr val="00CC99"/>
              </a:solidFill>
              <a:ln w="12700">
                <a:noFill/>
                <a:prstDash val="solid"/>
              </a:ln>
              <a:scene3d>
                <a:camera prst="orthographicFront"/>
                <a:lightRig rig="threePt" dir="t"/>
              </a:scene3d>
              <a:sp3d prstMaterial="metal">
                <a:bevelT w="165100" prst="coolSlant"/>
                <a:bevelB w="165100" prst="coolSlant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0-5F42-4B9F-92C5-5E55E6B20FF9}"/>
              </c:ext>
            </c:extLst>
          </c:dPt>
          <c:dPt>
            <c:idx val="1"/>
            <c:bubble3D val="0"/>
            <c:spPr>
              <a:solidFill>
                <a:srgbClr val="7030A0"/>
              </a:solidFill>
              <a:ln w="12700">
                <a:noFill/>
                <a:prstDash val="solid"/>
              </a:ln>
              <a:scene3d>
                <a:camera prst="orthographicFront"/>
                <a:lightRig rig="threePt" dir="t"/>
              </a:scene3d>
              <a:sp3d prstMaterial="metal">
                <a:bevelT w="165100" prst="coolSlant"/>
                <a:bevelB w="165100" prst="coolSlant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5F42-4B9F-92C5-5E55E6B20FF9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 w="12700">
                <a:noFill/>
                <a:prstDash val="solid"/>
              </a:ln>
              <a:scene3d>
                <a:camera prst="orthographicFront"/>
                <a:lightRig rig="threePt" dir="t"/>
              </a:scene3d>
              <a:sp3d prstMaterial="metal">
                <a:bevelT w="165100" prst="coolSlant"/>
                <a:bevelB w="165100" prst="coolSlant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5F42-4B9F-92C5-5E55E6B20FF9}"/>
              </c:ext>
            </c:extLst>
          </c:dPt>
          <c:dLbls>
            <c:dLbl>
              <c:idx val="0"/>
              <c:layout>
                <c:manualLayout>
                  <c:x val="1.2032187484363415E-2"/>
                  <c:y val="2.4691358024691412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F42-4B9F-92C5-5E55E6B20FF9}"/>
                </c:ext>
              </c:extLst>
            </c:dLbl>
            <c:dLbl>
              <c:idx val="1"/>
              <c:layout>
                <c:manualLayout>
                  <c:x val="6.7692153732083329E-2"/>
                  <c:y val="-0.26748971193420629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F42-4B9F-92C5-5E55E6B20FF9}"/>
                </c:ext>
              </c:extLst>
            </c:dLbl>
            <c:dLbl>
              <c:idx val="2"/>
              <c:layout>
                <c:manualLayout>
                  <c:x val="-1.4254925240064161E-2"/>
                  <c:y val="0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F42-4B9F-92C5-5E55E6B20FF9}"/>
                </c:ext>
              </c:extLst>
            </c:dLbl>
            <c:numFmt formatCode="0.0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 algn="ctr" rtl="1">
                  <a:defRPr sz="9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[1]Arkusz1!$A$56:$A$58</c:f>
              <c:strCache>
                <c:ptCount val="3"/>
                <c:pt idx="0">
                  <c:v>TA</c:v>
                </c:pt>
                <c:pt idx="1">
                  <c:v>SK</c:v>
                </c:pt>
                <c:pt idx="2">
                  <c:v>UK</c:v>
                </c:pt>
              </c:strCache>
            </c:strRef>
          </c:cat>
          <c:val>
            <c:numRef>
              <c:f>[1]Arkusz1!$B$56:$B$58</c:f>
              <c:numCache>
                <c:formatCode>General</c:formatCode>
                <c:ptCount val="3"/>
                <c:pt idx="0">
                  <c:v>8416</c:v>
                </c:pt>
                <c:pt idx="1">
                  <c:v>63835</c:v>
                </c:pt>
                <c:pt idx="2">
                  <c:v>887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F42-4B9F-92C5-5E55E6B20FF9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</c:pie3DChart>
      <c:spPr>
        <a:effectLst>
          <a:softEdge rad="31750"/>
        </a:effectLst>
        <a:scene3d>
          <a:camera prst="orthographicFront"/>
          <a:lightRig rig="threePt" dir="t"/>
        </a:scene3d>
        <a:sp3d>
          <a:bevelB w="165100" prst="coolSlant"/>
        </a:sp3d>
      </c:spPr>
    </c:plotArea>
    <c:legend>
      <c:legendPos val="r"/>
      <c:layout>
        <c:manualLayout>
          <c:xMode val="edge"/>
          <c:yMode val="edge"/>
          <c:x val="0.92668024439920005"/>
          <c:y val="0.51515303963375869"/>
          <c:w val="6.4096305680730839E-2"/>
          <c:h val="0.17447846796928171"/>
        </c:manualLayout>
      </c:layout>
      <c:overlay val="0"/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0"/>
    <c:dispBlanksAs val="zero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  <a:ln w="3175">
      <a:solidFill>
        <a:srgbClr val="000000"/>
      </a:solidFill>
      <a:prstDash val="solid"/>
    </a:ln>
    <a:scene3d>
      <a:camera prst="orthographicFront"/>
      <a:lightRig rig="threePt" dir="t"/>
    </a:scene3d>
    <a:sp3d prstMaterial="metal">
      <a:bevelT w="165100" prst="coolSlant"/>
    </a:sp3d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50"/>
      <c:rotY val="0"/>
      <c:rAngAx val="0"/>
    </c:view3D>
    <c:floor>
      <c:thickness val="0"/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0.20649018169744907"/>
          <c:y val="4.673335289452988E-2"/>
          <c:w val="0.58450105863304869"/>
          <c:h val="0.91553543995976849"/>
        </c:manualLayout>
      </c:layout>
      <c:pie3D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00CC99"/>
              </a:solidFill>
              <a:ln w="12700">
                <a:noFill/>
                <a:prstDash val="solid"/>
              </a:ln>
              <a:scene3d>
                <a:camera prst="orthographicFront"/>
                <a:lightRig rig="threePt" dir="t"/>
              </a:scene3d>
              <a:sp3d prstMaterial="metal">
                <a:bevelT w="165100" prst="coolSlant"/>
                <a:bevelB w="165100" prst="coolSlant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0-7D8D-4B12-8E8F-4B32842E3971}"/>
              </c:ext>
            </c:extLst>
          </c:dPt>
          <c:dPt>
            <c:idx val="1"/>
            <c:bubble3D val="0"/>
            <c:spPr>
              <a:solidFill>
                <a:srgbClr val="7030A0"/>
              </a:solidFill>
              <a:ln w="12700">
                <a:noFill/>
                <a:prstDash val="solid"/>
              </a:ln>
              <a:scene3d>
                <a:camera prst="orthographicFront"/>
                <a:lightRig rig="threePt" dir="t"/>
              </a:scene3d>
              <a:sp3d prstMaterial="metal">
                <a:bevelT w="165100" prst="coolSlant"/>
                <a:bevelB w="165100" prst="coolSlant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7D8D-4B12-8E8F-4B32842E3971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 w="12700">
                <a:noFill/>
                <a:prstDash val="solid"/>
              </a:ln>
              <a:scene3d>
                <a:camera prst="orthographicFront"/>
                <a:lightRig rig="threePt" dir="t"/>
              </a:scene3d>
              <a:sp3d prstMaterial="metal">
                <a:bevelT w="165100" prst="coolSlant"/>
                <a:bevelB w="165100" prst="coolSlant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7D8D-4B12-8E8F-4B32842E3971}"/>
              </c:ext>
            </c:extLst>
          </c:dPt>
          <c:dLbls>
            <c:dLbl>
              <c:idx val="0"/>
              <c:layout>
                <c:manualLayout>
                  <c:x val="1.4076728985326739E-2"/>
                  <c:y val="2.51572327044026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D8D-4B12-8E8F-4B32842E3971}"/>
                </c:ext>
              </c:extLst>
            </c:dLbl>
            <c:dLbl>
              <c:idx val="1"/>
              <c:layout>
                <c:manualLayout>
                  <c:x val="6.1040366439256602E-2"/>
                  <c:y val="-0.24737945492662491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D8D-4B12-8E8F-4B32842E3971}"/>
                </c:ext>
              </c:extLst>
            </c:dLbl>
            <c:dLbl>
              <c:idx val="2"/>
              <c:layout>
                <c:manualLayout>
                  <c:x val="-8.0421054573802248E-3"/>
                  <c:y val="1.2578616352200978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D8D-4B12-8E8F-4B32842E3971}"/>
                </c:ext>
              </c:extLst>
            </c:dLbl>
            <c:numFmt formatCode="0.0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 algn="ctr" rtl="1">
                  <a:defRPr sz="9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[1]Arkusz1!$C$56:$C$58</c:f>
              <c:strCache>
                <c:ptCount val="3"/>
                <c:pt idx="0">
                  <c:v>TA</c:v>
                </c:pt>
                <c:pt idx="1">
                  <c:v>SK</c:v>
                </c:pt>
                <c:pt idx="2">
                  <c:v>UK</c:v>
                </c:pt>
              </c:strCache>
            </c:strRef>
          </c:cat>
          <c:val>
            <c:numRef>
              <c:f>[1]Arkusz1!$D$56:$D$58</c:f>
              <c:numCache>
                <c:formatCode>General</c:formatCode>
                <c:ptCount val="3"/>
                <c:pt idx="0">
                  <c:v>476</c:v>
                </c:pt>
                <c:pt idx="1">
                  <c:v>2893</c:v>
                </c:pt>
                <c:pt idx="2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D8D-4B12-8E8F-4B32842E3971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</c:pie3DChart>
      <c:spPr>
        <a:effectLst>
          <a:outerShdw blurRad="50800" dist="50800" dir="5400000" sx="1000" sy="1000" algn="ctr" rotWithShape="0">
            <a:srgbClr val="000000">
              <a:alpha val="99000"/>
            </a:srgbClr>
          </a:outerShdw>
        </a:effectLst>
        <a:scene3d>
          <a:camera prst="orthographicFront"/>
          <a:lightRig rig="threePt" dir="t"/>
        </a:scene3d>
        <a:sp3d>
          <a:bevelT w="165100" prst="coolSlant"/>
        </a:sp3d>
      </c:spPr>
    </c:plotArea>
    <c:legend>
      <c:legendPos val="r"/>
      <c:layout>
        <c:manualLayout>
          <c:xMode val="edge"/>
          <c:yMode val="edge"/>
          <c:x val="0.92464358452138495"/>
          <c:y val="0.50955414012721356"/>
          <c:w val="6.4096305680730839E-2"/>
          <c:h val="0.17777051453473977"/>
        </c:manualLayout>
      </c:layout>
      <c:overlay val="0"/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zero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  <a:ln w="3175">
      <a:solidFill>
        <a:srgbClr val="000000"/>
      </a:solidFill>
      <a:prstDash val="solid"/>
    </a:ln>
    <a:scene3d>
      <a:camera prst="orthographicFront"/>
      <a:lightRig rig="threePt" dir="t"/>
    </a:scene3d>
    <a:sp3d>
      <a:bevelT w="165100" prst="coolSlant"/>
    </a:sp3d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Pojemność jednostek i faktyczna liczba osadzonych w okresie od 30.11.1995 do 30.04.1997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#ADR!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Arkusz4!$B$58:$B$75</c:f>
              <c:numCache>
                <c:formatCode>General</c:formatCode>
                <c:ptCount val="18"/>
              </c:numCache>
            </c:numRef>
          </c:cat>
          <c:val>
            <c:numRef>
              <c:f>Arkusz4!$C$58:$C$75</c:f>
              <c:numCache>
                <c:formatCode>General</c:formatCode>
                <c:ptCount val="1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0A-4B9D-AB42-F0546B3AC024}"/>
            </c:ext>
          </c:extLst>
        </c:ser>
        <c:ser>
          <c:idx val="1"/>
          <c:order val="1"/>
          <c:tx>
            <c:v>#ADR!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Arkusz4!$B$58:$B$75</c:f>
              <c:numCache>
                <c:formatCode>General</c:formatCode>
                <c:ptCount val="18"/>
              </c:numCache>
            </c:numRef>
          </c:cat>
          <c:val>
            <c:numRef>
              <c:f>Arkusz4!$D$58:$D$75</c:f>
              <c:numCache>
                <c:formatCode>General</c:formatCode>
                <c:ptCount val="1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0A-4B9D-AB42-F0546B3AC0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034368"/>
        <c:axId val="47036672"/>
      </c:lineChart>
      <c:catAx>
        <c:axId val="47034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703667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47036672"/>
        <c:scaling>
          <c:orientation val="minMax"/>
          <c:max val="68000"/>
          <c:min val="52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703436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orientation="landscape" horizontalDpi="360" verticalDpi="360"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Pojemność jednostek i faktyczna liczba osadzonych w okresie od 30.11.1995 do 30.04.1997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#ADR!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Arkusz4!$B$58:$B$75</c:f>
              <c:numCache>
                <c:formatCode>General</c:formatCode>
                <c:ptCount val="18"/>
              </c:numCache>
            </c:numRef>
          </c:cat>
          <c:val>
            <c:numRef>
              <c:f>Arkusz4!$C$58:$C$75</c:f>
              <c:numCache>
                <c:formatCode>General</c:formatCode>
                <c:ptCount val="1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AB-4546-BB54-4D099FA9A69D}"/>
            </c:ext>
          </c:extLst>
        </c:ser>
        <c:ser>
          <c:idx val="1"/>
          <c:order val="1"/>
          <c:tx>
            <c:v>#ADR!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Arkusz4!$B$58:$B$75</c:f>
              <c:numCache>
                <c:formatCode>General</c:formatCode>
                <c:ptCount val="18"/>
              </c:numCache>
            </c:numRef>
          </c:cat>
          <c:val>
            <c:numRef>
              <c:f>Arkusz4!$D$58:$D$75</c:f>
              <c:numCache>
                <c:formatCode>General</c:formatCode>
                <c:ptCount val="1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AB-4546-BB54-4D099FA9A6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053440"/>
        <c:axId val="47142016"/>
      </c:lineChart>
      <c:catAx>
        <c:axId val="47053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714201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47142016"/>
        <c:scaling>
          <c:orientation val="minMax"/>
          <c:max val="68000"/>
          <c:min val="52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705344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orientation="landscape" horizontalDpi="360" verticalDpi="360"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Pojemność jednostek i faktyczna liczba osadzonych w okresie od 29.12.1995 do 30.05.1997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#ADR!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65372</c:v>
              </c:pt>
              <c:pt idx="1">
                <c:v>65340</c:v>
              </c:pt>
              <c:pt idx="2">
                <c:v>65147</c:v>
              </c:pt>
              <c:pt idx="3">
                <c:v>65281</c:v>
              </c:pt>
              <c:pt idx="4">
                <c:v>65273</c:v>
              </c:pt>
              <c:pt idx="5">
                <c:v>65240</c:v>
              </c:pt>
              <c:pt idx="6">
                <c:v>64914</c:v>
              </c:pt>
              <c:pt idx="7">
                <c:v>64841</c:v>
              </c:pt>
              <c:pt idx="8">
                <c:v>64841</c:v>
              </c:pt>
              <c:pt idx="9">
                <c:v>64767</c:v>
              </c:pt>
              <c:pt idx="10">
                <c:v>64837</c:v>
              </c:pt>
              <c:pt idx="11">
                <c:v>64472</c:v>
              </c:pt>
              <c:pt idx="12">
                <c:v>64786</c:v>
              </c:pt>
              <c:pt idx="13">
                <c:v>64668</c:v>
              </c:pt>
              <c:pt idx="14">
                <c:v>64282</c:v>
              </c:pt>
              <c:pt idx="15">
                <c:v>64194</c:v>
              </c:pt>
              <c:pt idx="16">
                <c:v>64031</c:v>
              </c:pt>
              <c:pt idx="17">
                <c:v>64144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0311-4997-B0A5-08BE4A77CB69}"/>
            </c:ext>
          </c:extLst>
        </c:ser>
        <c:ser>
          <c:idx val="1"/>
          <c:order val="1"/>
          <c:tx>
            <c:v>#ADR!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54123</c:v>
              </c:pt>
              <c:pt idx="1">
                <c:v>55553</c:v>
              </c:pt>
              <c:pt idx="2">
                <c:v>56899</c:v>
              </c:pt>
              <c:pt idx="3">
                <c:v>56961</c:v>
              </c:pt>
              <c:pt idx="4">
                <c:v>56917</c:v>
              </c:pt>
              <c:pt idx="5">
                <c:v>56585</c:v>
              </c:pt>
              <c:pt idx="6">
                <c:v>56518</c:v>
              </c:pt>
              <c:pt idx="7">
                <c:v>56288</c:v>
              </c:pt>
              <c:pt idx="8">
                <c:v>56095</c:v>
              </c:pt>
              <c:pt idx="9">
                <c:v>55829</c:v>
              </c:pt>
              <c:pt idx="10">
                <c:v>56350</c:v>
              </c:pt>
              <c:pt idx="11">
                <c:v>57291</c:v>
              </c:pt>
              <c:pt idx="12">
                <c:v>56096</c:v>
              </c:pt>
              <c:pt idx="13">
                <c:v>57470</c:v>
              </c:pt>
              <c:pt idx="14">
                <c:v>58505</c:v>
              </c:pt>
              <c:pt idx="15">
                <c:v>59049</c:v>
              </c:pt>
              <c:pt idx="16">
                <c:v>58657</c:v>
              </c:pt>
              <c:pt idx="17">
                <c:v>58402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0311-4997-B0A5-08BE4A77CB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176320"/>
        <c:axId val="47150592"/>
      </c:lineChart>
      <c:catAx>
        <c:axId val="47176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715059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47150592"/>
        <c:scaling>
          <c:orientation val="minMax"/>
          <c:max val="68000"/>
          <c:min val="52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717632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orientation="landscape" horizontalDpi="360" verticalDpi="360"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Pojemność jednostek i faktyczna liczba osadzonych w okresie od 29.12.1995 do 30.05.1997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#ADR!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65372</c:v>
              </c:pt>
              <c:pt idx="1">
                <c:v>65340</c:v>
              </c:pt>
              <c:pt idx="2">
                <c:v>65147</c:v>
              </c:pt>
              <c:pt idx="3">
                <c:v>65281</c:v>
              </c:pt>
              <c:pt idx="4">
                <c:v>65273</c:v>
              </c:pt>
              <c:pt idx="5">
                <c:v>65240</c:v>
              </c:pt>
              <c:pt idx="6">
                <c:v>64914</c:v>
              </c:pt>
              <c:pt idx="7">
                <c:v>64841</c:v>
              </c:pt>
              <c:pt idx="8">
                <c:v>64841</c:v>
              </c:pt>
              <c:pt idx="9">
                <c:v>64767</c:v>
              </c:pt>
              <c:pt idx="10">
                <c:v>64837</c:v>
              </c:pt>
              <c:pt idx="11">
                <c:v>64472</c:v>
              </c:pt>
              <c:pt idx="12">
                <c:v>64786</c:v>
              </c:pt>
              <c:pt idx="13">
                <c:v>64668</c:v>
              </c:pt>
              <c:pt idx="14">
                <c:v>64282</c:v>
              </c:pt>
              <c:pt idx="15">
                <c:v>64194</c:v>
              </c:pt>
              <c:pt idx="16">
                <c:v>64031</c:v>
              </c:pt>
              <c:pt idx="17">
                <c:v>64144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BF8D-48A6-98BC-67190FAF3A6B}"/>
            </c:ext>
          </c:extLst>
        </c:ser>
        <c:ser>
          <c:idx val="1"/>
          <c:order val="1"/>
          <c:tx>
            <c:v>#ADR!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54123</c:v>
              </c:pt>
              <c:pt idx="1">
                <c:v>55553</c:v>
              </c:pt>
              <c:pt idx="2">
                <c:v>56899</c:v>
              </c:pt>
              <c:pt idx="3">
                <c:v>56961</c:v>
              </c:pt>
              <c:pt idx="4">
                <c:v>56917</c:v>
              </c:pt>
              <c:pt idx="5">
                <c:v>56585</c:v>
              </c:pt>
              <c:pt idx="6">
                <c:v>56518</c:v>
              </c:pt>
              <c:pt idx="7">
                <c:v>56288</c:v>
              </c:pt>
              <c:pt idx="8">
                <c:v>56095</c:v>
              </c:pt>
              <c:pt idx="9">
                <c:v>55829</c:v>
              </c:pt>
              <c:pt idx="10">
                <c:v>56350</c:v>
              </c:pt>
              <c:pt idx="11">
                <c:v>57291</c:v>
              </c:pt>
              <c:pt idx="12">
                <c:v>56096</c:v>
              </c:pt>
              <c:pt idx="13">
                <c:v>57470</c:v>
              </c:pt>
              <c:pt idx="14">
                <c:v>58505</c:v>
              </c:pt>
              <c:pt idx="15">
                <c:v>59049</c:v>
              </c:pt>
              <c:pt idx="16">
                <c:v>58657</c:v>
              </c:pt>
              <c:pt idx="17">
                <c:v>58402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BF8D-48A6-98BC-67190FAF3A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112576"/>
        <c:axId val="47114880"/>
      </c:lineChart>
      <c:catAx>
        <c:axId val="47112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711488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47114880"/>
        <c:scaling>
          <c:orientation val="minMax"/>
          <c:max val="68000"/>
          <c:min val="52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711257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orientation="landscape" horizontalDpi="360" verticalDpi="360"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Pojemność jednostek i faktyczna liczba osadzonych w okresie od 01.31.1996 do 30.06.1997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#ADR!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65372</c:v>
              </c:pt>
              <c:pt idx="1">
                <c:v>65340</c:v>
              </c:pt>
              <c:pt idx="2">
                <c:v>65147</c:v>
              </c:pt>
              <c:pt idx="3">
                <c:v>65281</c:v>
              </c:pt>
              <c:pt idx="4">
                <c:v>65273</c:v>
              </c:pt>
              <c:pt idx="5">
                <c:v>65240</c:v>
              </c:pt>
              <c:pt idx="6">
                <c:v>64914</c:v>
              </c:pt>
              <c:pt idx="7">
                <c:v>64841</c:v>
              </c:pt>
              <c:pt idx="8">
                <c:v>64841</c:v>
              </c:pt>
              <c:pt idx="9">
                <c:v>64767</c:v>
              </c:pt>
              <c:pt idx="10">
                <c:v>64837</c:v>
              </c:pt>
              <c:pt idx="11">
                <c:v>64472</c:v>
              </c:pt>
              <c:pt idx="12">
                <c:v>64786</c:v>
              </c:pt>
              <c:pt idx="13">
                <c:v>64668</c:v>
              </c:pt>
              <c:pt idx="14">
                <c:v>64282</c:v>
              </c:pt>
              <c:pt idx="15">
                <c:v>64194</c:v>
              </c:pt>
              <c:pt idx="16">
                <c:v>64031</c:v>
              </c:pt>
              <c:pt idx="17">
                <c:v>64144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00A9-40EA-B35F-C128DCF07881}"/>
            </c:ext>
          </c:extLst>
        </c:ser>
        <c:ser>
          <c:idx val="1"/>
          <c:order val="1"/>
          <c:tx>
            <c:v>#ADR!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54123</c:v>
              </c:pt>
              <c:pt idx="1">
                <c:v>55553</c:v>
              </c:pt>
              <c:pt idx="2">
                <c:v>56899</c:v>
              </c:pt>
              <c:pt idx="3">
                <c:v>56961</c:v>
              </c:pt>
              <c:pt idx="4">
                <c:v>56917</c:v>
              </c:pt>
              <c:pt idx="5">
                <c:v>56585</c:v>
              </c:pt>
              <c:pt idx="6">
                <c:v>56518</c:v>
              </c:pt>
              <c:pt idx="7">
                <c:v>56288</c:v>
              </c:pt>
              <c:pt idx="8">
                <c:v>56095</c:v>
              </c:pt>
              <c:pt idx="9">
                <c:v>55829</c:v>
              </c:pt>
              <c:pt idx="10">
                <c:v>56350</c:v>
              </c:pt>
              <c:pt idx="11">
                <c:v>57291</c:v>
              </c:pt>
              <c:pt idx="12">
                <c:v>56096</c:v>
              </c:pt>
              <c:pt idx="13">
                <c:v>57470</c:v>
              </c:pt>
              <c:pt idx="14">
                <c:v>58505</c:v>
              </c:pt>
              <c:pt idx="15">
                <c:v>59049</c:v>
              </c:pt>
              <c:pt idx="16">
                <c:v>58657</c:v>
              </c:pt>
              <c:pt idx="17">
                <c:v>58402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00A9-40EA-B35F-C128DCF07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197184"/>
        <c:axId val="47236608"/>
      </c:lineChart>
      <c:catAx>
        <c:axId val="47197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723660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47236608"/>
        <c:scaling>
          <c:orientation val="minMax"/>
          <c:max val="68000"/>
          <c:min val="52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719718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orientation="landscape" horizontalDpi="360" verticalDpi="360"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Pojemność jednostek i faktyczna liczba osadzonych w okresie od 01.31.1996 do 30.06.1997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#ADR!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65372</c:v>
              </c:pt>
              <c:pt idx="1">
                <c:v>65340</c:v>
              </c:pt>
              <c:pt idx="2">
                <c:v>65147</c:v>
              </c:pt>
              <c:pt idx="3">
                <c:v>65281</c:v>
              </c:pt>
              <c:pt idx="4">
                <c:v>65273</c:v>
              </c:pt>
              <c:pt idx="5">
                <c:v>65240</c:v>
              </c:pt>
              <c:pt idx="6">
                <c:v>64914</c:v>
              </c:pt>
              <c:pt idx="7">
                <c:v>64841</c:v>
              </c:pt>
              <c:pt idx="8">
                <c:v>64841</c:v>
              </c:pt>
              <c:pt idx="9">
                <c:v>64767</c:v>
              </c:pt>
              <c:pt idx="10">
                <c:v>64837</c:v>
              </c:pt>
              <c:pt idx="11">
                <c:v>64472</c:v>
              </c:pt>
              <c:pt idx="12">
                <c:v>64786</c:v>
              </c:pt>
              <c:pt idx="13">
                <c:v>64668</c:v>
              </c:pt>
              <c:pt idx="14">
                <c:v>64282</c:v>
              </c:pt>
              <c:pt idx="15">
                <c:v>64194</c:v>
              </c:pt>
              <c:pt idx="16">
                <c:v>64031</c:v>
              </c:pt>
              <c:pt idx="17">
                <c:v>64144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E5DC-4B25-9D05-2DD6B710275E}"/>
            </c:ext>
          </c:extLst>
        </c:ser>
        <c:ser>
          <c:idx val="1"/>
          <c:order val="1"/>
          <c:tx>
            <c:v>#ADR!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54123</c:v>
              </c:pt>
              <c:pt idx="1">
                <c:v>55553</c:v>
              </c:pt>
              <c:pt idx="2">
                <c:v>56899</c:v>
              </c:pt>
              <c:pt idx="3">
                <c:v>56961</c:v>
              </c:pt>
              <c:pt idx="4">
                <c:v>56917</c:v>
              </c:pt>
              <c:pt idx="5">
                <c:v>56585</c:v>
              </c:pt>
              <c:pt idx="6">
                <c:v>56518</c:v>
              </c:pt>
              <c:pt idx="7">
                <c:v>56288</c:v>
              </c:pt>
              <c:pt idx="8">
                <c:v>56095</c:v>
              </c:pt>
              <c:pt idx="9">
                <c:v>55829</c:v>
              </c:pt>
              <c:pt idx="10">
                <c:v>56350</c:v>
              </c:pt>
              <c:pt idx="11">
                <c:v>57291</c:v>
              </c:pt>
              <c:pt idx="12">
                <c:v>56096</c:v>
              </c:pt>
              <c:pt idx="13">
                <c:v>57470</c:v>
              </c:pt>
              <c:pt idx="14">
                <c:v>58505</c:v>
              </c:pt>
              <c:pt idx="15">
                <c:v>59049</c:v>
              </c:pt>
              <c:pt idx="16">
                <c:v>58657</c:v>
              </c:pt>
              <c:pt idx="17">
                <c:v>58402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E5DC-4B25-9D05-2DD6B71027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323008"/>
        <c:axId val="47341952"/>
      </c:lineChart>
      <c:catAx>
        <c:axId val="47323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734195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47341952"/>
        <c:scaling>
          <c:orientation val="minMax"/>
          <c:max val="68000"/>
          <c:min val="52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732300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orientation="landscape" horizontalDpi="360" verticalDpi="360"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Pojemność jednostek i faktyczna liczba osadzonych w okresie od 31.01.1996 do 30.06.1997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#ADR!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65372</c:v>
              </c:pt>
              <c:pt idx="1">
                <c:v>65340</c:v>
              </c:pt>
              <c:pt idx="2">
                <c:v>65147</c:v>
              </c:pt>
              <c:pt idx="3">
                <c:v>65281</c:v>
              </c:pt>
              <c:pt idx="4">
                <c:v>65273</c:v>
              </c:pt>
              <c:pt idx="5">
                <c:v>65240</c:v>
              </c:pt>
              <c:pt idx="6">
                <c:v>64914</c:v>
              </c:pt>
              <c:pt idx="7">
                <c:v>64841</c:v>
              </c:pt>
              <c:pt idx="8">
                <c:v>64841</c:v>
              </c:pt>
              <c:pt idx="9">
                <c:v>64767</c:v>
              </c:pt>
              <c:pt idx="10">
                <c:v>64837</c:v>
              </c:pt>
              <c:pt idx="11">
                <c:v>64472</c:v>
              </c:pt>
              <c:pt idx="12">
                <c:v>64786</c:v>
              </c:pt>
              <c:pt idx="13">
                <c:v>64668</c:v>
              </c:pt>
              <c:pt idx="14">
                <c:v>64282</c:v>
              </c:pt>
              <c:pt idx="15">
                <c:v>64194</c:v>
              </c:pt>
              <c:pt idx="16">
                <c:v>64031</c:v>
              </c:pt>
              <c:pt idx="17">
                <c:v>64144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1A16-4704-A02A-1BCD41EDD7DD}"/>
            </c:ext>
          </c:extLst>
        </c:ser>
        <c:ser>
          <c:idx val="1"/>
          <c:order val="1"/>
          <c:tx>
            <c:v>#ADR!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54123</c:v>
              </c:pt>
              <c:pt idx="1">
                <c:v>55553</c:v>
              </c:pt>
              <c:pt idx="2">
                <c:v>56899</c:v>
              </c:pt>
              <c:pt idx="3">
                <c:v>56961</c:v>
              </c:pt>
              <c:pt idx="4">
                <c:v>56917</c:v>
              </c:pt>
              <c:pt idx="5">
                <c:v>56585</c:v>
              </c:pt>
              <c:pt idx="6">
                <c:v>56518</c:v>
              </c:pt>
              <c:pt idx="7">
                <c:v>56288</c:v>
              </c:pt>
              <c:pt idx="8">
                <c:v>56095</c:v>
              </c:pt>
              <c:pt idx="9">
                <c:v>55829</c:v>
              </c:pt>
              <c:pt idx="10">
                <c:v>56350</c:v>
              </c:pt>
              <c:pt idx="11">
                <c:v>57291</c:v>
              </c:pt>
              <c:pt idx="12">
                <c:v>56096</c:v>
              </c:pt>
              <c:pt idx="13">
                <c:v>57470</c:v>
              </c:pt>
              <c:pt idx="14">
                <c:v>58505</c:v>
              </c:pt>
              <c:pt idx="15">
                <c:v>59049</c:v>
              </c:pt>
              <c:pt idx="16">
                <c:v>58657</c:v>
              </c:pt>
              <c:pt idx="17">
                <c:v>58402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1A16-4704-A02A-1BCD41EDD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395584"/>
        <c:axId val="47397888"/>
      </c:lineChart>
      <c:catAx>
        <c:axId val="47395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739788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47397888"/>
        <c:scaling>
          <c:orientation val="minMax"/>
          <c:max val="68000"/>
          <c:min val="52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739558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orientation="landscape" horizontalDpi="360" verticalDpi="360"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Pojemność jednostek i faktyczna liczba osadzonych w okresie od 29.03.1996 do 29.08.1997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#ADR!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65372</c:v>
              </c:pt>
              <c:pt idx="1">
                <c:v>65340</c:v>
              </c:pt>
              <c:pt idx="2">
                <c:v>65147</c:v>
              </c:pt>
              <c:pt idx="3">
                <c:v>65281</c:v>
              </c:pt>
              <c:pt idx="4">
                <c:v>65273</c:v>
              </c:pt>
              <c:pt idx="5">
                <c:v>65240</c:v>
              </c:pt>
              <c:pt idx="6">
                <c:v>64914</c:v>
              </c:pt>
              <c:pt idx="7">
                <c:v>64841</c:v>
              </c:pt>
              <c:pt idx="8">
                <c:v>64841</c:v>
              </c:pt>
              <c:pt idx="9">
                <c:v>64767</c:v>
              </c:pt>
              <c:pt idx="10">
                <c:v>64837</c:v>
              </c:pt>
              <c:pt idx="11">
                <c:v>64472</c:v>
              </c:pt>
              <c:pt idx="12">
                <c:v>64786</c:v>
              </c:pt>
              <c:pt idx="13">
                <c:v>64668</c:v>
              </c:pt>
              <c:pt idx="14">
                <c:v>64282</c:v>
              </c:pt>
              <c:pt idx="15">
                <c:v>64194</c:v>
              </c:pt>
              <c:pt idx="16">
                <c:v>64031</c:v>
              </c:pt>
              <c:pt idx="17">
                <c:v>64144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C6B8-46C5-B418-99A63919F377}"/>
            </c:ext>
          </c:extLst>
        </c:ser>
        <c:ser>
          <c:idx val="1"/>
          <c:order val="1"/>
          <c:tx>
            <c:v>#ADR!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54123</c:v>
              </c:pt>
              <c:pt idx="1">
                <c:v>55553</c:v>
              </c:pt>
              <c:pt idx="2">
                <c:v>56899</c:v>
              </c:pt>
              <c:pt idx="3">
                <c:v>56961</c:v>
              </c:pt>
              <c:pt idx="4">
                <c:v>56917</c:v>
              </c:pt>
              <c:pt idx="5">
                <c:v>56585</c:v>
              </c:pt>
              <c:pt idx="6">
                <c:v>56518</c:v>
              </c:pt>
              <c:pt idx="7">
                <c:v>56288</c:v>
              </c:pt>
              <c:pt idx="8">
                <c:v>56095</c:v>
              </c:pt>
              <c:pt idx="9">
                <c:v>55829</c:v>
              </c:pt>
              <c:pt idx="10">
                <c:v>56350</c:v>
              </c:pt>
              <c:pt idx="11">
                <c:v>57291</c:v>
              </c:pt>
              <c:pt idx="12">
                <c:v>56096</c:v>
              </c:pt>
              <c:pt idx="13">
                <c:v>57470</c:v>
              </c:pt>
              <c:pt idx="14">
                <c:v>58505</c:v>
              </c:pt>
              <c:pt idx="15">
                <c:v>59049</c:v>
              </c:pt>
              <c:pt idx="16">
                <c:v>58657</c:v>
              </c:pt>
              <c:pt idx="17">
                <c:v>58402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C6B8-46C5-B418-99A63919F3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418752"/>
        <c:axId val="47441792"/>
      </c:lineChart>
      <c:catAx>
        <c:axId val="47418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744179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47441792"/>
        <c:scaling>
          <c:orientation val="minMax"/>
          <c:max val="68000"/>
          <c:min val="52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741875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orientation="landscape" horizontalDpi="360" verticalDpi="36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Struktura populacji osadzonych kobiet w dniu 30.05.1997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3F35-482D-8576-90D5CE0FA59D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3F35-482D-8576-90D5CE0FA59D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TA</c:v>
              </c:pt>
              <c:pt idx="1">
                <c:v>SK</c:v>
              </c:pt>
              <c:pt idx="2">
                <c:v>UK</c:v>
              </c:pt>
            </c:strLit>
          </c:cat>
          <c:val>
            <c:numLit>
              <c:formatCode>General</c:formatCode>
              <c:ptCount val="3"/>
              <c:pt idx="0">
                <c:v>503</c:v>
              </c:pt>
              <c:pt idx="1">
                <c:v>890</c:v>
              </c:pt>
              <c:pt idx="2">
                <c:v>40</c:v>
              </c:pt>
            </c:numLit>
          </c:val>
          <c:extLst>
            <c:ext xmlns:c16="http://schemas.microsoft.com/office/drawing/2014/chart" uri="{C3380CC4-5D6E-409C-BE32-E72D297353CC}">
              <c16:uniqueId val="{00000002-3F35-482D-8576-90D5CE0FA59D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Pojemność jednostek i faktyczna liczba osadzonych w okresie od 29.03.1996 do 29.08.1997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#ADR!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65372</c:v>
              </c:pt>
              <c:pt idx="1">
                <c:v>65340</c:v>
              </c:pt>
              <c:pt idx="2">
                <c:v>65147</c:v>
              </c:pt>
              <c:pt idx="3">
                <c:v>65281</c:v>
              </c:pt>
              <c:pt idx="4">
                <c:v>65273</c:v>
              </c:pt>
              <c:pt idx="5">
                <c:v>65240</c:v>
              </c:pt>
              <c:pt idx="6">
                <c:v>64914</c:v>
              </c:pt>
              <c:pt idx="7">
                <c:v>64841</c:v>
              </c:pt>
              <c:pt idx="8">
                <c:v>64841</c:v>
              </c:pt>
              <c:pt idx="9">
                <c:v>64767</c:v>
              </c:pt>
              <c:pt idx="10">
                <c:v>64837</c:v>
              </c:pt>
              <c:pt idx="11">
                <c:v>64472</c:v>
              </c:pt>
              <c:pt idx="12">
                <c:v>64786</c:v>
              </c:pt>
              <c:pt idx="13">
                <c:v>64668</c:v>
              </c:pt>
              <c:pt idx="14">
                <c:v>64282</c:v>
              </c:pt>
              <c:pt idx="15">
                <c:v>64194</c:v>
              </c:pt>
              <c:pt idx="16">
                <c:v>64031</c:v>
              </c:pt>
              <c:pt idx="17">
                <c:v>64144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B444-4EF4-B77D-FA6CA461623B}"/>
            </c:ext>
          </c:extLst>
        </c:ser>
        <c:ser>
          <c:idx val="1"/>
          <c:order val="1"/>
          <c:tx>
            <c:v>#ADR!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54123</c:v>
              </c:pt>
              <c:pt idx="1">
                <c:v>55553</c:v>
              </c:pt>
              <c:pt idx="2">
                <c:v>56899</c:v>
              </c:pt>
              <c:pt idx="3">
                <c:v>56961</c:v>
              </c:pt>
              <c:pt idx="4">
                <c:v>56917</c:v>
              </c:pt>
              <c:pt idx="5">
                <c:v>56585</c:v>
              </c:pt>
              <c:pt idx="6">
                <c:v>56518</c:v>
              </c:pt>
              <c:pt idx="7">
                <c:v>56288</c:v>
              </c:pt>
              <c:pt idx="8">
                <c:v>56095</c:v>
              </c:pt>
              <c:pt idx="9">
                <c:v>55829</c:v>
              </c:pt>
              <c:pt idx="10">
                <c:v>56350</c:v>
              </c:pt>
              <c:pt idx="11">
                <c:v>57291</c:v>
              </c:pt>
              <c:pt idx="12">
                <c:v>56096</c:v>
              </c:pt>
              <c:pt idx="13">
                <c:v>57470</c:v>
              </c:pt>
              <c:pt idx="14">
                <c:v>58505</c:v>
              </c:pt>
              <c:pt idx="15">
                <c:v>59049</c:v>
              </c:pt>
              <c:pt idx="16">
                <c:v>58657</c:v>
              </c:pt>
              <c:pt idx="17">
                <c:v>58402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B444-4EF4-B77D-FA6CA46162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282432"/>
        <c:axId val="47313664"/>
      </c:lineChart>
      <c:catAx>
        <c:axId val="47282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731366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47313664"/>
        <c:scaling>
          <c:orientation val="minMax"/>
          <c:max val="68000"/>
          <c:min val="52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728243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orientation="landscape" horizontalDpi="360" verticalDpi="360"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Pojemność jednostek i faktyczna liczba osadzonych w okresie od 30.04.1996 do 30.09.1997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#ADR!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65372</c:v>
              </c:pt>
              <c:pt idx="1">
                <c:v>65340</c:v>
              </c:pt>
              <c:pt idx="2">
                <c:v>65147</c:v>
              </c:pt>
              <c:pt idx="3">
                <c:v>65281</c:v>
              </c:pt>
              <c:pt idx="4">
                <c:v>65273</c:v>
              </c:pt>
              <c:pt idx="5">
                <c:v>65240</c:v>
              </c:pt>
              <c:pt idx="6">
                <c:v>64914</c:v>
              </c:pt>
              <c:pt idx="7">
                <c:v>64841</c:v>
              </c:pt>
              <c:pt idx="8">
                <c:v>64841</c:v>
              </c:pt>
              <c:pt idx="9">
                <c:v>64767</c:v>
              </c:pt>
              <c:pt idx="10">
                <c:v>64837</c:v>
              </c:pt>
              <c:pt idx="11">
                <c:v>64472</c:v>
              </c:pt>
              <c:pt idx="12">
                <c:v>64786</c:v>
              </c:pt>
              <c:pt idx="13">
                <c:v>64668</c:v>
              </c:pt>
              <c:pt idx="14">
                <c:v>64282</c:v>
              </c:pt>
              <c:pt idx="15">
                <c:v>64194</c:v>
              </c:pt>
              <c:pt idx="16">
                <c:v>64031</c:v>
              </c:pt>
              <c:pt idx="17">
                <c:v>64144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43AE-428C-8FA8-0661CEB45F58}"/>
            </c:ext>
          </c:extLst>
        </c:ser>
        <c:ser>
          <c:idx val="1"/>
          <c:order val="1"/>
          <c:tx>
            <c:v>#ADR!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54123</c:v>
              </c:pt>
              <c:pt idx="1">
                <c:v>55553</c:v>
              </c:pt>
              <c:pt idx="2">
                <c:v>56899</c:v>
              </c:pt>
              <c:pt idx="3">
                <c:v>56961</c:v>
              </c:pt>
              <c:pt idx="4">
                <c:v>56917</c:v>
              </c:pt>
              <c:pt idx="5">
                <c:v>56585</c:v>
              </c:pt>
              <c:pt idx="6">
                <c:v>56518</c:v>
              </c:pt>
              <c:pt idx="7">
                <c:v>56288</c:v>
              </c:pt>
              <c:pt idx="8">
                <c:v>56095</c:v>
              </c:pt>
              <c:pt idx="9">
                <c:v>55829</c:v>
              </c:pt>
              <c:pt idx="10">
                <c:v>56350</c:v>
              </c:pt>
              <c:pt idx="11">
                <c:v>57291</c:v>
              </c:pt>
              <c:pt idx="12">
                <c:v>56096</c:v>
              </c:pt>
              <c:pt idx="13">
                <c:v>57470</c:v>
              </c:pt>
              <c:pt idx="14">
                <c:v>58505</c:v>
              </c:pt>
              <c:pt idx="15">
                <c:v>59049</c:v>
              </c:pt>
              <c:pt idx="16">
                <c:v>58657</c:v>
              </c:pt>
              <c:pt idx="17">
                <c:v>58402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43AE-428C-8FA8-0661CEB45F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531136"/>
        <c:axId val="47533440"/>
      </c:lineChart>
      <c:catAx>
        <c:axId val="47531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753344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47533440"/>
        <c:scaling>
          <c:orientation val="minMax"/>
          <c:max val="68000"/>
          <c:min val="52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753113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orientation="landscape" horizontalDpi="360" verticalDpi="360"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Pojemność jednostek i faktyczna liczba osadzonych w okresie od 30.04.1996 do 30.09.1997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#ADR!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65372</c:v>
              </c:pt>
              <c:pt idx="1">
                <c:v>65340</c:v>
              </c:pt>
              <c:pt idx="2">
                <c:v>65147</c:v>
              </c:pt>
              <c:pt idx="3">
                <c:v>65281</c:v>
              </c:pt>
              <c:pt idx="4">
                <c:v>65273</c:v>
              </c:pt>
              <c:pt idx="5">
                <c:v>65240</c:v>
              </c:pt>
              <c:pt idx="6">
                <c:v>64914</c:v>
              </c:pt>
              <c:pt idx="7">
                <c:v>64841</c:v>
              </c:pt>
              <c:pt idx="8">
                <c:v>64841</c:v>
              </c:pt>
              <c:pt idx="9">
                <c:v>64767</c:v>
              </c:pt>
              <c:pt idx="10">
                <c:v>64837</c:v>
              </c:pt>
              <c:pt idx="11">
                <c:v>64472</c:v>
              </c:pt>
              <c:pt idx="12">
                <c:v>64786</c:v>
              </c:pt>
              <c:pt idx="13">
                <c:v>64668</c:v>
              </c:pt>
              <c:pt idx="14">
                <c:v>64282</c:v>
              </c:pt>
              <c:pt idx="15">
                <c:v>64194</c:v>
              </c:pt>
              <c:pt idx="16">
                <c:v>64031</c:v>
              </c:pt>
              <c:pt idx="17">
                <c:v>64144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A132-4D59-9412-710E00D822E7}"/>
            </c:ext>
          </c:extLst>
        </c:ser>
        <c:ser>
          <c:idx val="1"/>
          <c:order val="1"/>
          <c:tx>
            <c:v>#ADR!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54123</c:v>
              </c:pt>
              <c:pt idx="1">
                <c:v>55553</c:v>
              </c:pt>
              <c:pt idx="2">
                <c:v>56899</c:v>
              </c:pt>
              <c:pt idx="3">
                <c:v>56961</c:v>
              </c:pt>
              <c:pt idx="4">
                <c:v>56917</c:v>
              </c:pt>
              <c:pt idx="5">
                <c:v>56585</c:v>
              </c:pt>
              <c:pt idx="6">
                <c:v>56518</c:v>
              </c:pt>
              <c:pt idx="7">
                <c:v>56288</c:v>
              </c:pt>
              <c:pt idx="8">
                <c:v>56095</c:v>
              </c:pt>
              <c:pt idx="9">
                <c:v>55829</c:v>
              </c:pt>
              <c:pt idx="10">
                <c:v>56350</c:v>
              </c:pt>
              <c:pt idx="11">
                <c:v>57291</c:v>
              </c:pt>
              <c:pt idx="12">
                <c:v>56096</c:v>
              </c:pt>
              <c:pt idx="13">
                <c:v>57470</c:v>
              </c:pt>
              <c:pt idx="14">
                <c:v>58505</c:v>
              </c:pt>
              <c:pt idx="15">
                <c:v>59049</c:v>
              </c:pt>
              <c:pt idx="16">
                <c:v>58657</c:v>
              </c:pt>
              <c:pt idx="17">
                <c:v>58402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A132-4D59-9412-710E00D82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607808"/>
        <c:axId val="47610112"/>
      </c:lineChart>
      <c:catAx>
        <c:axId val="47607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761011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47610112"/>
        <c:scaling>
          <c:orientation val="minMax"/>
          <c:max val="68000"/>
          <c:min val="52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760780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orientation="landscape" horizontalDpi="360" verticalDpi="360"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Pojemność jednostek i faktyczna liczba osadzonych w okresie od 31.05.1996 do 31.10.1997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#ADR!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65372</c:v>
              </c:pt>
              <c:pt idx="1">
                <c:v>65340</c:v>
              </c:pt>
              <c:pt idx="2">
                <c:v>65147</c:v>
              </c:pt>
              <c:pt idx="3">
                <c:v>65281</c:v>
              </c:pt>
              <c:pt idx="4">
                <c:v>65273</c:v>
              </c:pt>
              <c:pt idx="5">
                <c:v>65240</c:v>
              </c:pt>
              <c:pt idx="6">
                <c:v>64914</c:v>
              </c:pt>
              <c:pt idx="7">
                <c:v>64841</c:v>
              </c:pt>
              <c:pt idx="8">
                <c:v>64841</c:v>
              </c:pt>
              <c:pt idx="9">
                <c:v>64767</c:v>
              </c:pt>
              <c:pt idx="10">
                <c:v>64837</c:v>
              </c:pt>
              <c:pt idx="11">
                <c:v>64472</c:v>
              </c:pt>
              <c:pt idx="12">
                <c:v>64786</c:v>
              </c:pt>
              <c:pt idx="13">
                <c:v>64668</c:v>
              </c:pt>
              <c:pt idx="14">
                <c:v>64282</c:v>
              </c:pt>
              <c:pt idx="15">
                <c:v>64194</c:v>
              </c:pt>
              <c:pt idx="16">
                <c:v>64031</c:v>
              </c:pt>
              <c:pt idx="17">
                <c:v>64144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A72B-4AA5-A5B6-CC00D048C0C6}"/>
            </c:ext>
          </c:extLst>
        </c:ser>
        <c:ser>
          <c:idx val="1"/>
          <c:order val="1"/>
          <c:tx>
            <c:v>#ADR!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54123</c:v>
              </c:pt>
              <c:pt idx="1">
                <c:v>55553</c:v>
              </c:pt>
              <c:pt idx="2">
                <c:v>56899</c:v>
              </c:pt>
              <c:pt idx="3">
                <c:v>56961</c:v>
              </c:pt>
              <c:pt idx="4">
                <c:v>56917</c:v>
              </c:pt>
              <c:pt idx="5">
                <c:v>56585</c:v>
              </c:pt>
              <c:pt idx="6">
                <c:v>56518</c:v>
              </c:pt>
              <c:pt idx="7">
                <c:v>56288</c:v>
              </c:pt>
              <c:pt idx="8">
                <c:v>56095</c:v>
              </c:pt>
              <c:pt idx="9">
                <c:v>55829</c:v>
              </c:pt>
              <c:pt idx="10">
                <c:v>56350</c:v>
              </c:pt>
              <c:pt idx="11">
                <c:v>57291</c:v>
              </c:pt>
              <c:pt idx="12">
                <c:v>56096</c:v>
              </c:pt>
              <c:pt idx="13">
                <c:v>57470</c:v>
              </c:pt>
              <c:pt idx="14">
                <c:v>58505</c:v>
              </c:pt>
              <c:pt idx="15">
                <c:v>59049</c:v>
              </c:pt>
              <c:pt idx="16">
                <c:v>58657</c:v>
              </c:pt>
              <c:pt idx="17">
                <c:v>58402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A72B-4AA5-A5B6-CC00D048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448064"/>
        <c:axId val="47449216"/>
      </c:lineChart>
      <c:catAx>
        <c:axId val="47448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744921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47449216"/>
        <c:scaling>
          <c:orientation val="minMax"/>
          <c:max val="68000"/>
          <c:min val="52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744806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orientation="landscape" horizontalDpi="360" verticalDpi="360"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Pojemność jednostek i faktyczna liczba osadzonych w okresie od 31.05.1996 do 31.10.1997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#ADR!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65372</c:v>
              </c:pt>
              <c:pt idx="1">
                <c:v>65340</c:v>
              </c:pt>
              <c:pt idx="2">
                <c:v>65147</c:v>
              </c:pt>
              <c:pt idx="3">
                <c:v>65281</c:v>
              </c:pt>
              <c:pt idx="4">
                <c:v>65273</c:v>
              </c:pt>
              <c:pt idx="5">
                <c:v>65240</c:v>
              </c:pt>
              <c:pt idx="6">
                <c:v>64914</c:v>
              </c:pt>
              <c:pt idx="7">
                <c:v>64841</c:v>
              </c:pt>
              <c:pt idx="8">
                <c:v>64841</c:v>
              </c:pt>
              <c:pt idx="9">
                <c:v>64767</c:v>
              </c:pt>
              <c:pt idx="10">
                <c:v>64837</c:v>
              </c:pt>
              <c:pt idx="11">
                <c:v>64472</c:v>
              </c:pt>
              <c:pt idx="12">
                <c:v>64786</c:v>
              </c:pt>
              <c:pt idx="13">
                <c:v>64668</c:v>
              </c:pt>
              <c:pt idx="14">
                <c:v>64282</c:v>
              </c:pt>
              <c:pt idx="15">
                <c:v>64194</c:v>
              </c:pt>
              <c:pt idx="16">
                <c:v>64031</c:v>
              </c:pt>
              <c:pt idx="17">
                <c:v>64144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DF8A-4E41-B9A7-1983492CC8DA}"/>
            </c:ext>
          </c:extLst>
        </c:ser>
        <c:ser>
          <c:idx val="1"/>
          <c:order val="1"/>
          <c:tx>
            <c:v>#ADR!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54123</c:v>
              </c:pt>
              <c:pt idx="1">
                <c:v>55553</c:v>
              </c:pt>
              <c:pt idx="2">
                <c:v>56899</c:v>
              </c:pt>
              <c:pt idx="3">
                <c:v>56961</c:v>
              </c:pt>
              <c:pt idx="4">
                <c:v>56917</c:v>
              </c:pt>
              <c:pt idx="5">
                <c:v>56585</c:v>
              </c:pt>
              <c:pt idx="6">
                <c:v>56518</c:v>
              </c:pt>
              <c:pt idx="7">
                <c:v>56288</c:v>
              </c:pt>
              <c:pt idx="8">
                <c:v>56095</c:v>
              </c:pt>
              <c:pt idx="9">
                <c:v>55829</c:v>
              </c:pt>
              <c:pt idx="10">
                <c:v>56350</c:v>
              </c:pt>
              <c:pt idx="11">
                <c:v>57291</c:v>
              </c:pt>
              <c:pt idx="12">
                <c:v>56096</c:v>
              </c:pt>
              <c:pt idx="13">
                <c:v>57470</c:v>
              </c:pt>
              <c:pt idx="14">
                <c:v>58505</c:v>
              </c:pt>
              <c:pt idx="15">
                <c:v>59049</c:v>
              </c:pt>
              <c:pt idx="16">
                <c:v>58657</c:v>
              </c:pt>
              <c:pt idx="17">
                <c:v>58402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DF8A-4E41-B9A7-1983492CC8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511040"/>
        <c:axId val="47648768"/>
      </c:lineChart>
      <c:catAx>
        <c:axId val="47511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764876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47648768"/>
        <c:scaling>
          <c:orientation val="minMax"/>
          <c:max val="68000"/>
          <c:min val="52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751104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orientation="landscape" horizontalDpi="360" verticalDpi="360"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Pojemność jednostek i faktyczna liczba osadzonych w okresie od  31.07.1996 do 31.12.1997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pojemność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65372</c:v>
              </c:pt>
              <c:pt idx="1">
                <c:v>65340</c:v>
              </c:pt>
              <c:pt idx="2">
                <c:v>65147</c:v>
              </c:pt>
              <c:pt idx="3">
                <c:v>65281</c:v>
              </c:pt>
              <c:pt idx="4">
                <c:v>65273</c:v>
              </c:pt>
              <c:pt idx="5">
                <c:v>65240</c:v>
              </c:pt>
              <c:pt idx="6">
                <c:v>64914</c:v>
              </c:pt>
              <c:pt idx="7">
                <c:v>64841</c:v>
              </c:pt>
              <c:pt idx="8">
                <c:v>64841</c:v>
              </c:pt>
              <c:pt idx="9">
                <c:v>64767</c:v>
              </c:pt>
              <c:pt idx="10">
                <c:v>64837</c:v>
              </c:pt>
              <c:pt idx="11">
                <c:v>64472</c:v>
              </c:pt>
              <c:pt idx="12">
                <c:v>64786</c:v>
              </c:pt>
              <c:pt idx="13">
                <c:v>64668</c:v>
              </c:pt>
              <c:pt idx="14">
                <c:v>64282</c:v>
              </c:pt>
              <c:pt idx="15">
                <c:v>64194</c:v>
              </c:pt>
              <c:pt idx="16">
                <c:v>64031</c:v>
              </c:pt>
              <c:pt idx="17">
                <c:v>64144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6B9F-46A7-B16F-39D2FA335838}"/>
            </c:ext>
          </c:extLst>
        </c:ser>
        <c:ser>
          <c:idx val="1"/>
          <c:order val="1"/>
          <c:tx>
            <c:v>L. osadz.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54123</c:v>
              </c:pt>
              <c:pt idx="1">
                <c:v>55553</c:v>
              </c:pt>
              <c:pt idx="2">
                <c:v>56899</c:v>
              </c:pt>
              <c:pt idx="3">
                <c:v>56961</c:v>
              </c:pt>
              <c:pt idx="4">
                <c:v>56917</c:v>
              </c:pt>
              <c:pt idx="5">
                <c:v>56585</c:v>
              </c:pt>
              <c:pt idx="6">
                <c:v>56518</c:v>
              </c:pt>
              <c:pt idx="7">
                <c:v>56288</c:v>
              </c:pt>
              <c:pt idx="8">
                <c:v>56095</c:v>
              </c:pt>
              <c:pt idx="9">
                <c:v>55829</c:v>
              </c:pt>
              <c:pt idx="10">
                <c:v>56350</c:v>
              </c:pt>
              <c:pt idx="11">
                <c:v>57291</c:v>
              </c:pt>
              <c:pt idx="12">
                <c:v>56096</c:v>
              </c:pt>
              <c:pt idx="13">
                <c:v>57470</c:v>
              </c:pt>
              <c:pt idx="14">
                <c:v>58505</c:v>
              </c:pt>
              <c:pt idx="15">
                <c:v>59049</c:v>
              </c:pt>
              <c:pt idx="16">
                <c:v>58657</c:v>
              </c:pt>
              <c:pt idx="17">
                <c:v>58402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6B9F-46A7-B16F-39D2FA3358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673728"/>
        <c:axId val="47676032"/>
      </c:lineChart>
      <c:catAx>
        <c:axId val="47673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767603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47676032"/>
        <c:scaling>
          <c:orientation val="minMax"/>
          <c:max val="68000"/>
          <c:min val="52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767372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orientation="landscape" horizontalDpi="360" verticalDpi="360"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Pojemność jednostek i faktyczna liczba osadzonych w okresie od  31.07.1996 do 31.12.1997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pojemność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65372</c:v>
              </c:pt>
              <c:pt idx="1">
                <c:v>65340</c:v>
              </c:pt>
              <c:pt idx="2">
                <c:v>65147</c:v>
              </c:pt>
              <c:pt idx="3">
                <c:v>65281</c:v>
              </c:pt>
              <c:pt idx="4">
                <c:v>65273</c:v>
              </c:pt>
              <c:pt idx="5">
                <c:v>65240</c:v>
              </c:pt>
              <c:pt idx="6">
                <c:v>64914</c:v>
              </c:pt>
              <c:pt idx="7">
                <c:v>64841</c:v>
              </c:pt>
              <c:pt idx="8">
                <c:v>64841</c:v>
              </c:pt>
              <c:pt idx="9">
                <c:v>64767</c:v>
              </c:pt>
              <c:pt idx="10">
                <c:v>64837</c:v>
              </c:pt>
              <c:pt idx="11">
                <c:v>64472</c:v>
              </c:pt>
              <c:pt idx="12">
                <c:v>64786</c:v>
              </c:pt>
              <c:pt idx="13">
                <c:v>64668</c:v>
              </c:pt>
              <c:pt idx="14">
                <c:v>64282</c:v>
              </c:pt>
              <c:pt idx="15">
                <c:v>64194</c:v>
              </c:pt>
              <c:pt idx="16">
                <c:v>64031</c:v>
              </c:pt>
              <c:pt idx="17">
                <c:v>64144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C779-441C-8F2B-29E04F41A294}"/>
            </c:ext>
          </c:extLst>
        </c:ser>
        <c:ser>
          <c:idx val="1"/>
          <c:order val="1"/>
          <c:tx>
            <c:v>L. osadz.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54123</c:v>
              </c:pt>
              <c:pt idx="1">
                <c:v>55553</c:v>
              </c:pt>
              <c:pt idx="2">
                <c:v>56899</c:v>
              </c:pt>
              <c:pt idx="3">
                <c:v>56961</c:v>
              </c:pt>
              <c:pt idx="4">
                <c:v>56917</c:v>
              </c:pt>
              <c:pt idx="5">
                <c:v>56585</c:v>
              </c:pt>
              <c:pt idx="6">
                <c:v>56518</c:v>
              </c:pt>
              <c:pt idx="7">
                <c:v>56288</c:v>
              </c:pt>
              <c:pt idx="8">
                <c:v>56095</c:v>
              </c:pt>
              <c:pt idx="9">
                <c:v>55829</c:v>
              </c:pt>
              <c:pt idx="10">
                <c:v>56350</c:v>
              </c:pt>
              <c:pt idx="11">
                <c:v>57291</c:v>
              </c:pt>
              <c:pt idx="12">
                <c:v>56096</c:v>
              </c:pt>
              <c:pt idx="13">
                <c:v>57470</c:v>
              </c:pt>
              <c:pt idx="14">
                <c:v>58505</c:v>
              </c:pt>
              <c:pt idx="15">
                <c:v>59049</c:v>
              </c:pt>
              <c:pt idx="16">
                <c:v>58657</c:v>
              </c:pt>
              <c:pt idx="17">
                <c:v>58402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C779-441C-8F2B-29E04F41A2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782912"/>
        <c:axId val="47801856"/>
      </c:lineChart>
      <c:catAx>
        <c:axId val="47782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780185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47801856"/>
        <c:scaling>
          <c:orientation val="minMax"/>
          <c:max val="68000"/>
          <c:min val="52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778291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orientation="landscape" horizontalDpi="360" verticalDpi="360"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Pojemność jednostek i faktyczna liczba osadzonych w okresie od  30.08.1996 do 30.01.1998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pojemność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65372</c:v>
              </c:pt>
              <c:pt idx="1">
                <c:v>65340</c:v>
              </c:pt>
              <c:pt idx="2">
                <c:v>65147</c:v>
              </c:pt>
              <c:pt idx="3">
                <c:v>65281</c:v>
              </c:pt>
              <c:pt idx="4">
                <c:v>65273</c:v>
              </c:pt>
              <c:pt idx="5">
                <c:v>65240</c:v>
              </c:pt>
              <c:pt idx="6">
                <c:v>64914</c:v>
              </c:pt>
              <c:pt idx="7">
                <c:v>64841</c:v>
              </c:pt>
              <c:pt idx="8">
                <c:v>64841</c:v>
              </c:pt>
              <c:pt idx="9">
                <c:v>64767</c:v>
              </c:pt>
              <c:pt idx="10">
                <c:v>64837</c:v>
              </c:pt>
              <c:pt idx="11">
                <c:v>64472</c:v>
              </c:pt>
              <c:pt idx="12">
                <c:v>64786</c:v>
              </c:pt>
              <c:pt idx="13">
                <c:v>64668</c:v>
              </c:pt>
              <c:pt idx="14">
                <c:v>64282</c:v>
              </c:pt>
              <c:pt idx="15">
                <c:v>64194</c:v>
              </c:pt>
              <c:pt idx="16">
                <c:v>64031</c:v>
              </c:pt>
              <c:pt idx="17">
                <c:v>64144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B488-4F40-B2A9-C33D62EAF3FB}"/>
            </c:ext>
          </c:extLst>
        </c:ser>
        <c:ser>
          <c:idx val="1"/>
          <c:order val="1"/>
          <c:tx>
            <c:v>L. osadz.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54123</c:v>
              </c:pt>
              <c:pt idx="1">
                <c:v>55553</c:v>
              </c:pt>
              <c:pt idx="2">
                <c:v>56899</c:v>
              </c:pt>
              <c:pt idx="3">
                <c:v>56961</c:v>
              </c:pt>
              <c:pt idx="4">
                <c:v>56917</c:v>
              </c:pt>
              <c:pt idx="5">
                <c:v>56585</c:v>
              </c:pt>
              <c:pt idx="6">
                <c:v>56518</c:v>
              </c:pt>
              <c:pt idx="7">
                <c:v>56288</c:v>
              </c:pt>
              <c:pt idx="8">
                <c:v>56095</c:v>
              </c:pt>
              <c:pt idx="9">
                <c:v>55829</c:v>
              </c:pt>
              <c:pt idx="10">
                <c:v>56350</c:v>
              </c:pt>
              <c:pt idx="11">
                <c:v>57291</c:v>
              </c:pt>
              <c:pt idx="12">
                <c:v>56096</c:v>
              </c:pt>
              <c:pt idx="13">
                <c:v>57470</c:v>
              </c:pt>
              <c:pt idx="14">
                <c:v>58505</c:v>
              </c:pt>
              <c:pt idx="15">
                <c:v>59049</c:v>
              </c:pt>
              <c:pt idx="16">
                <c:v>58657</c:v>
              </c:pt>
              <c:pt idx="17">
                <c:v>58402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B488-4F40-B2A9-C33D62EAF3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839872"/>
        <c:axId val="47710976"/>
      </c:lineChart>
      <c:catAx>
        <c:axId val="47839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771097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47710976"/>
        <c:scaling>
          <c:orientation val="minMax"/>
          <c:max val="68000"/>
          <c:min val="52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783987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orientation="landscape" horizontalDpi="360" verticalDpi="360"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Pojemność jednostek i faktyczna liczba osadzonych w okresie od  30.08.1996 do 30.01.1998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pojemność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65372</c:v>
              </c:pt>
              <c:pt idx="1">
                <c:v>65340</c:v>
              </c:pt>
              <c:pt idx="2">
                <c:v>65147</c:v>
              </c:pt>
              <c:pt idx="3">
                <c:v>65281</c:v>
              </c:pt>
              <c:pt idx="4">
                <c:v>65273</c:v>
              </c:pt>
              <c:pt idx="5">
                <c:v>65240</c:v>
              </c:pt>
              <c:pt idx="6">
                <c:v>64914</c:v>
              </c:pt>
              <c:pt idx="7">
                <c:v>64841</c:v>
              </c:pt>
              <c:pt idx="8">
                <c:v>64841</c:v>
              </c:pt>
              <c:pt idx="9">
                <c:v>64767</c:v>
              </c:pt>
              <c:pt idx="10">
                <c:v>64837</c:v>
              </c:pt>
              <c:pt idx="11">
                <c:v>64472</c:v>
              </c:pt>
              <c:pt idx="12">
                <c:v>64786</c:v>
              </c:pt>
              <c:pt idx="13">
                <c:v>64668</c:v>
              </c:pt>
              <c:pt idx="14">
                <c:v>64282</c:v>
              </c:pt>
              <c:pt idx="15">
                <c:v>64194</c:v>
              </c:pt>
              <c:pt idx="16">
                <c:v>64031</c:v>
              </c:pt>
              <c:pt idx="17">
                <c:v>64144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8FE1-4914-B955-7065C0F61B99}"/>
            </c:ext>
          </c:extLst>
        </c:ser>
        <c:ser>
          <c:idx val="1"/>
          <c:order val="1"/>
          <c:tx>
            <c:v>L. osadz.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54123</c:v>
              </c:pt>
              <c:pt idx="1">
                <c:v>55553</c:v>
              </c:pt>
              <c:pt idx="2">
                <c:v>56899</c:v>
              </c:pt>
              <c:pt idx="3">
                <c:v>56961</c:v>
              </c:pt>
              <c:pt idx="4">
                <c:v>56917</c:v>
              </c:pt>
              <c:pt idx="5">
                <c:v>56585</c:v>
              </c:pt>
              <c:pt idx="6">
                <c:v>56518</c:v>
              </c:pt>
              <c:pt idx="7">
                <c:v>56288</c:v>
              </c:pt>
              <c:pt idx="8">
                <c:v>56095</c:v>
              </c:pt>
              <c:pt idx="9">
                <c:v>55829</c:v>
              </c:pt>
              <c:pt idx="10">
                <c:v>56350</c:v>
              </c:pt>
              <c:pt idx="11">
                <c:v>57291</c:v>
              </c:pt>
              <c:pt idx="12">
                <c:v>56096</c:v>
              </c:pt>
              <c:pt idx="13">
                <c:v>57470</c:v>
              </c:pt>
              <c:pt idx="14">
                <c:v>58505</c:v>
              </c:pt>
              <c:pt idx="15">
                <c:v>59049</c:v>
              </c:pt>
              <c:pt idx="16">
                <c:v>58657</c:v>
              </c:pt>
              <c:pt idx="17">
                <c:v>58402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8FE1-4914-B955-7065C0F61B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768320"/>
        <c:axId val="47770624"/>
      </c:lineChart>
      <c:catAx>
        <c:axId val="47768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777062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47770624"/>
        <c:scaling>
          <c:orientation val="minMax"/>
          <c:max val="68000"/>
          <c:min val="52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776832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orientation="landscape" horizontalDpi="360" verticalDpi="360"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Pojemność jednostek i faktyczna liczba osadzonych w okresie od  31.12.1996 do 29.05.1998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pojemność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65372</c:v>
              </c:pt>
              <c:pt idx="1">
                <c:v>65340</c:v>
              </c:pt>
              <c:pt idx="2">
                <c:v>65147</c:v>
              </c:pt>
              <c:pt idx="3">
                <c:v>65281</c:v>
              </c:pt>
              <c:pt idx="4">
                <c:v>65273</c:v>
              </c:pt>
              <c:pt idx="5">
                <c:v>65240</c:v>
              </c:pt>
              <c:pt idx="6">
                <c:v>64914</c:v>
              </c:pt>
              <c:pt idx="7">
                <c:v>64841</c:v>
              </c:pt>
              <c:pt idx="8">
                <c:v>64841</c:v>
              </c:pt>
              <c:pt idx="9">
                <c:v>64767</c:v>
              </c:pt>
              <c:pt idx="10">
                <c:v>64837</c:v>
              </c:pt>
              <c:pt idx="11">
                <c:v>64472</c:v>
              </c:pt>
              <c:pt idx="12">
                <c:v>64786</c:v>
              </c:pt>
              <c:pt idx="13">
                <c:v>64668</c:v>
              </c:pt>
              <c:pt idx="14">
                <c:v>64282</c:v>
              </c:pt>
              <c:pt idx="15">
                <c:v>64194</c:v>
              </c:pt>
              <c:pt idx="16">
                <c:v>64031</c:v>
              </c:pt>
              <c:pt idx="17">
                <c:v>64144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1083-4DDB-8E05-278FF81BB0AD}"/>
            </c:ext>
          </c:extLst>
        </c:ser>
        <c:ser>
          <c:idx val="1"/>
          <c:order val="1"/>
          <c:tx>
            <c:v>L. osadz.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54123</c:v>
              </c:pt>
              <c:pt idx="1">
                <c:v>55553</c:v>
              </c:pt>
              <c:pt idx="2">
                <c:v>56899</c:v>
              </c:pt>
              <c:pt idx="3">
                <c:v>56961</c:v>
              </c:pt>
              <c:pt idx="4">
                <c:v>56917</c:v>
              </c:pt>
              <c:pt idx="5">
                <c:v>56585</c:v>
              </c:pt>
              <c:pt idx="6">
                <c:v>56518</c:v>
              </c:pt>
              <c:pt idx="7">
                <c:v>56288</c:v>
              </c:pt>
              <c:pt idx="8">
                <c:v>56095</c:v>
              </c:pt>
              <c:pt idx="9">
                <c:v>55829</c:v>
              </c:pt>
              <c:pt idx="10">
                <c:v>56350</c:v>
              </c:pt>
              <c:pt idx="11">
                <c:v>57291</c:v>
              </c:pt>
              <c:pt idx="12">
                <c:v>56096</c:v>
              </c:pt>
              <c:pt idx="13">
                <c:v>57470</c:v>
              </c:pt>
              <c:pt idx="14">
                <c:v>58505</c:v>
              </c:pt>
              <c:pt idx="15">
                <c:v>59049</c:v>
              </c:pt>
              <c:pt idx="16">
                <c:v>58657</c:v>
              </c:pt>
              <c:pt idx="17">
                <c:v>58402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1083-4DDB-8E05-278FF81BB0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877504"/>
        <c:axId val="47888256"/>
      </c:lineChart>
      <c:catAx>
        <c:axId val="47877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788825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47888256"/>
        <c:scaling>
          <c:orientation val="minMax"/>
          <c:max val="68000"/>
          <c:min val="52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787750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orientation="landscape" horizontalDpi="360" verticalDpi="360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Struktura populacji osadzonych kobiet i mężczyzn stan w dniu 30.05.1997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6490-43EC-843B-E7F22D9EEA4C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6490-43EC-843B-E7F22D9EEA4C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TA</c:v>
              </c:pt>
              <c:pt idx="1">
                <c:v>SK</c:v>
              </c:pt>
              <c:pt idx="2">
                <c:v>UK</c:v>
              </c:pt>
            </c:strLit>
          </c:cat>
          <c:val>
            <c:numLit>
              <c:formatCode>General</c:formatCode>
              <c:ptCount val="3"/>
              <c:pt idx="0">
                <c:v>13634</c:v>
              </c:pt>
              <c:pt idx="1">
                <c:v>44733</c:v>
              </c:pt>
              <c:pt idx="2">
                <c:v>1158</c:v>
              </c:pt>
            </c:numLit>
          </c:val>
          <c:extLst>
            <c:ext xmlns:c16="http://schemas.microsoft.com/office/drawing/2014/chart" uri="{C3380CC4-5D6E-409C-BE32-E72D297353CC}">
              <c16:uniqueId val="{00000002-6490-43EC-843B-E7F22D9EEA4C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Pojemność jednostek i faktyczna liczba osadzonych w okresie od  31.12.1996 do 29.05.1998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pojemność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65372</c:v>
              </c:pt>
              <c:pt idx="1">
                <c:v>65340</c:v>
              </c:pt>
              <c:pt idx="2">
                <c:v>65147</c:v>
              </c:pt>
              <c:pt idx="3">
                <c:v>65281</c:v>
              </c:pt>
              <c:pt idx="4">
                <c:v>65273</c:v>
              </c:pt>
              <c:pt idx="5">
                <c:v>65240</c:v>
              </c:pt>
              <c:pt idx="6">
                <c:v>64914</c:v>
              </c:pt>
              <c:pt idx="7">
                <c:v>64841</c:v>
              </c:pt>
              <c:pt idx="8">
                <c:v>64841</c:v>
              </c:pt>
              <c:pt idx="9">
                <c:v>64767</c:v>
              </c:pt>
              <c:pt idx="10">
                <c:v>64837</c:v>
              </c:pt>
              <c:pt idx="11">
                <c:v>64472</c:v>
              </c:pt>
              <c:pt idx="12">
                <c:v>64786</c:v>
              </c:pt>
              <c:pt idx="13">
                <c:v>64668</c:v>
              </c:pt>
              <c:pt idx="14">
                <c:v>64282</c:v>
              </c:pt>
              <c:pt idx="15">
                <c:v>64194</c:v>
              </c:pt>
              <c:pt idx="16">
                <c:v>64031</c:v>
              </c:pt>
              <c:pt idx="17">
                <c:v>64144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C920-4749-8FD5-8A5747BC8B69}"/>
            </c:ext>
          </c:extLst>
        </c:ser>
        <c:ser>
          <c:idx val="1"/>
          <c:order val="1"/>
          <c:tx>
            <c:v>L. osadz.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54123</c:v>
              </c:pt>
              <c:pt idx="1">
                <c:v>55553</c:v>
              </c:pt>
              <c:pt idx="2">
                <c:v>56899</c:v>
              </c:pt>
              <c:pt idx="3">
                <c:v>56961</c:v>
              </c:pt>
              <c:pt idx="4">
                <c:v>56917</c:v>
              </c:pt>
              <c:pt idx="5">
                <c:v>56585</c:v>
              </c:pt>
              <c:pt idx="6">
                <c:v>56518</c:v>
              </c:pt>
              <c:pt idx="7">
                <c:v>56288</c:v>
              </c:pt>
              <c:pt idx="8">
                <c:v>56095</c:v>
              </c:pt>
              <c:pt idx="9">
                <c:v>55829</c:v>
              </c:pt>
              <c:pt idx="10">
                <c:v>56350</c:v>
              </c:pt>
              <c:pt idx="11">
                <c:v>57291</c:v>
              </c:pt>
              <c:pt idx="12">
                <c:v>56096</c:v>
              </c:pt>
              <c:pt idx="13">
                <c:v>57470</c:v>
              </c:pt>
              <c:pt idx="14">
                <c:v>58505</c:v>
              </c:pt>
              <c:pt idx="15">
                <c:v>59049</c:v>
              </c:pt>
              <c:pt idx="16">
                <c:v>58657</c:v>
              </c:pt>
              <c:pt idx="17">
                <c:v>58402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C920-4749-8FD5-8A5747BC8B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917312"/>
        <c:axId val="47928064"/>
      </c:lineChart>
      <c:catAx>
        <c:axId val="47917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792806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47928064"/>
        <c:scaling>
          <c:orientation val="minMax"/>
          <c:max val="68000"/>
          <c:min val="52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791731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orientation="landscape" horizontalDpi="360" verticalDpi="360"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Pojemność jednostek i faktyczna liczba osadzonych w okresie od  30.06.1997 do 30.11.1998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#ADR!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0</c:v>
              </c:pt>
              <c:pt idx="1">
                <c:v>7</c:v>
              </c:pt>
              <c:pt idx="2">
                <c:v>8</c:v>
              </c:pt>
              <c:pt idx="3">
                <c:v>9</c:v>
              </c:pt>
              <c:pt idx="4">
                <c:v>10</c:v>
              </c:pt>
              <c:pt idx="5">
                <c:v>11</c:v>
              </c:pt>
              <c:pt idx="6">
                <c:v>12</c:v>
              </c:pt>
              <c:pt idx="7">
                <c:v>1</c:v>
              </c:pt>
              <c:pt idx="8">
                <c:v>2</c:v>
              </c:pt>
              <c:pt idx="9">
                <c:v>3</c:v>
              </c:pt>
              <c:pt idx="10">
                <c:v>4</c:v>
              </c:pt>
              <c:pt idx="11">
                <c:v>5</c:v>
              </c:pt>
              <c:pt idx="12">
                <c:v>6</c:v>
              </c:pt>
              <c:pt idx="13">
                <c:v>7</c:v>
              </c:pt>
              <c:pt idx="14">
                <c:v>8</c:v>
              </c:pt>
              <c:pt idx="15">
                <c:v>9</c:v>
              </c:pt>
              <c:pt idx="16">
                <c:v>10</c:v>
              </c:pt>
              <c:pt idx="17">
                <c:v>11</c:v>
              </c:pt>
            </c:numLit>
          </c:cat>
          <c:val>
            <c:numLit>
              <c:formatCode>General</c:formatCode>
              <c:ptCount val="18"/>
              <c:pt idx="0">
                <c:v>0</c:v>
              </c:pt>
              <c:pt idx="1">
                <c:v>64157</c:v>
              </c:pt>
              <c:pt idx="2">
                <c:v>63735</c:v>
              </c:pt>
              <c:pt idx="3">
                <c:v>63190</c:v>
              </c:pt>
              <c:pt idx="4">
                <c:v>62942</c:v>
              </c:pt>
              <c:pt idx="5">
                <c:v>62994</c:v>
              </c:pt>
              <c:pt idx="6">
                <c:v>63059</c:v>
              </c:pt>
              <c:pt idx="7">
                <c:v>63216</c:v>
              </c:pt>
              <c:pt idx="8">
                <c:v>63632</c:v>
              </c:pt>
              <c:pt idx="9">
                <c:v>63868</c:v>
              </c:pt>
              <c:pt idx="10">
                <c:v>64236</c:v>
              </c:pt>
              <c:pt idx="11">
                <c:v>64425</c:v>
              </c:pt>
              <c:pt idx="12">
                <c:v>64631</c:v>
              </c:pt>
              <c:pt idx="13">
                <c:v>64598</c:v>
              </c:pt>
              <c:pt idx="14">
                <c:v>64836</c:v>
              </c:pt>
              <c:pt idx="15">
                <c:v>65276</c:v>
              </c:pt>
              <c:pt idx="16">
                <c:v>65467</c:v>
              </c:pt>
              <c:pt idx="17">
                <c:v>65605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4E47-4E6C-A3AD-75578A10AC63}"/>
            </c:ext>
          </c:extLst>
        </c:ser>
        <c:ser>
          <c:idx val="1"/>
          <c:order val="1"/>
          <c:tx>
            <c:v>#ADR!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0</c:v>
              </c:pt>
              <c:pt idx="1">
                <c:v>7</c:v>
              </c:pt>
              <c:pt idx="2">
                <c:v>8</c:v>
              </c:pt>
              <c:pt idx="3">
                <c:v>9</c:v>
              </c:pt>
              <c:pt idx="4">
                <c:v>10</c:v>
              </c:pt>
              <c:pt idx="5">
                <c:v>11</c:v>
              </c:pt>
              <c:pt idx="6">
                <c:v>12</c:v>
              </c:pt>
              <c:pt idx="7">
                <c:v>1</c:v>
              </c:pt>
              <c:pt idx="8">
                <c:v>2</c:v>
              </c:pt>
              <c:pt idx="9">
                <c:v>3</c:v>
              </c:pt>
              <c:pt idx="10">
                <c:v>4</c:v>
              </c:pt>
              <c:pt idx="11">
                <c:v>5</c:v>
              </c:pt>
              <c:pt idx="12">
                <c:v>6</c:v>
              </c:pt>
              <c:pt idx="13">
                <c:v>7</c:v>
              </c:pt>
              <c:pt idx="14">
                <c:v>8</c:v>
              </c:pt>
              <c:pt idx="15">
                <c:v>9</c:v>
              </c:pt>
              <c:pt idx="16">
                <c:v>10</c:v>
              </c:pt>
              <c:pt idx="17">
                <c:v>11</c:v>
              </c:pt>
            </c:numLit>
          </c:cat>
          <c:val>
            <c:numLit>
              <c:formatCode>General</c:formatCode>
              <c:ptCount val="18"/>
              <c:pt idx="0">
                <c:v>0</c:v>
              </c:pt>
              <c:pt idx="1">
                <c:v>53432</c:v>
              </c:pt>
              <c:pt idx="2">
                <c:v>53940</c:v>
              </c:pt>
              <c:pt idx="3">
                <c:v>54500</c:v>
              </c:pt>
              <c:pt idx="4">
                <c:v>55183</c:v>
              </c:pt>
              <c:pt idx="5">
                <c:v>56206</c:v>
              </c:pt>
              <c:pt idx="6">
                <c:v>55960</c:v>
              </c:pt>
              <c:pt idx="7">
                <c:v>57841</c:v>
              </c:pt>
              <c:pt idx="8">
                <c:v>59603</c:v>
              </c:pt>
              <c:pt idx="9">
                <c:v>61016</c:v>
              </c:pt>
              <c:pt idx="10">
                <c:v>61054</c:v>
              </c:pt>
              <c:pt idx="11">
                <c:v>61201</c:v>
              </c:pt>
              <c:pt idx="12">
                <c:v>61387</c:v>
              </c:pt>
              <c:pt idx="13">
                <c:v>62420</c:v>
              </c:pt>
              <c:pt idx="14">
                <c:v>64629</c:v>
              </c:pt>
              <c:pt idx="15">
                <c:v>65889</c:v>
              </c:pt>
              <c:pt idx="16">
                <c:v>67594</c:v>
              </c:pt>
              <c:pt idx="17">
                <c:v>69937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4E47-4E6C-A3AD-75578A10AC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973504"/>
        <c:axId val="47975808"/>
      </c:lineChart>
      <c:catAx>
        <c:axId val="47973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797580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47975808"/>
        <c:scaling>
          <c:orientation val="minMax"/>
          <c:max val="68000"/>
          <c:min val="52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797350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orientation="landscape" horizontalDpi="360" verticalDpi="360"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Pojemność jednostek i faktyczna liczba osadzonych w okresie od  30.06.1997 do 30.11.1998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#ADR!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0</c:v>
              </c:pt>
              <c:pt idx="1">
                <c:v>7</c:v>
              </c:pt>
              <c:pt idx="2">
                <c:v>8</c:v>
              </c:pt>
              <c:pt idx="3">
                <c:v>9</c:v>
              </c:pt>
              <c:pt idx="4">
                <c:v>10</c:v>
              </c:pt>
              <c:pt idx="5">
                <c:v>11</c:v>
              </c:pt>
              <c:pt idx="6">
                <c:v>12</c:v>
              </c:pt>
              <c:pt idx="7">
                <c:v>1</c:v>
              </c:pt>
              <c:pt idx="8">
                <c:v>2</c:v>
              </c:pt>
              <c:pt idx="9">
                <c:v>3</c:v>
              </c:pt>
              <c:pt idx="10">
                <c:v>4</c:v>
              </c:pt>
              <c:pt idx="11">
                <c:v>5</c:v>
              </c:pt>
              <c:pt idx="12">
                <c:v>6</c:v>
              </c:pt>
              <c:pt idx="13">
                <c:v>7</c:v>
              </c:pt>
              <c:pt idx="14">
                <c:v>8</c:v>
              </c:pt>
              <c:pt idx="15">
                <c:v>9</c:v>
              </c:pt>
              <c:pt idx="16">
                <c:v>10</c:v>
              </c:pt>
              <c:pt idx="17">
                <c:v>11</c:v>
              </c:pt>
            </c:numLit>
          </c:cat>
          <c:val>
            <c:numLit>
              <c:formatCode>General</c:formatCode>
              <c:ptCount val="18"/>
              <c:pt idx="0">
                <c:v>0</c:v>
              </c:pt>
              <c:pt idx="1">
                <c:v>64157</c:v>
              </c:pt>
              <c:pt idx="2">
                <c:v>63735</c:v>
              </c:pt>
              <c:pt idx="3">
                <c:v>63190</c:v>
              </c:pt>
              <c:pt idx="4">
                <c:v>62942</c:v>
              </c:pt>
              <c:pt idx="5">
                <c:v>62994</c:v>
              </c:pt>
              <c:pt idx="6">
                <c:v>63059</c:v>
              </c:pt>
              <c:pt idx="7">
                <c:v>63216</c:v>
              </c:pt>
              <c:pt idx="8">
                <c:v>63632</c:v>
              </c:pt>
              <c:pt idx="9">
                <c:v>63868</c:v>
              </c:pt>
              <c:pt idx="10">
                <c:v>64236</c:v>
              </c:pt>
              <c:pt idx="11">
                <c:v>64425</c:v>
              </c:pt>
              <c:pt idx="12">
                <c:v>64631</c:v>
              </c:pt>
              <c:pt idx="13">
                <c:v>64598</c:v>
              </c:pt>
              <c:pt idx="14">
                <c:v>64836</c:v>
              </c:pt>
              <c:pt idx="15">
                <c:v>65276</c:v>
              </c:pt>
              <c:pt idx="16">
                <c:v>65467</c:v>
              </c:pt>
              <c:pt idx="17">
                <c:v>65605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0951-4373-877C-5F9C72A33CF3}"/>
            </c:ext>
          </c:extLst>
        </c:ser>
        <c:ser>
          <c:idx val="1"/>
          <c:order val="1"/>
          <c:tx>
            <c:v>#ADR!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0</c:v>
              </c:pt>
              <c:pt idx="1">
                <c:v>7</c:v>
              </c:pt>
              <c:pt idx="2">
                <c:v>8</c:v>
              </c:pt>
              <c:pt idx="3">
                <c:v>9</c:v>
              </c:pt>
              <c:pt idx="4">
                <c:v>10</c:v>
              </c:pt>
              <c:pt idx="5">
                <c:v>11</c:v>
              </c:pt>
              <c:pt idx="6">
                <c:v>12</c:v>
              </c:pt>
              <c:pt idx="7">
                <c:v>1</c:v>
              </c:pt>
              <c:pt idx="8">
                <c:v>2</c:v>
              </c:pt>
              <c:pt idx="9">
                <c:v>3</c:v>
              </c:pt>
              <c:pt idx="10">
                <c:v>4</c:v>
              </c:pt>
              <c:pt idx="11">
                <c:v>5</c:v>
              </c:pt>
              <c:pt idx="12">
                <c:v>6</c:v>
              </c:pt>
              <c:pt idx="13">
                <c:v>7</c:v>
              </c:pt>
              <c:pt idx="14">
                <c:v>8</c:v>
              </c:pt>
              <c:pt idx="15">
                <c:v>9</c:v>
              </c:pt>
              <c:pt idx="16">
                <c:v>10</c:v>
              </c:pt>
              <c:pt idx="17">
                <c:v>11</c:v>
              </c:pt>
            </c:numLit>
          </c:cat>
          <c:val>
            <c:numLit>
              <c:formatCode>General</c:formatCode>
              <c:ptCount val="18"/>
              <c:pt idx="0">
                <c:v>0</c:v>
              </c:pt>
              <c:pt idx="1">
                <c:v>53432</c:v>
              </c:pt>
              <c:pt idx="2">
                <c:v>53940</c:v>
              </c:pt>
              <c:pt idx="3">
                <c:v>54500</c:v>
              </c:pt>
              <c:pt idx="4">
                <c:v>55183</c:v>
              </c:pt>
              <c:pt idx="5">
                <c:v>56206</c:v>
              </c:pt>
              <c:pt idx="6">
                <c:v>55960</c:v>
              </c:pt>
              <c:pt idx="7">
                <c:v>57841</c:v>
              </c:pt>
              <c:pt idx="8">
                <c:v>59603</c:v>
              </c:pt>
              <c:pt idx="9">
                <c:v>61016</c:v>
              </c:pt>
              <c:pt idx="10">
                <c:v>61054</c:v>
              </c:pt>
              <c:pt idx="11">
                <c:v>61201</c:v>
              </c:pt>
              <c:pt idx="12">
                <c:v>61387</c:v>
              </c:pt>
              <c:pt idx="13">
                <c:v>62420</c:v>
              </c:pt>
              <c:pt idx="14">
                <c:v>64629</c:v>
              </c:pt>
              <c:pt idx="15">
                <c:v>65889</c:v>
              </c:pt>
              <c:pt idx="16">
                <c:v>67594</c:v>
              </c:pt>
              <c:pt idx="17">
                <c:v>69937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0951-4373-877C-5F9C72A33C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029696"/>
        <c:axId val="48032000"/>
      </c:lineChart>
      <c:catAx>
        <c:axId val="48029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803200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48032000"/>
        <c:scaling>
          <c:orientation val="minMax"/>
          <c:max val="68000"/>
          <c:min val="52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802969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orientation="landscape" horizontalDpi="360" verticalDpi="360"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Pojemność jednostek i faktyczna liczba osadzonych w okresie od  31.07.1997 do 31.12.1998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#ADR!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0</c:v>
              </c:pt>
              <c:pt idx="1">
                <c:v>7</c:v>
              </c:pt>
              <c:pt idx="2">
                <c:v>8</c:v>
              </c:pt>
              <c:pt idx="3">
                <c:v>9</c:v>
              </c:pt>
              <c:pt idx="4">
                <c:v>10</c:v>
              </c:pt>
              <c:pt idx="5">
                <c:v>11</c:v>
              </c:pt>
              <c:pt idx="6">
                <c:v>12</c:v>
              </c:pt>
              <c:pt idx="7">
                <c:v>1</c:v>
              </c:pt>
              <c:pt idx="8">
                <c:v>2</c:v>
              </c:pt>
              <c:pt idx="9">
                <c:v>3</c:v>
              </c:pt>
              <c:pt idx="10">
                <c:v>4</c:v>
              </c:pt>
              <c:pt idx="11">
                <c:v>5</c:v>
              </c:pt>
              <c:pt idx="12">
                <c:v>6</c:v>
              </c:pt>
              <c:pt idx="13">
                <c:v>7</c:v>
              </c:pt>
              <c:pt idx="14">
                <c:v>8</c:v>
              </c:pt>
              <c:pt idx="15">
                <c:v>9</c:v>
              </c:pt>
              <c:pt idx="16">
                <c:v>10</c:v>
              </c:pt>
              <c:pt idx="17">
                <c:v>11</c:v>
              </c:pt>
            </c:numLit>
          </c:cat>
          <c:val>
            <c:numLit>
              <c:formatCode>General</c:formatCode>
              <c:ptCount val="18"/>
              <c:pt idx="0">
                <c:v>0</c:v>
              </c:pt>
              <c:pt idx="1">
                <c:v>64157</c:v>
              </c:pt>
              <c:pt idx="2">
                <c:v>63735</c:v>
              </c:pt>
              <c:pt idx="3">
                <c:v>63190</c:v>
              </c:pt>
              <c:pt idx="4">
                <c:v>62942</c:v>
              </c:pt>
              <c:pt idx="5">
                <c:v>62994</c:v>
              </c:pt>
              <c:pt idx="6">
                <c:v>63059</c:v>
              </c:pt>
              <c:pt idx="7">
                <c:v>63216</c:v>
              </c:pt>
              <c:pt idx="8">
                <c:v>63632</c:v>
              </c:pt>
              <c:pt idx="9">
                <c:v>63868</c:v>
              </c:pt>
              <c:pt idx="10">
                <c:v>64236</c:v>
              </c:pt>
              <c:pt idx="11">
                <c:v>64425</c:v>
              </c:pt>
              <c:pt idx="12">
                <c:v>64631</c:v>
              </c:pt>
              <c:pt idx="13">
                <c:v>64598</c:v>
              </c:pt>
              <c:pt idx="14">
                <c:v>64836</c:v>
              </c:pt>
              <c:pt idx="15">
                <c:v>65276</c:v>
              </c:pt>
              <c:pt idx="16">
                <c:v>65467</c:v>
              </c:pt>
              <c:pt idx="17">
                <c:v>65605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895B-4DA8-BD98-71A2327751C0}"/>
            </c:ext>
          </c:extLst>
        </c:ser>
        <c:ser>
          <c:idx val="1"/>
          <c:order val="1"/>
          <c:tx>
            <c:v>#ADR!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0</c:v>
              </c:pt>
              <c:pt idx="1">
                <c:v>7</c:v>
              </c:pt>
              <c:pt idx="2">
                <c:v>8</c:v>
              </c:pt>
              <c:pt idx="3">
                <c:v>9</c:v>
              </c:pt>
              <c:pt idx="4">
                <c:v>10</c:v>
              </c:pt>
              <c:pt idx="5">
                <c:v>11</c:v>
              </c:pt>
              <c:pt idx="6">
                <c:v>12</c:v>
              </c:pt>
              <c:pt idx="7">
                <c:v>1</c:v>
              </c:pt>
              <c:pt idx="8">
                <c:v>2</c:v>
              </c:pt>
              <c:pt idx="9">
                <c:v>3</c:v>
              </c:pt>
              <c:pt idx="10">
                <c:v>4</c:v>
              </c:pt>
              <c:pt idx="11">
                <c:v>5</c:v>
              </c:pt>
              <c:pt idx="12">
                <c:v>6</c:v>
              </c:pt>
              <c:pt idx="13">
                <c:v>7</c:v>
              </c:pt>
              <c:pt idx="14">
                <c:v>8</c:v>
              </c:pt>
              <c:pt idx="15">
                <c:v>9</c:v>
              </c:pt>
              <c:pt idx="16">
                <c:v>10</c:v>
              </c:pt>
              <c:pt idx="17">
                <c:v>11</c:v>
              </c:pt>
            </c:numLit>
          </c:cat>
          <c:val>
            <c:numLit>
              <c:formatCode>General</c:formatCode>
              <c:ptCount val="18"/>
              <c:pt idx="0">
                <c:v>0</c:v>
              </c:pt>
              <c:pt idx="1">
                <c:v>53432</c:v>
              </c:pt>
              <c:pt idx="2">
                <c:v>53940</c:v>
              </c:pt>
              <c:pt idx="3">
                <c:v>54500</c:v>
              </c:pt>
              <c:pt idx="4">
                <c:v>55183</c:v>
              </c:pt>
              <c:pt idx="5">
                <c:v>56206</c:v>
              </c:pt>
              <c:pt idx="6">
                <c:v>55960</c:v>
              </c:pt>
              <c:pt idx="7">
                <c:v>57841</c:v>
              </c:pt>
              <c:pt idx="8">
                <c:v>59603</c:v>
              </c:pt>
              <c:pt idx="9">
                <c:v>61016</c:v>
              </c:pt>
              <c:pt idx="10">
                <c:v>61054</c:v>
              </c:pt>
              <c:pt idx="11">
                <c:v>61201</c:v>
              </c:pt>
              <c:pt idx="12">
                <c:v>61387</c:v>
              </c:pt>
              <c:pt idx="13">
                <c:v>62420</c:v>
              </c:pt>
              <c:pt idx="14">
                <c:v>64629</c:v>
              </c:pt>
              <c:pt idx="15">
                <c:v>65889</c:v>
              </c:pt>
              <c:pt idx="16">
                <c:v>67594</c:v>
              </c:pt>
              <c:pt idx="17">
                <c:v>69937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895B-4DA8-BD98-71A2327751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073344"/>
        <c:axId val="48080000"/>
      </c:lineChart>
      <c:catAx>
        <c:axId val="48073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808000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48080000"/>
        <c:scaling>
          <c:orientation val="minMax"/>
          <c:max val="68000"/>
          <c:min val="52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807334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orientation="landscape" horizontalDpi="360" verticalDpi="360"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Pojemność jednostek i faktyczna liczba osadzonych w okresie od  31.07.1997 do 31.12.1998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#ADR!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0</c:v>
              </c:pt>
              <c:pt idx="1">
                <c:v>7</c:v>
              </c:pt>
              <c:pt idx="2">
                <c:v>8</c:v>
              </c:pt>
              <c:pt idx="3">
                <c:v>9</c:v>
              </c:pt>
              <c:pt idx="4">
                <c:v>10</c:v>
              </c:pt>
              <c:pt idx="5">
                <c:v>11</c:v>
              </c:pt>
              <c:pt idx="6">
                <c:v>12</c:v>
              </c:pt>
              <c:pt idx="7">
                <c:v>1</c:v>
              </c:pt>
              <c:pt idx="8">
                <c:v>2</c:v>
              </c:pt>
              <c:pt idx="9">
                <c:v>3</c:v>
              </c:pt>
              <c:pt idx="10">
                <c:v>4</c:v>
              </c:pt>
              <c:pt idx="11">
                <c:v>5</c:v>
              </c:pt>
              <c:pt idx="12">
                <c:v>6</c:v>
              </c:pt>
              <c:pt idx="13">
                <c:v>7</c:v>
              </c:pt>
              <c:pt idx="14">
                <c:v>8</c:v>
              </c:pt>
              <c:pt idx="15">
                <c:v>9</c:v>
              </c:pt>
              <c:pt idx="16">
                <c:v>10</c:v>
              </c:pt>
              <c:pt idx="17">
                <c:v>11</c:v>
              </c:pt>
            </c:numLit>
          </c:cat>
          <c:val>
            <c:numLit>
              <c:formatCode>General</c:formatCode>
              <c:ptCount val="18"/>
              <c:pt idx="0">
                <c:v>0</c:v>
              </c:pt>
              <c:pt idx="1">
                <c:v>64157</c:v>
              </c:pt>
              <c:pt idx="2">
                <c:v>63735</c:v>
              </c:pt>
              <c:pt idx="3">
                <c:v>63190</c:v>
              </c:pt>
              <c:pt idx="4">
                <c:v>62942</c:v>
              </c:pt>
              <c:pt idx="5">
                <c:v>62994</c:v>
              </c:pt>
              <c:pt idx="6">
                <c:v>63059</c:v>
              </c:pt>
              <c:pt idx="7">
                <c:v>63216</c:v>
              </c:pt>
              <c:pt idx="8">
                <c:v>63632</c:v>
              </c:pt>
              <c:pt idx="9">
                <c:v>63868</c:v>
              </c:pt>
              <c:pt idx="10">
                <c:v>64236</c:v>
              </c:pt>
              <c:pt idx="11">
                <c:v>64425</c:v>
              </c:pt>
              <c:pt idx="12">
                <c:v>64631</c:v>
              </c:pt>
              <c:pt idx="13">
                <c:v>64598</c:v>
              </c:pt>
              <c:pt idx="14">
                <c:v>64836</c:v>
              </c:pt>
              <c:pt idx="15">
                <c:v>65276</c:v>
              </c:pt>
              <c:pt idx="16">
                <c:v>65467</c:v>
              </c:pt>
              <c:pt idx="17">
                <c:v>65605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F058-47C1-AE25-5E7ABD9831CA}"/>
            </c:ext>
          </c:extLst>
        </c:ser>
        <c:ser>
          <c:idx val="1"/>
          <c:order val="1"/>
          <c:tx>
            <c:v>#ADR!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0</c:v>
              </c:pt>
              <c:pt idx="1">
                <c:v>7</c:v>
              </c:pt>
              <c:pt idx="2">
                <c:v>8</c:v>
              </c:pt>
              <c:pt idx="3">
                <c:v>9</c:v>
              </c:pt>
              <c:pt idx="4">
                <c:v>10</c:v>
              </c:pt>
              <c:pt idx="5">
                <c:v>11</c:v>
              </c:pt>
              <c:pt idx="6">
                <c:v>12</c:v>
              </c:pt>
              <c:pt idx="7">
                <c:v>1</c:v>
              </c:pt>
              <c:pt idx="8">
                <c:v>2</c:v>
              </c:pt>
              <c:pt idx="9">
                <c:v>3</c:v>
              </c:pt>
              <c:pt idx="10">
                <c:v>4</c:v>
              </c:pt>
              <c:pt idx="11">
                <c:v>5</c:v>
              </c:pt>
              <c:pt idx="12">
                <c:v>6</c:v>
              </c:pt>
              <c:pt idx="13">
                <c:v>7</c:v>
              </c:pt>
              <c:pt idx="14">
                <c:v>8</c:v>
              </c:pt>
              <c:pt idx="15">
                <c:v>9</c:v>
              </c:pt>
              <c:pt idx="16">
                <c:v>10</c:v>
              </c:pt>
              <c:pt idx="17">
                <c:v>11</c:v>
              </c:pt>
            </c:numLit>
          </c:cat>
          <c:val>
            <c:numLit>
              <c:formatCode>General</c:formatCode>
              <c:ptCount val="18"/>
              <c:pt idx="0">
                <c:v>0</c:v>
              </c:pt>
              <c:pt idx="1">
                <c:v>53432</c:v>
              </c:pt>
              <c:pt idx="2">
                <c:v>53940</c:v>
              </c:pt>
              <c:pt idx="3">
                <c:v>54500</c:v>
              </c:pt>
              <c:pt idx="4">
                <c:v>55183</c:v>
              </c:pt>
              <c:pt idx="5">
                <c:v>56206</c:v>
              </c:pt>
              <c:pt idx="6">
                <c:v>55960</c:v>
              </c:pt>
              <c:pt idx="7">
                <c:v>57841</c:v>
              </c:pt>
              <c:pt idx="8">
                <c:v>59603</c:v>
              </c:pt>
              <c:pt idx="9">
                <c:v>61016</c:v>
              </c:pt>
              <c:pt idx="10">
                <c:v>61054</c:v>
              </c:pt>
              <c:pt idx="11">
                <c:v>61201</c:v>
              </c:pt>
              <c:pt idx="12">
                <c:v>61387</c:v>
              </c:pt>
              <c:pt idx="13">
                <c:v>62420</c:v>
              </c:pt>
              <c:pt idx="14">
                <c:v>64629</c:v>
              </c:pt>
              <c:pt idx="15">
                <c:v>65889</c:v>
              </c:pt>
              <c:pt idx="16">
                <c:v>67594</c:v>
              </c:pt>
              <c:pt idx="17">
                <c:v>69937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F058-47C1-AE25-5E7ABD9831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190976"/>
        <c:axId val="48205824"/>
      </c:lineChart>
      <c:catAx>
        <c:axId val="48190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820582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48205824"/>
        <c:scaling>
          <c:orientation val="minMax"/>
          <c:max val="68000"/>
          <c:min val="52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819097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orientation="landscape" horizontalDpi="360" verticalDpi="360"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570914903811498"/>
          <c:y val="0.10897440944882029"/>
          <c:w val="0.85507246376811663"/>
          <c:h val="0.69471153846154265"/>
        </c:manualLayout>
      </c:layout>
      <c:lineChart>
        <c:grouping val="standard"/>
        <c:varyColors val="0"/>
        <c:ser>
          <c:idx val="0"/>
          <c:order val="0"/>
          <c:tx>
            <c:strRef>
              <c:f>[1]Arkusz2!$C$54</c:f>
              <c:strCache>
                <c:ptCount val="1"/>
                <c:pt idx="0">
                  <c:v>Ewidencyjna liczba osadzonych</c:v>
                </c:pt>
              </c:strCache>
            </c:strRef>
          </c:tx>
          <c:spPr>
            <a:ln w="22225">
              <a:solidFill>
                <a:srgbClr val="FF000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  <a:scene3d>
                <a:camera prst="orthographicFront"/>
                <a:lightRig rig="threePt" dir="t"/>
              </a:scene3d>
              <a:sp3d>
                <a:bevelT w="165100" prst="coolSlant"/>
              </a:sp3d>
            </c:spPr>
          </c:marker>
          <c:cat>
            <c:numRef>
              <c:f>[1]Arkusz2!$B$55:$B$67</c:f>
              <c:numCache>
                <c:formatCode>General</c:formatCode>
                <c:ptCount val="13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</c:numCache>
            </c:numRef>
          </c:cat>
          <c:val>
            <c:numRef>
              <c:f>[1]Arkusz2!$C$55:$C$67</c:f>
              <c:numCache>
                <c:formatCode>General</c:formatCode>
                <c:ptCount val="13"/>
                <c:pt idx="0">
                  <c:v>71297</c:v>
                </c:pt>
                <c:pt idx="1">
                  <c:v>71258</c:v>
                </c:pt>
                <c:pt idx="2">
                  <c:v>71375</c:v>
                </c:pt>
                <c:pt idx="3">
                  <c:v>71640</c:v>
                </c:pt>
                <c:pt idx="4">
                  <c:v>71960</c:v>
                </c:pt>
                <c:pt idx="5">
                  <c:v>71907</c:v>
                </c:pt>
                <c:pt idx="6">
                  <c:v>71291</c:v>
                </c:pt>
                <c:pt idx="7">
                  <c:v>71391</c:v>
                </c:pt>
                <c:pt idx="8">
                  <c:v>71546</c:v>
                </c:pt>
                <c:pt idx="9">
                  <c:v>71874</c:v>
                </c:pt>
                <c:pt idx="10">
                  <c:v>72338</c:v>
                </c:pt>
                <c:pt idx="11">
                  <c:v>72338</c:v>
                </c:pt>
                <c:pt idx="12">
                  <c:v>73138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7A-46AE-9652-FBE840A1E264}"/>
            </c:ext>
          </c:extLst>
        </c:ser>
        <c:ser>
          <c:idx val="1"/>
          <c:order val="1"/>
          <c:tx>
            <c:strRef>
              <c:f>[1]Arkusz2!$D$58</c:f>
              <c:strCache>
                <c:ptCount val="1"/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[1]Arkusz2!$B$55:$B$67</c:f>
              <c:numCache>
                <c:formatCode>General</c:formatCode>
                <c:ptCount val="13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</c:numCache>
            </c:numRef>
          </c:cat>
          <c:val>
            <c:numRef>
              <c:f>[1]Arkusz2!$D$59:$D$71</c:f>
              <c:numCache>
                <c:formatCode>General</c:formatCode>
                <c:ptCount val="1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7A-46AE-9652-FBE840A1E2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268416"/>
        <c:axId val="48270720"/>
      </c:lineChart>
      <c:catAx>
        <c:axId val="48268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l-PL"/>
                  <a:t>miesiąc</a:t>
                </a:r>
              </a:p>
            </c:rich>
          </c:tx>
          <c:layout>
            <c:manualLayout>
              <c:xMode val="edge"/>
              <c:yMode val="edge"/>
              <c:x val="0.46608695652173915"/>
              <c:y val="0.9246794871796446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48270720"/>
        <c:crossesAt val="67000"/>
        <c:auto val="1"/>
        <c:lblAlgn val="ctr"/>
        <c:lblOffset val="100"/>
        <c:tickLblSkip val="1"/>
        <c:tickMarkSkip val="1"/>
        <c:noMultiLvlLbl val="0"/>
      </c:catAx>
      <c:valAx>
        <c:axId val="48270720"/>
        <c:scaling>
          <c:orientation val="minMax"/>
          <c:max val="78000"/>
          <c:min val="67000"/>
        </c:scaling>
        <c:delete val="0"/>
        <c:axPos val="l"/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l-PL"/>
                  <a:t>liczba</a:t>
                </a:r>
              </a:p>
            </c:rich>
          </c:tx>
          <c:layout>
            <c:manualLayout>
              <c:xMode val="edge"/>
              <c:yMode val="edge"/>
              <c:x val="8.6956521739130748E-3"/>
              <c:y val="0.4278846153848254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48268416"/>
        <c:crosses val="autoZero"/>
        <c:crossBetween val="between"/>
        <c:majorUnit val="1000"/>
        <c:minorUnit val="400"/>
      </c:valAx>
      <c:spPr>
        <a:noFill/>
        <a:ln w="12700">
          <a:noFill/>
          <a:prstDash val="solid"/>
        </a:ln>
      </c:spPr>
    </c:plotArea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  <a:ln w="12700">
      <a:solidFill>
        <a:srgbClr val="000000"/>
      </a:solidFill>
      <a:prstDash val="solid"/>
    </a:ln>
    <a:scene3d>
      <a:camera prst="orthographicFront"/>
      <a:lightRig rig="threePt" dir="t"/>
    </a:scene3d>
    <a:sp3d>
      <a:bevelT w="165100" prst="coolSlant"/>
      <a:bevelB w="165100" prst="coolSlant"/>
    </a:sp3d>
  </c:spPr>
  <c:txPr>
    <a:bodyPr/>
    <a:lstStyle/>
    <a:p>
      <a:pPr>
        <a:defRPr sz="1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l-PL"/>
    </a:p>
  </c:txPr>
  <c:printSettings>
    <c:headerFooter alignWithMargins="0"/>
    <c:pageMargins b="1" l="0.75000000000001465" r="0.75000000000001465" t="1" header="0.5" footer="0.5"/>
    <c:pageSetup paperSize="9" orientation="landscape"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Transporty osadzonych w okresie od 01.03.1996 do 29.08.1997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5633</c:v>
              </c:pt>
              <c:pt idx="1">
                <c:v>7104</c:v>
              </c:pt>
              <c:pt idx="2">
                <c:v>6671</c:v>
              </c:pt>
              <c:pt idx="3">
                <c:v>6406</c:v>
              </c:pt>
              <c:pt idx="4">
                <c:v>7136</c:v>
              </c:pt>
              <c:pt idx="5">
                <c:v>6282</c:v>
              </c:pt>
              <c:pt idx="6">
                <c:v>6275</c:v>
              </c:pt>
              <c:pt idx="7">
                <c:v>7302</c:v>
              </c:pt>
              <c:pt idx="8">
                <c:v>6117</c:v>
              </c:pt>
              <c:pt idx="9">
                <c:v>5743</c:v>
              </c:pt>
              <c:pt idx="10">
                <c:v>6998</c:v>
              </c:pt>
              <c:pt idx="11">
                <c:v>6230</c:v>
              </c:pt>
              <c:pt idx="12">
                <c:v>6234</c:v>
              </c:pt>
              <c:pt idx="13">
                <c:v>7115</c:v>
              </c:pt>
              <c:pt idx="14">
                <c:v>7238</c:v>
              </c:pt>
              <c:pt idx="15">
                <c:v>7191</c:v>
              </c:pt>
              <c:pt idx="16">
                <c:v>6646</c:v>
              </c:pt>
              <c:pt idx="17">
                <c:v>6617</c:v>
              </c:pt>
            </c:numLit>
          </c:val>
          <c:extLst>
            <c:ext xmlns:c16="http://schemas.microsoft.com/office/drawing/2014/chart" uri="{C3380CC4-5D6E-409C-BE32-E72D297353CC}">
              <c16:uniqueId val="{00000000-E8D0-41F8-9572-63B1599065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913408"/>
        <c:axId val="49353856"/>
      </c:barChart>
      <c:catAx>
        <c:axId val="48913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935385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493538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891340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Transporty osadzonych w okresie od 01.03.1996 do 29.08.1997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5633</c:v>
              </c:pt>
              <c:pt idx="1">
                <c:v>7104</c:v>
              </c:pt>
              <c:pt idx="2">
                <c:v>6671</c:v>
              </c:pt>
              <c:pt idx="3">
                <c:v>6406</c:v>
              </c:pt>
              <c:pt idx="4">
                <c:v>7136</c:v>
              </c:pt>
              <c:pt idx="5">
                <c:v>6282</c:v>
              </c:pt>
              <c:pt idx="6">
                <c:v>6275</c:v>
              </c:pt>
              <c:pt idx="7">
                <c:v>7302</c:v>
              </c:pt>
              <c:pt idx="8">
                <c:v>6117</c:v>
              </c:pt>
              <c:pt idx="9">
                <c:v>5743</c:v>
              </c:pt>
              <c:pt idx="10">
                <c:v>6998</c:v>
              </c:pt>
              <c:pt idx="11">
                <c:v>6230</c:v>
              </c:pt>
              <c:pt idx="12">
                <c:v>6234</c:v>
              </c:pt>
              <c:pt idx="13">
                <c:v>7115</c:v>
              </c:pt>
              <c:pt idx="14">
                <c:v>7238</c:v>
              </c:pt>
              <c:pt idx="15">
                <c:v>7191</c:v>
              </c:pt>
              <c:pt idx="16">
                <c:v>6646</c:v>
              </c:pt>
              <c:pt idx="17">
                <c:v>6617</c:v>
              </c:pt>
            </c:numLit>
          </c:val>
          <c:extLst>
            <c:ext xmlns:c16="http://schemas.microsoft.com/office/drawing/2014/chart" uri="{C3380CC4-5D6E-409C-BE32-E72D297353CC}">
              <c16:uniqueId val="{00000000-B93E-4031-A2AC-1E2BF4293E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410816"/>
        <c:axId val="49412736"/>
      </c:barChart>
      <c:catAx>
        <c:axId val="49410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941273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494127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941081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Ruch osadzonych w okresie od 01.03.1996 do 29.08.1997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#ADR!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6009</c:v>
              </c:pt>
              <c:pt idx="1">
                <c:v>7052</c:v>
              </c:pt>
              <c:pt idx="2">
                <c:v>7319</c:v>
              </c:pt>
              <c:pt idx="3">
                <c:v>6914</c:v>
              </c:pt>
              <c:pt idx="4">
                <c:v>6843</c:v>
              </c:pt>
              <c:pt idx="5">
                <c:v>6151</c:v>
              </c:pt>
              <c:pt idx="6">
                <c:v>6375</c:v>
              </c:pt>
              <c:pt idx="7">
                <c:v>6046</c:v>
              </c:pt>
              <c:pt idx="8">
                <c:v>5340</c:v>
              </c:pt>
              <c:pt idx="9">
                <c:v>6130</c:v>
              </c:pt>
              <c:pt idx="10">
                <c:v>7206</c:v>
              </c:pt>
              <c:pt idx="11">
                <c:v>6787</c:v>
              </c:pt>
              <c:pt idx="12">
                <c:v>7275</c:v>
              </c:pt>
              <c:pt idx="13">
                <c:v>7222</c:v>
              </c:pt>
              <c:pt idx="14">
                <c:v>7538</c:v>
              </c:pt>
              <c:pt idx="15">
                <c:v>8131</c:v>
              </c:pt>
              <c:pt idx="16">
                <c:v>6931</c:v>
              </c:pt>
              <c:pt idx="17">
                <c:v>6429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34A4-4E53-B316-11244E3B612B}"/>
            </c:ext>
          </c:extLst>
        </c:ser>
        <c:ser>
          <c:idx val="1"/>
          <c:order val="1"/>
          <c:tx>
            <c:v>#ADR!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7520</c:v>
              </c:pt>
              <c:pt idx="1">
                <c:v>5677</c:v>
              </c:pt>
              <c:pt idx="2">
                <c:v>5998</c:v>
              </c:pt>
              <c:pt idx="3">
                <c:v>6968</c:v>
              </c:pt>
              <c:pt idx="4">
                <c:v>6832</c:v>
              </c:pt>
              <c:pt idx="5">
                <c:v>6467</c:v>
              </c:pt>
              <c:pt idx="6">
                <c:v>6435</c:v>
              </c:pt>
              <c:pt idx="7">
                <c:v>6218</c:v>
              </c:pt>
              <c:pt idx="8">
                <c:v>5486</c:v>
              </c:pt>
              <c:pt idx="9">
                <c:v>6399</c:v>
              </c:pt>
              <c:pt idx="10">
                <c:v>6738</c:v>
              </c:pt>
              <c:pt idx="11">
                <c:v>5881</c:v>
              </c:pt>
              <c:pt idx="12">
                <c:v>8427</c:v>
              </c:pt>
              <c:pt idx="13">
                <c:v>5916</c:v>
              </c:pt>
              <c:pt idx="14">
                <c:v>6454</c:v>
              </c:pt>
              <c:pt idx="15">
                <c:v>7612</c:v>
              </c:pt>
              <c:pt idx="16">
                <c:v>7308</c:v>
              </c:pt>
              <c:pt idx="17">
                <c:v>6688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34A4-4E53-B316-11244E3B61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240704"/>
        <c:axId val="49251456"/>
      </c:lineChart>
      <c:catAx>
        <c:axId val="49240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925145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49251456"/>
        <c:scaling>
          <c:orientation val="minMax"/>
          <c:min val="4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924070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Transporty osadzonych w okresie od 01.03.1996 do 29.08.1997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5633</c:v>
              </c:pt>
              <c:pt idx="1">
                <c:v>7104</c:v>
              </c:pt>
              <c:pt idx="2">
                <c:v>6671</c:v>
              </c:pt>
              <c:pt idx="3">
                <c:v>6406</c:v>
              </c:pt>
              <c:pt idx="4">
                <c:v>7136</c:v>
              </c:pt>
              <c:pt idx="5">
                <c:v>6282</c:v>
              </c:pt>
              <c:pt idx="6">
                <c:v>6275</c:v>
              </c:pt>
              <c:pt idx="7">
                <c:v>7302</c:v>
              </c:pt>
              <c:pt idx="8">
                <c:v>6117</c:v>
              </c:pt>
              <c:pt idx="9">
                <c:v>5743</c:v>
              </c:pt>
              <c:pt idx="10">
                <c:v>6998</c:v>
              </c:pt>
              <c:pt idx="11">
                <c:v>6230</c:v>
              </c:pt>
              <c:pt idx="12">
                <c:v>6234</c:v>
              </c:pt>
              <c:pt idx="13">
                <c:v>7115</c:v>
              </c:pt>
              <c:pt idx="14">
                <c:v>7238</c:v>
              </c:pt>
              <c:pt idx="15">
                <c:v>7191</c:v>
              </c:pt>
              <c:pt idx="16">
                <c:v>6646</c:v>
              </c:pt>
              <c:pt idx="17">
                <c:v>6617</c:v>
              </c:pt>
            </c:numLit>
          </c:val>
          <c:extLst>
            <c:ext xmlns:c16="http://schemas.microsoft.com/office/drawing/2014/chart" uri="{C3380CC4-5D6E-409C-BE32-E72D297353CC}">
              <c16:uniqueId val="{00000000-9A2B-4300-BB4E-85C11A7F8F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403008"/>
        <c:axId val="49404928"/>
      </c:barChart>
      <c:catAx>
        <c:axId val="49403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940492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494049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940300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Struktura populacji osadzonych kobiet w dniu 30.05.1997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5883-48A5-80CF-9369AB32D862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5883-48A5-80CF-9369AB32D862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TA</c:v>
              </c:pt>
              <c:pt idx="1">
                <c:v>SK</c:v>
              </c:pt>
              <c:pt idx="2">
                <c:v>UK</c:v>
              </c:pt>
            </c:strLit>
          </c:cat>
          <c:val>
            <c:numLit>
              <c:formatCode>General</c:formatCode>
              <c:ptCount val="3"/>
              <c:pt idx="0">
                <c:v>503</c:v>
              </c:pt>
              <c:pt idx="1">
                <c:v>890</c:v>
              </c:pt>
              <c:pt idx="2">
                <c:v>40</c:v>
              </c:pt>
            </c:numLit>
          </c:val>
          <c:extLst>
            <c:ext xmlns:c16="http://schemas.microsoft.com/office/drawing/2014/chart" uri="{C3380CC4-5D6E-409C-BE32-E72D297353CC}">
              <c16:uniqueId val="{00000002-5883-48A5-80CF-9369AB32D862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Ruch osadzonych w okresie od 01.03.1996 do 29.08.1997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#ADR!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6009</c:v>
              </c:pt>
              <c:pt idx="1">
                <c:v>7052</c:v>
              </c:pt>
              <c:pt idx="2">
                <c:v>7319</c:v>
              </c:pt>
              <c:pt idx="3">
                <c:v>6914</c:v>
              </c:pt>
              <c:pt idx="4">
                <c:v>6843</c:v>
              </c:pt>
              <c:pt idx="5">
                <c:v>6151</c:v>
              </c:pt>
              <c:pt idx="6">
                <c:v>6375</c:v>
              </c:pt>
              <c:pt idx="7">
                <c:v>6046</c:v>
              </c:pt>
              <c:pt idx="8">
                <c:v>5340</c:v>
              </c:pt>
              <c:pt idx="9">
                <c:v>6130</c:v>
              </c:pt>
              <c:pt idx="10">
                <c:v>7206</c:v>
              </c:pt>
              <c:pt idx="11">
                <c:v>6787</c:v>
              </c:pt>
              <c:pt idx="12">
                <c:v>7275</c:v>
              </c:pt>
              <c:pt idx="13">
                <c:v>7222</c:v>
              </c:pt>
              <c:pt idx="14">
                <c:v>7538</c:v>
              </c:pt>
              <c:pt idx="15">
                <c:v>8131</c:v>
              </c:pt>
              <c:pt idx="16">
                <c:v>6931</c:v>
              </c:pt>
              <c:pt idx="17">
                <c:v>6429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4638-4137-8D5F-C4998B8C8568}"/>
            </c:ext>
          </c:extLst>
        </c:ser>
        <c:ser>
          <c:idx val="1"/>
          <c:order val="1"/>
          <c:tx>
            <c:v>#ADR!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7520</c:v>
              </c:pt>
              <c:pt idx="1">
                <c:v>5677</c:v>
              </c:pt>
              <c:pt idx="2">
                <c:v>5998</c:v>
              </c:pt>
              <c:pt idx="3">
                <c:v>6968</c:v>
              </c:pt>
              <c:pt idx="4">
                <c:v>6832</c:v>
              </c:pt>
              <c:pt idx="5">
                <c:v>6467</c:v>
              </c:pt>
              <c:pt idx="6">
                <c:v>6435</c:v>
              </c:pt>
              <c:pt idx="7">
                <c:v>6218</c:v>
              </c:pt>
              <c:pt idx="8">
                <c:v>5486</c:v>
              </c:pt>
              <c:pt idx="9">
                <c:v>6399</c:v>
              </c:pt>
              <c:pt idx="10">
                <c:v>6738</c:v>
              </c:pt>
              <c:pt idx="11">
                <c:v>5881</c:v>
              </c:pt>
              <c:pt idx="12">
                <c:v>8427</c:v>
              </c:pt>
              <c:pt idx="13">
                <c:v>5916</c:v>
              </c:pt>
              <c:pt idx="14">
                <c:v>6454</c:v>
              </c:pt>
              <c:pt idx="15">
                <c:v>7612</c:v>
              </c:pt>
              <c:pt idx="16">
                <c:v>7308</c:v>
              </c:pt>
              <c:pt idx="17">
                <c:v>6688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4638-4137-8D5F-C4998B8C85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418624"/>
        <c:axId val="49507328"/>
      </c:lineChart>
      <c:catAx>
        <c:axId val="49418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950732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49507328"/>
        <c:scaling>
          <c:orientation val="minMax"/>
          <c:min val="4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941862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Transporty osadzonych w okresie od 01.03.1996 do 29.08.1997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5633</c:v>
              </c:pt>
              <c:pt idx="1">
                <c:v>7104</c:v>
              </c:pt>
              <c:pt idx="2">
                <c:v>6671</c:v>
              </c:pt>
              <c:pt idx="3">
                <c:v>6406</c:v>
              </c:pt>
              <c:pt idx="4">
                <c:v>7136</c:v>
              </c:pt>
              <c:pt idx="5">
                <c:v>6282</c:v>
              </c:pt>
              <c:pt idx="6">
                <c:v>6275</c:v>
              </c:pt>
              <c:pt idx="7">
                <c:v>7302</c:v>
              </c:pt>
              <c:pt idx="8">
                <c:v>6117</c:v>
              </c:pt>
              <c:pt idx="9">
                <c:v>5743</c:v>
              </c:pt>
              <c:pt idx="10">
                <c:v>6998</c:v>
              </c:pt>
              <c:pt idx="11">
                <c:v>6230</c:v>
              </c:pt>
              <c:pt idx="12">
                <c:v>6234</c:v>
              </c:pt>
              <c:pt idx="13">
                <c:v>7115</c:v>
              </c:pt>
              <c:pt idx="14">
                <c:v>7238</c:v>
              </c:pt>
              <c:pt idx="15">
                <c:v>7191</c:v>
              </c:pt>
              <c:pt idx="16">
                <c:v>6646</c:v>
              </c:pt>
              <c:pt idx="17">
                <c:v>6617</c:v>
              </c:pt>
            </c:numLit>
          </c:val>
          <c:extLst>
            <c:ext xmlns:c16="http://schemas.microsoft.com/office/drawing/2014/chart" uri="{C3380CC4-5D6E-409C-BE32-E72D297353CC}">
              <c16:uniqueId val="{00000000-D31A-43F3-BB05-72F2F2FB3C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452544"/>
        <c:axId val="49454464"/>
      </c:barChart>
      <c:catAx>
        <c:axId val="49452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945446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494544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945254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Ruch osadzonych w okresie od 01.04.1996 do 30.09.1997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#ADR!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6009</c:v>
              </c:pt>
              <c:pt idx="1">
                <c:v>7052</c:v>
              </c:pt>
              <c:pt idx="2">
                <c:v>7319</c:v>
              </c:pt>
              <c:pt idx="3">
                <c:v>6914</c:v>
              </c:pt>
              <c:pt idx="4">
                <c:v>6843</c:v>
              </c:pt>
              <c:pt idx="5">
                <c:v>6151</c:v>
              </c:pt>
              <c:pt idx="6">
                <c:v>6375</c:v>
              </c:pt>
              <c:pt idx="7">
                <c:v>6046</c:v>
              </c:pt>
              <c:pt idx="8">
                <c:v>5340</c:v>
              </c:pt>
              <c:pt idx="9">
                <c:v>6130</c:v>
              </c:pt>
              <c:pt idx="10">
                <c:v>7206</c:v>
              </c:pt>
              <c:pt idx="11">
                <c:v>6787</c:v>
              </c:pt>
              <c:pt idx="12">
                <c:v>7275</c:v>
              </c:pt>
              <c:pt idx="13">
                <c:v>7222</c:v>
              </c:pt>
              <c:pt idx="14">
                <c:v>7538</c:v>
              </c:pt>
              <c:pt idx="15">
                <c:v>8131</c:v>
              </c:pt>
              <c:pt idx="16">
                <c:v>6931</c:v>
              </c:pt>
              <c:pt idx="17">
                <c:v>6429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6281-4743-A795-AC29A76823A7}"/>
            </c:ext>
          </c:extLst>
        </c:ser>
        <c:ser>
          <c:idx val="1"/>
          <c:order val="1"/>
          <c:tx>
            <c:v>#ADR!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7520</c:v>
              </c:pt>
              <c:pt idx="1">
                <c:v>5677</c:v>
              </c:pt>
              <c:pt idx="2">
                <c:v>5998</c:v>
              </c:pt>
              <c:pt idx="3">
                <c:v>6968</c:v>
              </c:pt>
              <c:pt idx="4">
                <c:v>6832</c:v>
              </c:pt>
              <c:pt idx="5">
                <c:v>6467</c:v>
              </c:pt>
              <c:pt idx="6">
                <c:v>6435</c:v>
              </c:pt>
              <c:pt idx="7">
                <c:v>6218</c:v>
              </c:pt>
              <c:pt idx="8">
                <c:v>5486</c:v>
              </c:pt>
              <c:pt idx="9">
                <c:v>6399</c:v>
              </c:pt>
              <c:pt idx="10">
                <c:v>6738</c:v>
              </c:pt>
              <c:pt idx="11">
                <c:v>5881</c:v>
              </c:pt>
              <c:pt idx="12">
                <c:v>8427</c:v>
              </c:pt>
              <c:pt idx="13">
                <c:v>5916</c:v>
              </c:pt>
              <c:pt idx="14">
                <c:v>6454</c:v>
              </c:pt>
              <c:pt idx="15">
                <c:v>7612</c:v>
              </c:pt>
              <c:pt idx="16">
                <c:v>7308</c:v>
              </c:pt>
              <c:pt idx="17">
                <c:v>6688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6281-4743-A795-AC29A76823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552768"/>
        <c:axId val="49575808"/>
      </c:lineChart>
      <c:catAx>
        <c:axId val="49552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957580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49575808"/>
        <c:scaling>
          <c:orientation val="minMax"/>
          <c:min val="4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955276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Transporty osadzonych w okresie od 01.04.1996 do 30.09.1997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5633</c:v>
              </c:pt>
              <c:pt idx="1">
                <c:v>7104</c:v>
              </c:pt>
              <c:pt idx="2">
                <c:v>6671</c:v>
              </c:pt>
              <c:pt idx="3">
                <c:v>6406</c:v>
              </c:pt>
              <c:pt idx="4">
                <c:v>7136</c:v>
              </c:pt>
              <c:pt idx="5">
                <c:v>6282</c:v>
              </c:pt>
              <c:pt idx="6">
                <c:v>6275</c:v>
              </c:pt>
              <c:pt idx="7">
                <c:v>7302</c:v>
              </c:pt>
              <c:pt idx="8">
                <c:v>6117</c:v>
              </c:pt>
              <c:pt idx="9">
                <c:v>5743</c:v>
              </c:pt>
              <c:pt idx="10">
                <c:v>6998</c:v>
              </c:pt>
              <c:pt idx="11">
                <c:v>6230</c:v>
              </c:pt>
              <c:pt idx="12">
                <c:v>6234</c:v>
              </c:pt>
              <c:pt idx="13">
                <c:v>7115</c:v>
              </c:pt>
              <c:pt idx="14">
                <c:v>7238</c:v>
              </c:pt>
              <c:pt idx="15">
                <c:v>7191</c:v>
              </c:pt>
              <c:pt idx="16">
                <c:v>6646</c:v>
              </c:pt>
              <c:pt idx="17">
                <c:v>6617</c:v>
              </c:pt>
            </c:numLit>
          </c:val>
          <c:extLst>
            <c:ext xmlns:c16="http://schemas.microsoft.com/office/drawing/2014/chart" uri="{C3380CC4-5D6E-409C-BE32-E72D297353CC}">
              <c16:uniqueId val="{00000000-0514-4B91-BBBF-95B5CCF562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616768"/>
        <c:axId val="49618944"/>
      </c:barChart>
      <c:catAx>
        <c:axId val="49616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961894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496189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961676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Ruch osadzonych w okresie od 01.04.1996 do 30.09.1997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#ADR!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6009</c:v>
              </c:pt>
              <c:pt idx="1">
                <c:v>7052</c:v>
              </c:pt>
              <c:pt idx="2">
                <c:v>7319</c:v>
              </c:pt>
              <c:pt idx="3">
                <c:v>6914</c:v>
              </c:pt>
              <c:pt idx="4">
                <c:v>6843</c:v>
              </c:pt>
              <c:pt idx="5">
                <c:v>6151</c:v>
              </c:pt>
              <c:pt idx="6">
                <c:v>6375</c:v>
              </c:pt>
              <c:pt idx="7">
                <c:v>6046</c:v>
              </c:pt>
              <c:pt idx="8">
                <c:v>5340</c:v>
              </c:pt>
              <c:pt idx="9">
                <c:v>6130</c:v>
              </c:pt>
              <c:pt idx="10">
                <c:v>7206</c:v>
              </c:pt>
              <c:pt idx="11">
                <c:v>6787</c:v>
              </c:pt>
              <c:pt idx="12">
                <c:v>7275</c:v>
              </c:pt>
              <c:pt idx="13">
                <c:v>7222</c:v>
              </c:pt>
              <c:pt idx="14">
                <c:v>7538</c:v>
              </c:pt>
              <c:pt idx="15">
                <c:v>8131</c:v>
              </c:pt>
              <c:pt idx="16">
                <c:v>6931</c:v>
              </c:pt>
              <c:pt idx="17">
                <c:v>6429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6C99-419A-9FE3-A2FFDF2AC86C}"/>
            </c:ext>
          </c:extLst>
        </c:ser>
        <c:ser>
          <c:idx val="1"/>
          <c:order val="1"/>
          <c:tx>
            <c:v>#ADR!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7520</c:v>
              </c:pt>
              <c:pt idx="1">
                <c:v>5677</c:v>
              </c:pt>
              <c:pt idx="2">
                <c:v>5998</c:v>
              </c:pt>
              <c:pt idx="3">
                <c:v>6968</c:v>
              </c:pt>
              <c:pt idx="4">
                <c:v>6832</c:v>
              </c:pt>
              <c:pt idx="5">
                <c:v>6467</c:v>
              </c:pt>
              <c:pt idx="6">
                <c:v>6435</c:v>
              </c:pt>
              <c:pt idx="7">
                <c:v>6218</c:v>
              </c:pt>
              <c:pt idx="8">
                <c:v>5486</c:v>
              </c:pt>
              <c:pt idx="9">
                <c:v>6399</c:v>
              </c:pt>
              <c:pt idx="10">
                <c:v>6738</c:v>
              </c:pt>
              <c:pt idx="11">
                <c:v>5881</c:v>
              </c:pt>
              <c:pt idx="12">
                <c:v>8427</c:v>
              </c:pt>
              <c:pt idx="13">
                <c:v>5916</c:v>
              </c:pt>
              <c:pt idx="14">
                <c:v>6454</c:v>
              </c:pt>
              <c:pt idx="15">
                <c:v>7612</c:v>
              </c:pt>
              <c:pt idx="16">
                <c:v>7308</c:v>
              </c:pt>
              <c:pt idx="17">
                <c:v>6688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6C99-419A-9FE3-A2FFDF2AC8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659904"/>
        <c:axId val="49662208"/>
      </c:lineChart>
      <c:catAx>
        <c:axId val="49659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966220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49662208"/>
        <c:scaling>
          <c:orientation val="minMax"/>
          <c:min val="4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965990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Transporty osadzonych w okresie od 01.04.1996 do 30.09.1997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5633</c:v>
              </c:pt>
              <c:pt idx="1">
                <c:v>7104</c:v>
              </c:pt>
              <c:pt idx="2">
                <c:v>6671</c:v>
              </c:pt>
              <c:pt idx="3">
                <c:v>6406</c:v>
              </c:pt>
              <c:pt idx="4">
                <c:v>7136</c:v>
              </c:pt>
              <c:pt idx="5">
                <c:v>6282</c:v>
              </c:pt>
              <c:pt idx="6">
                <c:v>6275</c:v>
              </c:pt>
              <c:pt idx="7">
                <c:v>7302</c:v>
              </c:pt>
              <c:pt idx="8">
                <c:v>6117</c:v>
              </c:pt>
              <c:pt idx="9">
                <c:v>5743</c:v>
              </c:pt>
              <c:pt idx="10">
                <c:v>6998</c:v>
              </c:pt>
              <c:pt idx="11">
                <c:v>6230</c:v>
              </c:pt>
              <c:pt idx="12">
                <c:v>6234</c:v>
              </c:pt>
              <c:pt idx="13">
                <c:v>7115</c:v>
              </c:pt>
              <c:pt idx="14">
                <c:v>7238</c:v>
              </c:pt>
              <c:pt idx="15">
                <c:v>7191</c:v>
              </c:pt>
              <c:pt idx="16">
                <c:v>6646</c:v>
              </c:pt>
              <c:pt idx="17">
                <c:v>6617</c:v>
              </c:pt>
            </c:numLit>
          </c:val>
          <c:extLst>
            <c:ext xmlns:c16="http://schemas.microsoft.com/office/drawing/2014/chart" uri="{C3380CC4-5D6E-409C-BE32-E72D297353CC}">
              <c16:uniqueId val="{00000000-EF0D-4116-89A0-57A6A68301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707264"/>
        <c:axId val="49717632"/>
      </c:barChart>
      <c:catAx>
        <c:axId val="49707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971763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497176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97072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Ruch osadzonych w okresie od 01.05.1996 do 31.10.1997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#ADR!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6009</c:v>
              </c:pt>
              <c:pt idx="1">
                <c:v>7052</c:v>
              </c:pt>
              <c:pt idx="2">
                <c:v>7319</c:v>
              </c:pt>
              <c:pt idx="3">
                <c:v>6914</c:v>
              </c:pt>
              <c:pt idx="4">
                <c:v>6843</c:v>
              </c:pt>
              <c:pt idx="5">
                <c:v>6151</c:v>
              </c:pt>
              <c:pt idx="6">
                <c:v>6375</c:v>
              </c:pt>
              <c:pt idx="7">
                <c:v>6046</c:v>
              </c:pt>
              <c:pt idx="8">
                <c:v>5340</c:v>
              </c:pt>
              <c:pt idx="9">
                <c:v>6130</c:v>
              </c:pt>
              <c:pt idx="10">
                <c:v>7206</c:v>
              </c:pt>
              <c:pt idx="11">
                <c:v>6787</c:v>
              </c:pt>
              <c:pt idx="12">
                <c:v>7275</c:v>
              </c:pt>
              <c:pt idx="13">
                <c:v>7222</c:v>
              </c:pt>
              <c:pt idx="14">
                <c:v>7538</c:v>
              </c:pt>
              <c:pt idx="15">
                <c:v>8131</c:v>
              </c:pt>
              <c:pt idx="16">
                <c:v>6931</c:v>
              </c:pt>
              <c:pt idx="17">
                <c:v>6429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6BB9-45BF-B87A-1BE5D71284CE}"/>
            </c:ext>
          </c:extLst>
        </c:ser>
        <c:ser>
          <c:idx val="1"/>
          <c:order val="1"/>
          <c:tx>
            <c:v>#ADR!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7520</c:v>
              </c:pt>
              <c:pt idx="1">
                <c:v>5677</c:v>
              </c:pt>
              <c:pt idx="2">
                <c:v>5998</c:v>
              </c:pt>
              <c:pt idx="3">
                <c:v>6968</c:v>
              </c:pt>
              <c:pt idx="4">
                <c:v>6832</c:v>
              </c:pt>
              <c:pt idx="5">
                <c:v>6467</c:v>
              </c:pt>
              <c:pt idx="6">
                <c:v>6435</c:v>
              </c:pt>
              <c:pt idx="7">
                <c:v>6218</c:v>
              </c:pt>
              <c:pt idx="8">
                <c:v>5486</c:v>
              </c:pt>
              <c:pt idx="9">
                <c:v>6399</c:v>
              </c:pt>
              <c:pt idx="10">
                <c:v>6738</c:v>
              </c:pt>
              <c:pt idx="11">
                <c:v>5881</c:v>
              </c:pt>
              <c:pt idx="12">
                <c:v>8427</c:v>
              </c:pt>
              <c:pt idx="13">
                <c:v>5916</c:v>
              </c:pt>
              <c:pt idx="14">
                <c:v>6454</c:v>
              </c:pt>
              <c:pt idx="15">
                <c:v>7612</c:v>
              </c:pt>
              <c:pt idx="16">
                <c:v>7308</c:v>
              </c:pt>
              <c:pt idx="17">
                <c:v>6688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6BB9-45BF-B87A-1BE5D71284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820032"/>
        <c:axId val="49822336"/>
      </c:lineChart>
      <c:catAx>
        <c:axId val="49820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982233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49822336"/>
        <c:scaling>
          <c:orientation val="minMax"/>
          <c:min val="4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982003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Transporty osadzonych w okresie od 01.05.1996 do 31.10.1997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5633</c:v>
              </c:pt>
              <c:pt idx="1">
                <c:v>7104</c:v>
              </c:pt>
              <c:pt idx="2">
                <c:v>6671</c:v>
              </c:pt>
              <c:pt idx="3">
                <c:v>6406</c:v>
              </c:pt>
              <c:pt idx="4">
                <c:v>7136</c:v>
              </c:pt>
              <c:pt idx="5">
                <c:v>6282</c:v>
              </c:pt>
              <c:pt idx="6">
                <c:v>6275</c:v>
              </c:pt>
              <c:pt idx="7">
                <c:v>7302</c:v>
              </c:pt>
              <c:pt idx="8">
                <c:v>6117</c:v>
              </c:pt>
              <c:pt idx="9">
                <c:v>5743</c:v>
              </c:pt>
              <c:pt idx="10">
                <c:v>6998</c:v>
              </c:pt>
              <c:pt idx="11">
                <c:v>6230</c:v>
              </c:pt>
              <c:pt idx="12">
                <c:v>6234</c:v>
              </c:pt>
              <c:pt idx="13">
                <c:v>7115</c:v>
              </c:pt>
              <c:pt idx="14">
                <c:v>7238</c:v>
              </c:pt>
              <c:pt idx="15">
                <c:v>7191</c:v>
              </c:pt>
              <c:pt idx="16">
                <c:v>6646</c:v>
              </c:pt>
              <c:pt idx="17">
                <c:v>6617</c:v>
              </c:pt>
            </c:numLit>
          </c:val>
          <c:extLst>
            <c:ext xmlns:c16="http://schemas.microsoft.com/office/drawing/2014/chart" uri="{C3380CC4-5D6E-409C-BE32-E72D297353CC}">
              <c16:uniqueId val="{00000000-6D08-4A6A-A573-9FFBA633F3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846912"/>
        <c:axId val="49861376"/>
      </c:barChart>
      <c:catAx>
        <c:axId val="49846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986137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498613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984691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Ruch osadzonych w okresie od 01.05.1996 do 31.10.1997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#ADR!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6009</c:v>
              </c:pt>
              <c:pt idx="1">
                <c:v>7052</c:v>
              </c:pt>
              <c:pt idx="2">
                <c:v>7319</c:v>
              </c:pt>
              <c:pt idx="3">
                <c:v>6914</c:v>
              </c:pt>
              <c:pt idx="4">
                <c:v>6843</c:v>
              </c:pt>
              <c:pt idx="5">
                <c:v>6151</c:v>
              </c:pt>
              <c:pt idx="6">
                <c:v>6375</c:v>
              </c:pt>
              <c:pt idx="7">
                <c:v>6046</c:v>
              </c:pt>
              <c:pt idx="8">
                <c:v>5340</c:v>
              </c:pt>
              <c:pt idx="9">
                <c:v>6130</c:v>
              </c:pt>
              <c:pt idx="10">
                <c:v>7206</c:v>
              </c:pt>
              <c:pt idx="11">
                <c:v>6787</c:v>
              </c:pt>
              <c:pt idx="12">
                <c:v>7275</c:v>
              </c:pt>
              <c:pt idx="13">
                <c:v>7222</c:v>
              </c:pt>
              <c:pt idx="14">
                <c:v>7538</c:v>
              </c:pt>
              <c:pt idx="15">
                <c:v>8131</c:v>
              </c:pt>
              <c:pt idx="16">
                <c:v>6931</c:v>
              </c:pt>
              <c:pt idx="17">
                <c:v>6429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B681-4C67-8B85-C14B301BF2D8}"/>
            </c:ext>
          </c:extLst>
        </c:ser>
        <c:ser>
          <c:idx val="1"/>
          <c:order val="1"/>
          <c:tx>
            <c:v>#ADR!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7520</c:v>
              </c:pt>
              <c:pt idx="1">
                <c:v>5677</c:v>
              </c:pt>
              <c:pt idx="2">
                <c:v>5998</c:v>
              </c:pt>
              <c:pt idx="3">
                <c:v>6968</c:v>
              </c:pt>
              <c:pt idx="4">
                <c:v>6832</c:v>
              </c:pt>
              <c:pt idx="5">
                <c:v>6467</c:v>
              </c:pt>
              <c:pt idx="6">
                <c:v>6435</c:v>
              </c:pt>
              <c:pt idx="7">
                <c:v>6218</c:v>
              </c:pt>
              <c:pt idx="8">
                <c:v>5486</c:v>
              </c:pt>
              <c:pt idx="9">
                <c:v>6399</c:v>
              </c:pt>
              <c:pt idx="10">
                <c:v>6738</c:v>
              </c:pt>
              <c:pt idx="11">
                <c:v>5881</c:v>
              </c:pt>
              <c:pt idx="12">
                <c:v>8427</c:v>
              </c:pt>
              <c:pt idx="13">
                <c:v>5916</c:v>
              </c:pt>
              <c:pt idx="14">
                <c:v>6454</c:v>
              </c:pt>
              <c:pt idx="15">
                <c:v>7612</c:v>
              </c:pt>
              <c:pt idx="16">
                <c:v>7308</c:v>
              </c:pt>
              <c:pt idx="17">
                <c:v>6688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B681-4C67-8B85-C14B301BF2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910528"/>
        <c:axId val="49912832"/>
      </c:lineChart>
      <c:catAx>
        <c:axId val="49910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991283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49912832"/>
        <c:scaling>
          <c:orientation val="minMax"/>
          <c:min val="4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991052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Transporty osadzonych w okresie od 01.05.1996 do 31.10.1997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5633</c:v>
              </c:pt>
              <c:pt idx="1">
                <c:v>7104</c:v>
              </c:pt>
              <c:pt idx="2">
                <c:v>6671</c:v>
              </c:pt>
              <c:pt idx="3">
                <c:v>6406</c:v>
              </c:pt>
              <c:pt idx="4">
                <c:v>7136</c:v>
              </c:pt>
              <c:pt idx="5">
                <c:v>6282</c:v>
              </c:pt>
              <c:pt idx="6">
                <c:v>6275</c:v>
              </c:pt>
              <c:pt idx="7">
                <c:v>7302</c:v>
              </c:pt>
              <c:pt idx="8">
                <c:v>6117</c:v>
              </c:pt>
              <c:pt idx="9">
                <c:v>5743</c:v>
              </c:pt>
              <c:pt idx="10">
                <c:v>6998</c:v>
              </c:pt>
              <c:pt idx="11">
                <c:v>6230</c:v>
              </c:pt>
              <c:pt idx="12">
                <c:v>6234</c:v>
              </c:pt>
              <c:pt idx="13">
                <c:v>7115</c:v>
              </c:pt>
              <c:pt idx="14">
                <c:v>7238</c:v>
              </c:pt>
              <c:pt idx="15">
                <c:v>7191</c:v>
              </c:pt>
              <c:pt idx="16">
                <c:v>6646</c:v>
              </c:pt>
              <c:pt idx="17">
                <c:v>6617</c:v>
              </c:pt>
            </c:numLit>
          </c:val>
          <c:extLst>
            <c:ext xmlns:c16="http://schemas.microsoft.com/office/drawing/2014/chart" uri="{C3380CC4-5D6E-409C-BE32-E72D297353CC}">
              <c16:uniqueId val="{00000000-388E-4B09-B446-FD21BA3DB2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933312"/>
        <c:axId val="49763456"/>
      </c:barChart>
      <c:catAx>
        <c:axId val="49933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976345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497634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993331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Struktura populacji osadzonych kobiet i mężczyzn stan w dniu 30.06.1997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CC54-4602-BD50-E878E2483C3A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CC54-4602-BD50-E878E2483C3A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TA</c:v>
              </c:pt>
              <c:pt idx="1">
                <c:v>SK</c:v>
              </c:pt>
              <c:pt idx="2">
                <c:v>UK</c:v>
              </c:pt>
            </c:strLit>
          </c:cat>
          <c:val>
            <c:numLit>
              <c:formatCode>General</c:formatCode>
              <c:ptCount val="3"/>
              <c:pt idx="0">
                <c:v>13634</c:v>
              </c:pt>
              <c:pt idx="1">
                <c:v>44733</c:v>
              </c:pt>
              <c:pt idx="2">
                <c:v>1158</c:v>
              </c:pt>
            </c:numLit>
          </c:val>
          <c:extLst>
            <c:ext xmlns:c16="http://schemas.microsoft.com/office/drawing/2014/chart" uri="{C3380CC4-5D6E-409C-BE32-E72D297353CC}">
              <c16:uniqueId val="{00000002-CC54-4602-BD50-E878E2483C3A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Ruch osadzonych w okresie od 01.07.1996 do 31.12.1997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Przybyli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6009</c:v>
              </c:pt>
              <c:pt idx="1">
                <c:v>7052</c:v>
              </c:pt>
              <c:pt idx="2">
                <c:v>7319</c:v>
              </c:pt>
              <c:pt idx="3">
                <c:v>6914</c:v>
              </c:pt>
              <c:pt idx="4">
                <c:v>6843</c:v>
              </c:pt>
              <c:pt idx="5">
                <c:v>6151</c:v>
              </c:pt>
              <c:pt idx="6">
                <c:v>6375</c:v>
              </c:pt>
              <c:pt idx="7">
                <c:v>6046</c:v>
              </c:pt>
              <c:pt idx="8">
                <c:v>5340</c:v>
              </c:pt>
              <c:pt idx="9">
                <c:v>6130</c:v>
              </c:pt>
              <c:pt idx="10">
                <c:v>7206</c:v>
              </c:pt>
              <c:pt idx="11">
                <c:v>6787</c:v>
              </c:pt>
              <c:pt idx="12">
                <c:v>7275</c:v>
              </c:pt>
              <c:pt idx="13">
                <c:v>7222</c:v>
              </c:pt>
              <c:pt idx="14">
                <c:v>7538</c:v>
              </c:pt>
              <c:pt idx="15">
                <c:v>8131</c:v>
              </c:pt>
              <c:pt idx="16">
                <c:v>6931</c:v>
              </c:pt>
              <c:pt idx="17">
                <c:v>6429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5FD2-4AA8-B46C-1A2F0522551B}"/>
            </c:ext>
          </c:extLst>
        </c:ser>
        <c:ser>
          <c:idx val="1"/>
          <c:order val="1"/>
          <c:tx>
            <c:v>Ubyli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7520</c:v>
              </c:pt>
              <c:pt idx="1">
                <c:v>5677</c:v>
              </c:pt>
              <c:pt idx="2">
                <c:v>5998</c:v>
              </c:pt>
              <c:pt idx="3">
                <c:v>6968</c:v>
              </c:pt>
              <c:pt idx="4">
                <c:v>6832</c:v>
              </c:pt>
              <c:pt idx="5">
                <c:v>6467</c:v>
              </c:pt>
              <c:pt idx="6">
                <c:v>6435</c:v>
              </c:pt>
              <c:pt idx="7">
                <c:v>6218</c:v>
              </c:pt>
              <c:pt idx="8">
                <c:v>5486</c:v>
              </c:pt>
              <c:pt idx="9">
                <c:v>6399</c:v>
              </c:pt>
              <c:pt idx="10">
                <c:v>6738</c:v>
              </c:pt>
              <c:pt idx="11">
                <c:v>5881</c:v>
              </c:pt>
              <c:pt idx="12">
                <c:v>8427</c:v>
              </c:pt>
              <c:pt idx="13">
                <c:v>5916</c:v>
              </c:pt>
              <c:pt idx="14">
                <c:v>6454</c:v>
              </c:pt>
              <c:pt idx="15">
                <c:v>7612</c:v>
              </c:pt>
              <c:pt idx="16">
                <c:v>7308</c:v>
              </c:pt>
              <c:pt idx="17">
                <c:v>6688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5FD2-4AA8-B46C-1A2F052255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05120"/>
        <c:axId val="50007424"/>
      </c:lineChart>
      <c:catAx>
        <c:axId val="50005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000742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0007424"/>
        <c:scaling>
          <c:orientation val="minMax"/>
          <c:min val="4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000512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Transporty osadzonych w okresie od 01.07.1996 d0 31.12.1997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5633</c:v>
              </c:pt>
              <c:pt idx="1">
                <c:v>7104</c:v>
              </c:pt>
              <c:pt idx="2">
                <c:v>6671</c:v>
              </c:pt>
              <c:pt idx="3">
                <c:v>6406</c:v>
              </c:pt>
              <c:pt idx="4">
                <c:v>7136</c:v>
              </c:pt>
              <c:pt idx="5">
                <c:v>6282</c:v>
              </c:pt>
              <c:pt idx="6">
                <c:v>6275</c:v>
              </c:pt>
              <c:pt idx="7">
                <c:v>7302</c:v>
              </c:pt>
              <c:pt idx="8">
                <c:v>6117</c:v>
              </c:pt>
              <c:pt idx="9">
                <c:v>5743</c:v>
              </c:pt>
              <c:pt idx="10">
                <c:v>6998</c:v>
              </c:pt>
              <c:pt idx="11">
                <c:v>6230</c:v>
              </c:pt>
              <c:pt idx="12">
                <c:v>6234</c:v>
              </c:pt>
              <c:pt idx="13">
                <c:v>7115</c:v>
              </c:pt>
              <c:pt idx="14">
                <c:v>7238</c:v>
              </c:pt>
              <c:pt idx="15">
                <c:v>7191</c:v>
              </c:pt>
              <c:pt idx="16">
                <c:v>6646</c:v>
              </c:pt>
              <c:pt idx="17">
                <c:v>6617</c:v>
              </c:pt>
            </c:numLit>
          </c:val>
          <c:extLst>
            <c:ext xmlns:c16="http://schemas.microsoft.com/office/drawing/2014/chart" uri="{C3380CC4-5D6E-409C-BE32-E72D297353CC}">
              <c16:uniqueId val="{00000000-7F84-4C4A-A21C-84797510BA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27904"/>
        <c:axId val="50058752"/>
      </c:barChart>
      <c:catAx>
        <c:axId val="50027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005875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00587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002790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Ruch osadzonych w okresie od 01.08.1996 do 30.01.1998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Przybyli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6009</c:v>
              </c:pt>
              <c:pt idx="1">
                <c:v>7052</c:v>
              </c:pt>
              <c:pt idx="2">
                <c:v>7319</c:v>
              </c:pt>
              <c:pt idx="3">
                <c:v>6914</c:v>
              </c:pt>
              <c:pt idx="4">
                <c:v>6843</c:v>
              </c:pt>
              <c:pt idx="5">
                <c:v>6151</c:v>
              </c:pt>
              <c:pt idx="6">
                <c:v>6375</c:v>
              </c:pt>
              <c:pt idx="7">
                <c:v>6046</c:v>
              </c:pt>
              <c:pt idx="8">
                <c:v>5340</c:v>
              </c:pt>
              <c:pt idx="9">
                <c:v>6130</c:v>
              </c:pt>
              <c:pt idx="10">
                <c:v>7206</c:v>
              </c:pt>
              <c:pt idx="11">
                <c:v>6787</c:v>
              </c:pt>
              <c:pt idx="12">
                <c:v>7275</c:v>
              </c:pt>
              <c:pt idx="13">
                <c:v>7222</c:v>
              </c:pt>
              <c:pt idx="14">
                <c:v>7538</c:v>
              </c:pt>
              <c:pt idx="15">
                <c:v>8131</c:v>
              </c:pt>
              <c:pt idx="16">
                <c:v>6931</c:v>
              </c:pt>
              <c:pt idx="17">
                <c:v>6429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11D9-4C09-81E9-7C9838799907}"/>
            </c:ext>
          </c:extLst>
        </c:ser>
        <c:ser>
          <c:idx val="1"/>
          <c:order val="1"/>
          <c:tx>
            <c:v>Ubyli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7520</c:v>
              </c:pt>
              <c:pt idx="1">
                <c:v>5677</c:v>
              </c:pt>
              <c:pt idx="2">
                <c:v>5998</c:v>
              </c:pt>
              <c:pt idx="3">
                <c:v>6968</c:v>
              </c:pt>
              <c:pt idx="4">
                <c:v>6832</c:v>
              </c:pt>
              <c:pt idx="5">
                <c:v>6467</c:v>
              </c:pt>
              <c:pt idx="6">
                <c:v>6435</c:v>
              </c:pt>
              <c:pt idx="7">
                <c:v>6218</c:v>
              </c:pt>
              <c:pt idx="8">
                <c:v>5486</c:v>
              </c:pt>
              <c:pt idx="9">
                <c:v>6399</c:v>
              </c:pt>
              <c:pt idx="10">
                <c:v>6738</c:v>
              </c:pt>
              <c:pt idx="11">
                <c:v>5881</c:v>
              </c:pt>
              <c:pt idx="12">
                <c:v>8427</c:v>
              </c:pt>
              <c:pt idx="13">
                <c:v>5916</c:v>
              </c:pt>
              <c:pt idx="14">
                <c:v>6454</c:v>
              </c:pt>
              <c:pt idx="15">
                <c:v>7612</c:v>
              </c:pt>
              <c:pt idx="16">
                <c:v>7308</c:v>
              </c:pt>
              <c:pt idx="17">
                <c:v>6688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11D9-4C09-81E9-7C98387999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91520"/>
        <c:axId val="50118656"/>
      </c:lineChart>
      <c:catAx>
        <c:axId val="50091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011865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0118656"/>
        <c:scaling>
          <c:orientation val="minMax"/>
          <c:min val="4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009152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Transporty osadzonych w okresie od 01.08.1996 do 30.01.1998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5633</c:v>
              </c:pt>
              <c:pt idx="1">
                <c:v>7104</c:v>
              </c:pt>
              <c:pt idx="2">
                <c:v>6671</c:v>
              </c:pt>
              <c:pt idx="3">
                <c:v>6406</c:v>
              </c:pt>
              <c:pt idx="4">
                <c:v>7136</c:v>
              </c:pt>
              <c:pt idx="5">
                <c:v>6282</c:v>
              </c:pt>
              <c:pt idx="6">
                <c:v>6275</c:v>
              </c:pt>
              <c:pt idx="7">
                <c:v>7302</c:v>
              </c:pt>
              <c:pt idx="8">
                <c:v>6117</c:v>
              </c:pt>
              <c:pt idx="9">
                <c:v>5743</c:v>
              </c:pt>
              <c:pt idx="10">
                <c:v>6998</c:v>
              </c:pt>
              <c:pt idx="11">
                <c:v>6230</c:v>
              </c:pt>
              <c:pt idx="12">
                <c:v>6234</c:v>
              </c:pt>
              <c:pt idx="13">
                <c:v>7115</c:v>
              </c:pt>
              <c:pt idx="14">
                <c:v>7238</c:v>
              </c:pt>
              <c:pt idx="15">
                <c:v>7191</c:v>
              </c:pt>
              <c:pt idx="16">
                <c:v>6646</c:v>
              </c:pt>
              <c:pt idx="17">
                <c:v>6617</c:v>
              </c:pt>
            </c:numLit>
          </c:val>
          <c:extLst>
            <c:ext xmlns:c16="http://schemas.microsoft.com/office/drawing/2014/chart" uri="{C3380CC4-5D6E-409C-BE32-E72D297353CC}">
              <c16:uniqueId val="{00000000-D43A-4936-A2F0-04BCBF54CA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216960"/>
        <c:axId val="50218880"/>
      </c:barChart>
      <c:catAx>
        <c:axId val="50216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021888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02188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021696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Ruch osadzonych w okresie od 01.08.1996 do 30.01.1998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Przybyli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6009</c:v>
              </c:pt>
              <c:pt idx="1">
                <c:v>7052</c:v>
              </c:pt>
              <c:pt idx="2">
                <c:v>7319</c:v>
              </c:pt>
              <c:pt idx="3">
                <c:v>6914</c:v>
              </c:pt>
              <c:pt idx="4">
                <c:v>6843</c:v>
              </c:pt>
              <c:pt idx="5">
                <c:v>6151</c:v>
              </c:pt>
              <c:pt idx="6">
                <c:v>6375</c:v>
              </c:pt>
              <c:pt idx="7">
                <c:v>6046</c:v>
              </c:pt>
              <c:pt idx="8">
                <c:v>5340</c:v>
              </c:pt>
              <c:pt idx="9">
                <c:v>6130</c:v>
              </c:pt>
              <c:pt idx="10">
                <c:v>7206</c:v>
              </c:pt>
              <c:pt idx="11">
                <c:v>6787</c:v>
              </c:pt>
              <c:pt idx="12">
                <c:v>7275</c:v>
              </c:pt>
              <c:pt idx="13">
                <c:v>7222</c:v>
              </c:pt>
              <c:pt idx="14">
                <c:v>7538</c:v>
              </c:pt>
              <c:pt idx="15">
                <c:v>8131</c:v>
              </c:pt>
              <c:pt idx="16">
                <c:v>6931</c:v>
              </c:pt>
              <c:pt idx="17">
                <c:v>6429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A460-449A-9161-9DCBA344F219}"/>
            </c:ext>
          </c:extLst>
        </c:ser>
        <c:ser>
          <c:idx val="1"/>
          <c:order val="1"/>
          <c:tx>
            <c:v>Ubyli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7520</c:v>
              </c:pt>
              <c:pt idx="1">
                <c:v>5677</c:v>
              </c:pt>
              <c:pt idx="2">
                <c:v>5998</c:v>
              </c:pt>
              <c:pt idx="3">
                <c:v>6968</c:v>
              </c:pt>
              <c:pt idx="4">
                <c:v>6832</c:v>
              </c:pt>
              <c:pt idx="5">
                <c:v>6467</c:v>
              </c:pt>
              <c:pt idx="6">
                <c:v>6435</c:v>
              </c:pt>
              <c:pt idx="7">
                <c:v>6218</c:v>
              </c:pt>
              <c:pt idx="8">
                <c:v>5486</c:v>
              </c:pt>
              <c:pt idx="9">
                <c:v>6399</c:v>
              </c:pt>
              <c:pt idx="10">
                <c:v>6738</c:v>
              </c:pt>
              <c:pt idx="11">
                <c:v>5881</c:v>
              </c:pt>
              <c:pt idx="12">
                <c:v>8427</c:v>
              </c:pt>
              <c:pt idx="13">
                <c:v>5916</c:v>
              </c:pt>
              <c:pt idx="14">
                <c:v>6454</c:v>
              </c:pt>
              <c:pt idx="15">
                <c:v>7612</c:v>
              </c:pt>
              <c:pt idx="16">
                <c:v>7308</c:v>
              </c:pt>
              <c:pt idx="17">
                <c:v>6688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A460-449A-9161-9DCBA344F2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263936"/>
        <c:axId val="50139520"/>
      </c:lineChart>
      <c:catAx>
        <c:axId val="50263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013952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0139520"/>
        <c:scaling>
          <c:orientation val="minMax"/>
          <c:min val="4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026393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Transporty osadzonych w okresie od 01.08.1996 do 30.01.1998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5633</c:v>
              </c:pt>
              <c:pt idx="1">
                <c:v>7104</c:v>
              </c:pt>
              <c:pt idx="2">
                <c:v>6671</c:v>
              </c:pt>
              <c:pt idx="3">
                <c:v>6406</c:v>
              </c:pt>
              <c:pt idx="4">
                <c:v>7136</c:v>
              </c:pt>
              <c:pt idx="5">
                <c:v>6282</c:v>
              </c:pt>
              <c:pt idx="6">
                <c:v>6275</c:v>
              </c:pt>
              <c:pt idx="7">
                <c:v>7302</c:v>
              </c:pt>
              <c:pt idx="8">
                <c:v>6117</c:v>
              </c:pt>
              <c:pt idx="9">
                <c:v>5743</c:v>
              </c:pt>
              <c:pt idx="10">
                <c:v>6998</c:v>
              </c:pt>
              <c:pt idx="11">
                <c:v>6230</c:v>
              </c:pt>
              <c:pt idx="12">
                <c:v>6234</c:v>
              </c:pt>
              <c:pt idx="13">
                <c:v>7115</c:v>
              </c:pt>
              <c:pt idx="14">
                <c:v>7238</c:v>
              </c:pt>
              <c:pt idx="15">
                <c:v>7191</c:v>
              </c:pt>
              <c:pt idx="16">
                <c:v>6646</c:v>
              </c:pt>
              <c:pt idx="17">
                <c:v>6617</c:v>
              </c:pt>
            </c:numLit>
          </c:val>
          <c:extLst>
            <c:ext xmlns:c16="http://schemas.microsoft.com/office/drawing/2014/chart" uri="{C3380CC4-5D6E-409C-BE32-E72D297353CC}">
              <c16:uniqueId val="{00000000-7EEA-4F53-A7B1-A85DE79758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184576"/>
        <c:axId val="50186496"/>
      </c:barChart>
      <c:catAx>
        <c:axId val="50184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018649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01864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018457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Ruch osadzonych w okresie od 01.12.1996 do 29.05.1998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Przybyli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6009</c:v>
              </c:pt>
              <c:pt idx="1">
                <c:v>7052</c:v>
              </c:pt>
              <c:pt idx="2">
                <c:v>7319</c:v>
              </c:pt>
              <c:pt idx="3">
                <c:v>6914</c:v>
              </c:pt>
              <c:pt idx="4">
                <c:v>6843</c:v>
              </c:pt>
              <c:pt idx="5">
                <c:v>6151</c:v>
              </c:pt>
              <c:pt idx="6">
                <c:v>6375</c:v>
              </c:pt>
              <c:pt idx="7">
                <c:v>6046</c:v>
              </c:pt>
              <c:pt idx="8">
                <c:v>5340</c:v>
              </c:pt>
              <c:pt idx="9">
                <c:v>6130</c:v>
              </c:pt>
              <c:pt idx="10">
                <c:v>7206</c:v>
              </c:pt>
              <c:pt idx="11">
                <c:v>6787</c:v>
              </c:pt>
              <c:pt idx="12">
                <c:v>7275</c:v>
              </c:pt>
              <c:pt idx="13">
                <c:v>7222</c:v>
              </c:pt>
              <c:pt idx="14">
                <c:v>7538</c:v>
              </c:pt>
              <c:pt idx="15">
                <c:v>8131</c:v>
              </c:pt>
              <c:pt idx="16">
                <c:v>6931</c:v>
              </c:pt>
              <c:pt idx="17">
                <c:v>6429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D9F6-485A-BDDC-A88A863EFBA7}"/>
            </c:ext>
          </c:extLst>
        </c:ser>
        <c:ser>
          <c:idx val="1"/>
          <c:order val="1"/>
          <c:tx>
            <c:v>Ubyli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7520</c:v>
              </c:pt>
              <c:pt idx="1">
                <c:v>5677</c:v>
              </c:pt>
              <c:pt idx="2">
                <c:v>5998</c:v>
              </c:pt>
              <c:pt idx="3">
                <c:v>6968</c:v>
              </c:pt>
              <c:pt idx="4">
                <c:v>6832</c:v>
              </c:pt>
              <c:pt idx="5">
                <c:v>6467</c:v>
              </c:pt>
              <c:pt idx="6">
                <c:v>6435</c:v>
              </c:pt>
              <c:pt idx="7">
                <c:v>6218</c:v>
              </c:pt>
              <c:pt idx="8">
                <c:v>5486</c:v>
              </c:pt>
              <c:pt idx="9">
                <c:v>6399</c:v>
              </c:pt>
              <c:pt idx="10">
                <c:v>6738</c:v>
              </c:pt>
              <c:pt idx="11">
                <c:v>5881</c:v>
              </c:pt>
              <c:pt idx="12">
                <c:v>8427</c:v>
              </c:pt>
              <c:pt idx="13">
                <c:v>5916</c:v>
              </c:pt>
              <c:pt idx="14">
                <c:v>6454</c:v>
              </c:pt>
              <c:pt idx="15">
                <c:v>7612</c:v>
              </c:pt>
              <c:pt idx="16">
                <c:v>7308</c:v>
              </c:pt>
              <c:pt idx="17">
                <c:v>6688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D9F6-485A-BDDC-A88A863EFB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350336"/>
        <c:axId val="50361088"/>
      </c:lineChart>
      <c:catAx>
        <c:axId val="50350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03610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0361088"/>
        <c:scaling>
          <c:orientation val="minMax"/>
          <c:max val="9000"/>
          <c:min val="5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0350336"/>
        <c:crosses val="autoZero"/>
        <c:crossBetween val="midCat"/>
        <c:majorUnit val="500"/>
        <c:minorUnit val="10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/>
    <c:pageMargins b="1" l="0.75000000000001465" r="0.75000000000001465" t="1" header="0.5" footer="0.5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Transporty osadzonych w okresie od 01.12.1996 do 29.05.1998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Przetrans.</c:v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5633</c:v>
              </c:pt>
              <c:pt idx="1">
                <c:v>7104</c:v>
              </c:pt>
              <c:pt idx="2">
                <c:v>6671</c:v>
              </c:pt>
              <c:pt idx="3">
                <c:v>6406</c:v>
              </c:pt>
              <c:pt idx="4">
                <c:v>7136</c:v>
              </c:pt>
              <c:pt idx="5">
                <c:v>6282</c:v>
              </c:pt>
              <c:pt idx="6">
                <c:v>6275</c:v>
              </c:pt>
              <c:pt idx="7">
                <c:v>7302</c:v>
              </c:pt>
              <c:pt idx="8">
                <c:v>6117</c:v>
              </c:pt>
              <c:pt idx="9">
                <c:v>5743</c:v>
              </c:pt>
              <c:pt idx="10">
                <c:v>6998</c:v>
              </c:pt>
              <c:pt idx="11">
                <c:v>6230</c:v>
              </c:pt>
              <c:pt idx="12">
                <c:v>6234</c:v>
              </c:pt>
              <c:pt idx="13">
                <c:v>7115</c:v>
              </c:pt>
              <c:pt idx="14">
                <c:v>7238</c:v>
              </c:pt>
              <c:pt idx="15">
                <c:v>7191</c:v>
              </c:pt>
              <c:pt idx="16">
                <c:v>6646</c:v>
              </c:pt>
              <c:pt idx="17">
                <c:v>6617</c:v>
              </c:pt>
            </c:numLit>
          </c:val>
          <c:extLst>
            <c:ext xmlns:c16="http://schemas.microsoft.com/office/drawing/2014/chart" uri="{C3380CC4-5D6E-409C-BE32-E72D297353CC}">
              <c16:uniqueId val="{00000000-B391-46CD-B584-1D0E65C546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467584"/>
        <c:axId val="50469504"/>
      </c:barChart>
      <c:catAx>
        <c:axId val="50467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04695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04695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2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046758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/>
    <c:pageMargins b="1" l="0.75000000000001465" r="0.75000000000001465" t="1" header="0.5" footer="0.5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Ruch osadzonych w okresie od 01.12.1996 do 29.05.1998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Przybyli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6009</c:v>
              </c:pt>
              <c:pt idx="1">
                <c:v>7052</c:v>
              </c:pt>
              <c:pt idx="2">
                <c:v>7319</c:v>
              </c:pt>
              <c:pt idx="3">
                <c:v>6914</c:v>
              </c:pt>
              <c:pt idx="4">
                <c:v>6843</c:v>
              </c:pt>
              <c:pt idx="5">
                <c:v>6151</c:v>
              </c:pt>
              <c:pt idx="6">
                <c:v>6375</c:v>
              </c:pt>
              <c:pt idx="7">
                <c:v>6046</c:v>
              </c:pt>
              <c:pt idx="8">
                <c:v>5340</c:v>
              </c:pt>
              <c:pt idx="9">
                <c:v>6130</c:v>
              </c:pt>
              <c:pt idx="10">
                <c:v>7206</c:v>
              </c:pt>
              <c:pt idx="11">
                <c:v>6787</c:v>
              </c:pt>
              <c:pt idx="12">
                <c:v>7275</c:v>
              </c:pt>
              <c:pt idx="13">
                <c:v>7222</c:v>
              </c:pt>
              <c:pt idx="14">
                <c:v>7538</c:v>
              </c:pt>
              <c:pt idx="15">
                <c:v>8131</c:v>
              </c:pt>
              <c:pt idx="16">
                <c:v>6931</c:v>
              </c:pt>
              <c:pt idx="17">
                <c:v>6429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6977-4E75-88A4-7A8A9E525BB5}"/>
            </c:ext>
          </c:extLst>
        </c:ser>
        <c:ser>
          <c:idx val="1"/>
          <c:order val="1"/>
          <c:tx>
            <c:v>Ubyli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7520</c:v>
              </c:pt>
              <c:pt idx="1">
                <c:v>5677</c:v>
              </c:pt>
              <c:pt idx="2">
                <c:v>5998</c:v>
              </c:pt>
              <c:pt idx="3">
                <c:v>6968</c:v>
              </c:pt>
              <c:pt idx="4">
                <c:v>6832</c:v>
              </c:pt>
              <c:pt idx="5">
                <c:v>6467</c:v>
              </c:pt>
              <c:pt idx="6">
                <c:v>6435</c:v>
              </c:pt>
              <c:pt idx="7">
                <c:v>6218</c:v>
              </c:pt>
              <c:pt idx="8">
                <c:v>5486</c:v>
              </c:pt>
              <c:pt idx="9">
                <c:v>6399</c:v>
              </c:pt>
              <c:pt idx="10">
                <c:v>6738</c:v>
              </c:pt>
              <c:pt idx="11">
                <c:v>5881</c:v>
              </c:pt>
              <c:pt idx="12">
                <c:v>8427</c:v>
              </c:pt>
              <c:pt idx="13">
                <c:v>5916</c:v>
              </c:pt>
              <c:pt idx="14">
                <c:v>6454</c:v>
              </c:pt>
              <c:pt idx="15">
                <c:v>7612</c:v>
              </c:pt>
              <c:pt idx="16">
                <c:v>7308</c:v>
              </c:pt>
              <c:pt idx="17">
                <c:v>6688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6977-4E75-88A4-7A8A9E525B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354816"/>
        <c:axId val="50504832"/>
      </c:lineChart>
      <c:catAx>
        <c:axId val="50354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05048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0504832"/>
        <c:scaling>
          <c:orientation val="minMax"/>
          <c:max val="9000"/>
          <c:min val="5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0354816"/>
        <c:crosses val="autoZero"/>
        <c:crossBetween val="midCat"/>
        <c:majorUnit val="500"/>
        <c:minorUnit val="10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/>
    <c:pageMargins b="1" l="0.75000000000001465" r="0.75000000000001465" t="1" header="0.5" footer="0.5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Transporty osadzonych w okresie od 01.12.1996 do 29.05.1998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Przetrans.</c:v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5633</c:v>
              </c:pt>
              <c:pt idx="1">
                <c:v>7104</c:v>
              </c:pt>
              <c:pt idx="2">
                <c:v>6671</c:v>
              </c:pt>
              <c:pt idx="3">
                <c:v>6406</c:v>
              </c:pt>
              <c:pt idx="4">
                <c:v>7136</c:v>
              </c:pt>
              <c:pt idx="5">
                <c:v>6282</c:v>
              </c:pt>
              <c:pt idx="6">
                <c:v>6275</c:v>
              </c:pt>
              <c:pt idx="7">
                <c:v>7302</c:v>
              </c:pt>
              <c:pt idx="8">
                <c:v>6117</c:v>
              </c:pt>
              <c:pt idx="9">
                <c:v>5743</c:v>
              </c:pt>
              <c:pt idx="10">
                <c:v>6998</c:v>
              </c:pt>
              <c:pt idx="11">
                <c:v>6230</c:v>
              </c:pt>
              <c:pt idx="12">
                <c:v>6234</c:v>
              </c:pt>
              <c:pt idx="13">
                <c:v>7115</c:v>
              </c:pt>
              <c:pt idx="14">
                <c:v>7238</c:v>
              </c:pt>
              <c:pt idx="15">
                <c:v>7191</c:v>
              </c:pt>
              <c:pt idx="16">
                <c:v>6646</c:v>
              </c:pt>
              <c:pt idx="17">
                <c:v>6617</c:v>
              </c:pt>
            </c:numLit>
          </c:val>
          <c:extLst>
            <c:ext xmlns:c16="http://schemas.microsoft.com/office/drawing/2014/chart" uri="{C3380CC4-5D6E-409C-BE32-E72D297353CC}">
              <c16:uniqueId val="{00000000-3993-4557-9A0A-01BBF7AEB4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566272"/>
        <c:axId val="50568192"/>
      </c:barChart>
      <c:catAx>
        <c:axId val="50566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05681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05681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2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056627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/>
    <c:pageMargins b="1" l="0.75000000000001465" r="0.7500000000000146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47" Type="http://schemas.openxmlformats.org/officeDocument/2006/relationships/chart" Target="../charts/chart47.xml"/><Relationship Id="rId50" Type="http://schemas.openxmlformats.org/officeDocument/2006/relationships/chart" Target="../charts/chart50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9" Type="http://schemas.openxmlformats.org/officeDocument/2006/relationships/chart" Target="../charts/chart29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49" Type="http://schemas.openxmlformats.org/officeDocument/2006/relationships/chart" Target="../charts/chart49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52" Type="http://schemas.openxmlformats.org/officeDocument/2006/relationships/hyperlink" Target="#'spis tre&#347;ci'!C5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Relationship Id="rId48" Type="http://schemas.openxmlformats.org/officeDocument/2006/relationships/chart" Target="../charts/chart48.xml"/><Relationship Id="rId8" Type="http://schemas.openxmlformats.org/officeDocument/2006/relationships/chart" Target="../charts/chart8.xml"/><Relationship Id="rId51" Type="http://schemas.openxmlformats.org/officeDocument/2006/relationships/chart" Target="../charts/chart51.xml"/><Relationship Id="rId3" Type="http://schemas.openxmlformats.org/officeDocument/2006/relationships/chart" Target="../charts/chart3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46" Type="http://schemas.openxmlformats.org/officeDocument/2006/relationships/chart" Target="../charts/chart46.xml"/><Relationship Id="rId20" Type="http://schemas.openxmlformats.org/officeDocument/2006/relationships/chart" Target="../charts/chart20.xml"/><Relationship Id="rId41" Type="http://schemas.openxmlformats.org/officeDocument/2006/relationships/chart" Target="../charts/chart41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hyperlink" Target="#'spis tre&#347;ci'!C5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hyperlink" Target="#'spis tre&#347;ci'!C5"/></Relationships>
</file>

<file path=xl/drawings/_rels/drawing12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88.xml"/><Relationship Id="rId18" Type="http://schemas.openxmlformats.org/officeDocument/2006/relationships/chart" Target="../charts/chart93.xml"/><Relationship Id="rId26" Type="http://schemas.openxmlformats.org/officeDocument/2006/relationships/chart" Target="../charts/chart101.xml"/><Relationship Id="rId3" Type="http://schemas.openxmlformats.org/officeDocument/2006/relationships/chart" Target="../charts/chart78.xml"/><Relationship Id="rId21" Type="http://schemas.openxmlformats.org/officeDocument/2006/relationships/chart" Target="../charts/chart96.xml"/><Relationship Id="rId34" Type="http://schemas.openxmlformats.org/officeDocument/2006/relationships/hyperlink" Target="#'spis tre&#347;ci'!C5"/><Relationship Id="rId7" Type="http://schemas.openxmlformats.org/officeDocument/2006/relationships/chart" Target="../charts/chart82.xml"/><Relationship Id="rId12" Type="http://schemas.openxmlformats.org/officeDocument/2006/relationships/chart" Target="../charts/chart87.xml"/><Relationship Id="rId17" Type="http://schemas.openxmlformats.org/officeDocument/2006/relationships/chart" Target="../charts/chart92.xml"/><Relationship Id="rId25" Type="http://schemas.openxmlformats.org/officeDocument/2006/relationships/chart" Target="../charts/chart100.xml"/><Relationship Id="rId33" Type="http://schemas.openxmlformats.org/officeDocument/2006/relationships/chart" Target="../charts/chart108.xml"/><Relationship Id="rId2" Type="http://schemas.openxmlformats.org/officeDocument/2006/relationships/chart" Target="../charts/chart77.xml"/><Relationship Id="rId16" Type="http://schemas.openxmlformats.org/officeDocument/2006/relationships/chart" Target="../charts/chart91.xml"/><Relationship Id="rId20" Type="http://schemas.openxmlformats.org/officeDocument/2006/relationships/chart" Target="../charts/chart95.xml"/><Relationship Id="rId29" Type="http://schemas.openxmlformats.org/officeDocument/2006/relationships/chart" Target="../charts/chart104.xml"/><Relationship Id="rId1" Type="http://schemas.openxmlformats.org/officeDocument/2006/relationships/chart" Target="../charts/chart76.xml"/><Relationship Id="rId6" Type="http://schemas.openxmlformats.org/officeDocument/2006/relationships/chart" Target="../charts/chart81.xml"/><Relationship Id="rId11" Type="http://schemas.openxmlformats.org/officeDocument/2006/relationships/chart" Target="../charts/chart86.xml"/><Relationship Id="rId24" Type="http://schemas.openxmlformats.org/officeDocument/2006/relationships/chart" Target="../charts/chart99.xml"/><Relationship Id="rId32" Type="http://schemas.openxmlformats.org/officeDocument/2006/relationships/chart" Target="../charts/chart107.xml"/><Relationship Id="rId5" Type="http://schemas.openxmlformats.org/officeDocument/2006/relationships/chart" Target="../charts/chart80.xml"/><Relationship Id="rId15" Type="http://schemas.openxmlformats.org/officeDocument/2006/relationships/chart" Target="../charts/chart90.xml"/><Relationship Id="rId23" Type="http://schemas.openxmlformats.org/officeDocument/2006/relationships/chart" Target="../charts/chart98.xml"/><Relationship Id="rId28" Type="http://schemas.openxmlformats.org/officeDocument/2006/relationships/chart" Target="../charts/chart103.xml"/><Relationship Id="rId10" Type="http://schemas.openxmlformats.org/officeDocument/2006/relationships/chart" Target="../charts/chart85.xml"/><Relationship Id="rId19" Type="http://schemas.openxmlformats.org/officeDocument/2006/relationships/chart" Target="../charts/chart94.xml"/><Relationship Id="rId31" Type="http://schemas.openxmlformats.org/officeDocument/2006/relationships/chart" Target="../charts/chart106.xml"/><Relationship Id="rId4" Type="http://schemas.openxmlformats.org/officeDocument/2006/relationships/chart" Target="../charts/chart79.xml"/><Relationship Id="rId9" Type="http://schemas.openxmlformats.org/officeDocument/2006/relationships/chart" Target="../charts/chart84.xml"/><Relationship Id="rId14" Type="http://schemas.openxmlformats.org/officeDocument/2006/relationships/chart" Target="../charts/chart89.xml"/><Relationship Id="rId22" Type="http://schemas.openxmlformats.org/officeDocument/2006/relationships/chart" Target="../charts/chart97.xml"/><Relationship Id="rId27" Type="http://schemas.openxmlformats.org/officeDocument/2006/relationships/chart" Target="../charts/chart102.xml"/><Relationship Id="rId30" Type="http://schemas.openxmlformats.org/officeDocument/2006/relationships/chart" Target="../charts/chart105.xml"/><Relationship Id="rId8" Type="http://schemas.openxmlformats.org/officeDocument/2006/relationships/chart" Target="../charts/chart83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hyperlink" Target="#'spis tre&#347;ci'!C5"/><Relationship Id="rId1" Type="http://schemas.openxmlformats.org/officeDocument/2006/relationships/chart" Target="../charts/chart109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2.xml"/><Relationship Id="rId2" Type="http://schemas.openxmlformats.org/officeDocument/2006/relationships/chart" Target="../charts/chart111.xml"/><Relationship Id="rId1" Type="http://schemas.openxmlformats.org/officeDocument/2006/relationships/chart" Target="../charts/chart110.xml"/><Relationship Id="rId6" Type="http://schemas.openxmlformats.org/officeDocument/2006/relationships/hyperlink" Target="#'spis tre&#347;ci'!C5"/><Relationship Id="rId5" Type="http://schemas.openxmlformats.org/officeDocument/2006/relationships/chart" Target="../charts/chart114.xml"/><Relationship Id="rId4" Type="http://schemas.openxmlformats.org/officeDocument/2006/relationships/chart" Target="../charts/chart113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hyperlink" Target="#'spis tre&#347;ci'!C5"/><Relationship Id="rId1" Type="http://schemas.openxmlformats.org/officeDocument/2006/relationships/chart" Target="../charts/chart115.xml"/></Relationships>
</file>

<file path=xl/drawings/_rels/drawing1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3.xml"/><Relationship Id="rId3" Type="http://schemas.openxmlformats.org/officeDocument/2006/relationships/chart" Target="../charts/chart118.xml"/><Relationship Id="rId7" Type="http://schemas.openxmlformats.org/officeDocument/2006/relationships/chart" Target="../charts/chart122.xml"/><Relationship Id="rId12" Type="http://schemas.openxmlformats.org/officeDocument/2006/relationships/hyperlink" Target="#'spis tre&#347;ci'!C5"/><Relationship Id="rId2" Type="http://schemas.openxmlformats.org/officeDocument/2006/relationships/chart" Target="../charts/chart117.xml"/><Relationship Id="rId1" Type="http://schemas.openxmlformats.org/officeDocument/2006/relationships/chart" Target="../charts/chart116.xml"/><Relationship Id="rId6" Type="http://schemas.openxmlformats.org/officeDocument/2006/relationships/chart" Target="../charts/chart121.xml"/><Relationship Id="rId11" Type="http://schemas.openxmlformats.org/officeDocument/2006/relationships/chart" Target="../charts/chart126.xml"/><Relationship Id="rId5" Type="http://schemas.openxmlformats.org/officeDocument/2006/relationships/chart" Target="../charts/chart120.xml"/><Relationship Id="rId10" Type="http://schemas.openxmlformats.org/officeDocument/2006/relationships/chart" Target="../charts/chart125.xml"/><Relationship Id="rId4" Type="http://schemas.openxmlformats.org/officeDocument/2006/relationships/chart" Target="../charts/chart119.xml"/><Relationship Id="rId9" Type="http://schemas.openxmlformats.org/officeDocument/2006/relationships/chart" Target="../charts/chart124.xml"/></Relationships>
</file>

<file path=xl/drawings/_rels/drawing1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34.xml"/><Relationship Id="rId13" Type="http://schemas.openxmlformats.org/officeDocument/2006/relationships/chart" Target="../charts/chart139.xml"/><Relationship Id="rId18" Type="http://schemas.openxmlformats.org/officeDocument/2006/relationships/chart" Target="../charts/chart144.xml"/><Relationship Id="rId3" Type="http://schemas.openxmlformats.org/officeDocument/2006/relationships/chart" Target="../charts/chart129.xml"/><Relationship Id="rId21" Type="http://schemas.openxmlformats.org/officeDocument/2006/relationships/chart" Target="../charts/chart147.xml"/><Relationship Id="rId7" Type="http://schemas.openxmlformats.org/officeDocument/2006/relationships/chart" Target="../charts/chart133.xml"/><Relationship Id="rId12" Type="http://schemas.openxmlformats.org/officeDocument/2006/relationships/chart" Target="../charts/chart138.xml"/><Relationship Id="rId17" Type="http://schemas.openxmlformats.org/officeDocument/2006/relationships/chart" Target="../charts/chart143.xml"/><Relationship Id="rId2" Type="http://schemas.openxmlformats.org/officeDocument/2006/relationships/chart" Target="../charts/chart128.xml"/><Relationship Id="rId16" Type="http://schemas.openxmlformats.org/officeDocument/2006/relationships/chart" Target="../charts/chart142.xml"/><Relationship Id="rId20" Type="http://schemas.openxmlformats.org/officeDocument/2006/relationships/chart" Target="../charts/chart146.xml"/><Relationship Id="rId1" Type="http://schemas.openxmlformats.org/officeDocument/2006/relationships/chart" Target="../charts/chart127.xml"/><Relationship Id="rId6" Type="http://schemas.openxmlformats.org/officeDocument/2006/relationships/chart" Target="../charts/chart132.xml"/><Relationship Id="rId11" Type="http://schemas.openxmlformats.org/officeDocument/2006/relationships/chart" Target="../charts/chart137.xml"/><Relationship Id="rId24" Type="http://schemas.openxmlformats.org/officeDocument/2006/relationships/hyperlink" Target="#'spis tre&#347;ci'!C5"/><Relationship Id="rId5" Type="http://schemas.openxmlformats.org/officeDocument/2006/relationships/chart" Target="../charts/chart131.xml"/><Relationship Id="rId15" Type="http://schemas.openxmlformats.org/officeDocument/2006/relationships/chart" Target="../charts/chart141.xml"/><Relationship Id="rId23" Type="http://schemas.openxmlformats.org/officeDocument/2006/relationships/chart" Target="../charts/chart149.xml"/><Relationship Id="rId10" Type="http://schemas.openxmlformats.org/officeDocument/2006/relationships/chart" Target="../charts/chart136.xml"/><Relationship Id="rId19" Type="http://schemas.openxmlformats.org/officeDocument/2006/relationships/chart" Target="../charts/chart145.xml"/><Relationship Id="rId4" Type="http://schemas.openxmlformats.org/officeDocument/2006/relationships/chart" Target="../charts/chart130.xml"/><Relationship Id="rId9" Type="http://schemas.openxmlformats.org/officeDocument/2006/relationships/chart" Target="../charts/chart135.xml"/><Relationship Id="rId14" Type="http://schemas.openxmlformats.org/officeDocument/2006/relationships/chart" Target="../charts/chart140.xml"/><Relationship Id="rId22" Type="http://schemas.openxmlformats.org/officeDocument/2006/relationships/chart" Target="../charts/chart148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hyperlink" Target="#'spis tre&#347;ci'!C5"/><Relationship Id="rId1" Type="http://schemas.openxmlformats.org/officeDocument/2006/relationships/chart" Target="../charts/chart150.xml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hyperlink" Target="#'spis tre&#347;ci'!C5"/><Relationship Id="rId2" Type="http://schemas.openxmlformats.org/officeDocument/2006/relationships/chart" Target="../charts/chart152.xml"/><Relationship Id="rId1" Type="http://schemas.openxmlformats.org/officeDocument/2006/relationships/chart" Target="../charts/chart15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9.xml"/><Relationship Id="rId13" Type="http://schemas.openxmlformats.org/officeDocument/2006/relationships/chart" Target="../charts/chart64.xml"/><Relationship Id="rId18" Type="http://schemas.openxmlformats.org/officeDocument/2006/relationships/chart" Target="../charts/chart69.xml"/><Relationship Id="rId3" Type="http://schemas.openxmlformats.org/officeDocument/2006/relationships/chart" Target="../charts/chart54.xml"/><Relationship Id="rId21" Type="http://schemas.openxmlformats.org/officeDocument/2006/relationships/chart" Target="../charts/chart72.xml"/><Relationship Id="rId7" Type="http://schemas.openxmlformats.org/officeDocument/2006/relationships/chart" Target="../charts/chart58.xml"/><Relationship Id="rId12" Type="http://schemas.openxmlformats.org/officeDocument/2006/relationships/chart" Target="../charts/chart63.xml"/><Relationship Id="rId17" Type="http://schemas.openxmlformats.org/officeDocument/2006/relationships/chart" Target="../charts/chart68.xml"/><Relationship Id="rId25" Type="http://schemas.openxmlformats.org/officeDocument/2006/relationships/chart" Target="../charts/chart75.xml"/><Relationship Id="rId2" Type="http://schemas.openxmlformats.org/officeDocument/2006/relationships/chart" Target="../charts/chart53.xml"/><Relationship Id="rId16" Type="http://schemas.openxmlformats.org/officeDocument/2006/relationships/chart" Target="../charts/chart67.xml"/><Relationship Id="rId20" Type="http://schemas.openxmlformats.org/officeDocument/2006/relationships/chart" Target="../charts/chart71.xml"/><Relationship Id="rId1" Type="http://schemas.openxmlformats.org/officeDocument/2006/relationships/chart" Target="../charts/chart52.xml"/><Relationship Id="rId6" Type="http://schemas.openxmlformats.org/officeDocument/2006/relationships/chart" Target="../charts/chart57.xml"/><Relationship Id="rId11" Type="http://schemas.openxmlformats.org/officeDocument/2006/relationships/chart" Target="../charts/chart62.xml"/><Relationship Id="rId24" Type="http://schemas.openxmlformats.org/officeDocument/2006/relationships/hyperlink" Target="#'spis tre&#347;ci'!C5"/><Relationship Id="rId5" Type="http://schemas.openxmlformats.org/officeDocument/2006/relationships/chart" Target="../charts/chart56.xml"/><Relationship Id="rId15" Type="http://schemas.openxmlformats.org/officeDocument/2006/relationships/chart" Target="../charts/chart66.xml"/><Relationship Id="rId23" Type="http://schemas.openxmlformats.org/officeDocument/2006/relationships/chart" Target="../charts/chart74.xml"/><Relationship Id="rId10" Type="http://schemas.openxmlformats.org/officeDocument/2006/relationships/chart" Target="../charts/chart61.xml"/><Relationship Id="rId19" Type="http://schemas.openxmlformats.org/officeDocument/2006/relationships/chart" Target="../charts/chart70.xml"/><Relationship Id="rId4" Type="http://schemas.openxmlformats.org/officeDocument/2006/relationships/chart" Target="../charts/chart55.xml"/><Relationship Id="rId9" Type="http://schemas.openxmlformats.org/officeDocument/2006/relationships/chart" Target="../charts/chart60.xml"/><Relationship Id="rId14" Type="http://schemas.openxmlformats.org/officeDocument/2006/relationships/chart" Target="../charts/chart65.xml"/><Relationship Id="rId22" Type="http://schemas.openxmlformats.org/officeDocument/2006/relationships/chart" Target="../charts/chart73.xml"/></Relationships>
</file>

<file path=xl/drawings/_rels/drawing20.xml.rels><?xml version="1.0" encoding="UTF-8" standalone="yes"?>
<Relationships xmlns="http://schemas.openxmlformats.org/package/2006/relationships"><Relationship Id="rId3" Type="http://schemas.openxmlformats.org/officeDocument/2006/relationships/hyperlink" Target="#'spis tre&#347;ci'!C5"/><Relationship Id="rId2" Type="http://schemas.openxmlformats.org/officeDocument/2006/relationships/chart" Target="../charts/chart154.xml"/><Relationship Id="rId1" Type="http://schemas.openxmlformats.org/officeDocument/2006/relationships/chart" Target="../charts/chart153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hyperlink" Target="#'spis tre&#347;ci'!C5"/></Relationships>
</file>

<file path=xl/drawings/_rels/drawing2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2.xml"/><Relationship Id="rId13" Type="http://schemas.openxmlformats.org/officeDocument/2006/relationships/chart" Target="../charts/chart167.xml"/><Relationship Id="rId18" Type="http://schemas.openxmlformats.org/officeDocument/2006/relationships/chart" Target="../charts/chart172.xml"/><Relationship Id="rId3" Type="http://schemas.openxmlformats.org/officeDocument/2006/relationships/chart" Target="../charts/chart157.xml"/><Relationship Id="rId21" Type="http://schemas.openxmlformats.org/officeDocument/2006/relationships/chart" Target="../charts/chart175.xml"/><Relationship Id="rId7" Type="http://schemas.openxmlformats.org/officeDocument/2006/relationships/chart" Target="../charts/chart161.xml"/><Relationship Id="rId12" Type="http://schemas.openxmlformats.org/officeDocument/2006/relationships/chart" Target="../charts/chart166.xml"/><Relationship Id="rId17" Type="http://schemas.openxmlformats.org/officeDocument/2006/relationships/chart" Target="../charts/chart171.xml"/><Relationship Id="rId2" Type="http://schemas.openxmlformats.org/officeDocument/2006/relationships/chart" Target="../charts/chart156.xml"/><Relationship Id="rId16" Type="http://schemas.openxmlformats.org/officeDocument/2006/relationships/chart" Target="../charts/chart170.xml"/><Relationship Id="rId20" Type="http://schemas.openxmlformats.org/officeDocument/2006/relationships/chart" Target="../charts/chart174.xml"/><Relationship Id="rId1" Type="http://schemas.openxmlformats.org/officeDocument/2006/relationships/chart" Target="../charts/chart155.xml"/><Relationship Id="rId6" Type="http://schemas.openxmlformats.org/officeDocument/2006/relationships/chart" Target="../charts/chart160.xml"/><Relationship Id="rId11" Type="http://schemas.openxmlformats.org/officeDocument/2006/relationships/chart" Target="../charts/chart165.xml"/><Relationship Id="rId24" Type="http://schemas.openxmlformats.org/officeDocument/2006/relationships/hyperlink" Target="#'spis tre&#347;ci'!C5"/><Relationship Id="rId5" Type="http://schemas.openxmlformats.org/officeDocument/2006/relationships/chart" Target="../charts/chart159.xml"/><Relationship Id="rId15" Type="http://schemas.openxmlformats.org/officeDocument/2006/relationships/chart" Target="../charts/chart169.xml"/><Relationship Id="rId23" Type="http://schemas.openxmlformats.org/officeDocument/2006/relationships/chart" Target="../charts/chart177.xml"/><Relationship Id="rId10" Type="http://schemas.openxmlformats.org/officeDocument/2006/relationships/chart" Target="../charts/chart164.xml"/><Relationship Id="rId19" Type="http://schemas.openxmlformats.org/officeDocument/2006/relationships/chart" Target="../charts/chart173.xml"/><Relationship Id="rId4" Type="http://schemas.openxmlformats.org/officeDocument/2006/relationships/chart" Target="../charts/chart158.xml"/><Relationship Id="rId9" Type="http://schemas.openxmlformats.org/officeDocument/2006/relationships/chart" Target="../charts/chart163.xml"/><Relationship Id="rId14" Type="http://schemas.openxmlformats.org/officeDocument/2006/relationships/chart" Target="../charts/chart168.xml"/><Relationship Id="rId22" Type="http://schemas.openxmlformats.org/officeDocument/2006/relationships/chart" Target="../charts/chart176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hyperlink" Target="#'spis tre&#347;ci'!C5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hyperlink" Target="#'spis tre&#347;ci'!C5"/></Relationships>
</file>

<file path=xl/drawings/_rels/drawing25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90.xml"/><Relationship Id="rId18" Type="http://schemas.openxmlformats.org/officeDocument/2006/relationships/chart" Target="../charts/chart195.xml"/><Relationship Id="rId26" Type="http://schemas.openxmlformats.org/officeDocument/2006/relationships/chart" Target="../charts/chart203.xml"/><Relationship Id="rId3" Type="http://schemas.openxmlformats.org/officeDocument/2006/relationships/chart" Target="../charts/chart180.xml"/><Relationship Id="rId21" Type="http://schemas.openxmlformats.org/officeDocument/2006/relationships/chart" Target="../charts/chart198.xml"/><Relationship Id="rId34" Type="http://schemas.openxmlformats.org/officeDocument/2006/relationships/chart" Target="../charts/chart211.xml"/><Relationship Id="rId7" Type="http://schemas.openxmlformats.org/officeDocument/2006/relationships/chart" Target="../charts/chart184.xml"/><Relationship Id="rId12" Type="http://schemas.openxmlformats.org/officeDocument/2006/relationships/chart" Target="../charts/chart189.xml"/><Relationship Id="rId17" Type="http://schemas.openxmlformats.org/officeDocument/2006/relationships/chart" Target="../charts/chart194.xml"/><Relationship Id="rId25" Type="http://schemas.openxmlformats.org/officeDocument/2006/relationships/chart" Target="../charts/chart202.xml"/><Relationship Id="rId33" Type="http://schemas.openxmlformats.org/officeDocument/2006/relationships/chart" Target="../charts/chart210.xml"/><Relationship Id="rId2" Type="http://schemas.openxmlformats.org/officeDocument/2006/relationships/chart" Target="../charts/chart179.xml"/><Relationship Id="rId16" Type="http://schemas.openxmlformats.org/officeDocument/2006/relationships/chart" Target="../charts/chart193.xml"/><Relationship Id="rId20" Type="http://schemas.openxmlformats.org/officeDocument/2006/relationships/chart" Target="../charts/chart197.xml"/><Relationship Id="rId29" Type="http://schemas.openxmlformats.org/officeDocument/2006/relationships/chart" Target="../charts/chart206.xml"/><Relationship Id="rId1" Type="http://schemas.openxmlformats.org/officeDocument/2006/relationships/chart" Target="../charts/chart178.xml"/><Relationship Id="rId6" Type="http://schemas.openxmlformats.org/officeDocument/2006/relationships/chart" Target="../charts/chart183.xml"/><Relationship Id="rId11" Type="http://schemas.openxmlformats.org/officeDocument/2006/relationships/chart" Target="../charts/chart188.xml"/><Relationship Id="rId24" Type="http://schemas.openxmlformats.org/officeDocument/2006/relationships/chart" Target="../charts/chart201.xml"/><Relationship Id="rId32" Type="http://schemas.openxmlformats.org/officeDocument/2006/relationships/chart" Target="../charts/chart209.xml"/><Relationship Id="rId5" Type="http://schemas.openxmlformats.org/officeDocument/2006/relationships/chart" Target="../charts/chart182.xml"/><Relationship Id="rId15" Type="http://schemas.openxmlformats.org/officeDocument/2006/relationships/chart" Target="../charts/chart192.xml"/><Relationship Id="rId23" Type="http://schemas.openxmlformats.org/officeDocument/2006/relationships/chart" Target="../charts/chart200.xml"/><Relationship Id="rId28" Type="http://schemas.openxmlformats.org/officeDocument/2006/relationships/chart" Target="../charts/chart205.xml"/><Relationship Id="rId10" Type="http://schemas.openxmlformats.org/officeDocument/2006/relationships/chart" Target="../charts/chart187.xml"/><Relationship Id="rId19" Type="http://schemas.openxmlformats.org/officeDocument/2006/relationships/chart" Target="../charts/chart196.xml"/><Relationship Id="rId31" Type="http://schemas.openxmlformats.org/officeDocument/2006/relationships/chart" Target="../charts/chart208.xml"/><Relationship Id="rId4" Type="http://schemas.openxmlformats.org/officeDocument/2006/relationships/chart" Target="../charts/chart181.xml"/><Relationship Id="rId9" Type="http://schemas.openxmlformats.org/officeDocument/2006/relationships/chart" Target="../charts/chart186.xml"/><Relationship Id="rId14" Type="http://schemas.openxmlformats.org/officeDocument/2006/relationships/chart" Target="../charts/chart191.xml"/><Relationship Id="rId22" Type="http://schemas.openxmlformats.org/officeDocument/2006/relationships/chart" Target="../charts/chart199.xml"/><Relationship Id="rId27" Type="http://schemas.openxmlformats.org/officeDocument/2006/relationships/chart" Target="../charts/chart204.xml"/><Relationship Id="rId30" Type="http://schemas.openxmlformats.org/officeDocument/2006/relationships/chart" Target="../charts/chart207.xml"/><Relationship Id="rId35" Type="http://schemas.openxmlformats.org/officeDocument/2006/relationships/hyperlink" Target="#'spis tre&#347;ci'!C5"/><Relationship Id="rId8" Type="http://schemas.openxmlformats.org/officeDocument/2006/relationships/chart" Target="../charts/chart185.xml"/></Relationships>
</file>

<file path=xl/drawings/_rels/drawing2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4.xml"/><Relationship Id="rId2" Type="http://schemas.openxmlformats.org/officeDocument/2006/relationships/chart" Target="../charts/chart213.xml"/><Relationship Id="rId1" Type="http://schemas.openxmlformats.org/officeDocument/2006/relationships/chart" Target="../charts/chart212.xml"/><Relationship Id="rId4" Type="http://schemas.openxmlformats.org/officeDocument/2006/relationships/hyperlink" Target="#'spis tre&#347;ci'!C5"/></Relationships>
</file>

<file path=xl/drawings/_rels/drawing2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22.xml"/><Relationship Id="rId3" Type="http://schemas.openxmlformats.org/officeDocument/2006/relationships/chart" Target="../charts/chart217.xml"/><Relationship Id="rId7" Type="http://schemas.openxmlformats.org/officeDocument/2006/relationships/chart" Target="../charts/chart221.xml"/><Relationship Id="rId2" Type="http://schemas.openxmlformats.org/officeDocument/2006/relationships/chart" Target="../charts/chart216.xml"/><Relationship Id="rId1" Type="http://schemas.openxmlformats.org/officeDocument/2006/relationships/chart" Target="../charts/chart215.xml"/><Relationship Id="rId6" Type="http://schemas.openxmlformats.org/officeDocument/2006/relationships/chart" Target="../charts/chart220.xml"/><Relationship Id="rId5" Type="http://schemas.openxmlformats.org/officeDocument/2006/relationships/chart" Target="../charts/chart219.xml"/><Relationship Id="rId4" Type="http://schemas.openxmlformats.org/officeDocument/2006/relationships/chart" Target="../charts/chart218.xml"/><Relationship Id="rId9" Type="http://schemas.openxmlformats.org/officeDocument/2006/relationships/hyperlink" Target="#'spis tre&#347;ci'!C5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'spis tre&#347;ci'!C5"/></Relationships>
</file>

<file path=xl/drawings/_rels/drawing30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30.xml"/><Relationship Id="rId13" Type="http://schemas.openxmlformats.org/officeDocument/2006/relationships/chart" Target="../charts/chart235.xml"/><Relationship Id="rId3" Type="http://schemas.openxmlformats.org/officeDocument/2006/relationships/chart" Target="../charts/chart225.xml"/><Relationship Id="rId7" Type="http://schemas.openxmlformats.org/officeDocument/2006/relationships/chart" Target="../charts/chart229.xml"/><Relationship Id="rId12" Type="http://schemas.openxmlformats.org/officeDocument/2006/relationships/chart" Target="../charts/chart234.xml"/><Relationship Id="rId17" Type="http://schemas.openxmlformats.org/officeDocument/2006/relationships/hyperlink" Target="#'spis tre&#347;ci'!C5"/><Relationship Id="rId2" Type="http://schemas.openxmlformats.org/officeDocument/2006/relationships/chart" Target="../charts/chart224.xml"/><Relationship Id="rId16" Type="http://schemas.openxmlformats.org/officeDocument/2006/relationships/chart" Target="../charts/chart238.xml"/><Relationship Id="rId1" Type="http://schemas.openxmlformats.org/officeDocument/2006/relationships/chart" Target="../charts/chart223.xml"/><Relationship Id="rId6" Type="http://schemas.openxmlformats.org/officeDocument/2006/relationships/chart" Target="../charts/chart228.xml"/><Relationship Id="rId11" Type="http://schemas.openxmlformats.org/officeDocument/2006/relationships/chart" Target="../charts/chart233.xml"/><Relationship Id="rId5" Type="http://schemas.openxmlformats.org/officeDocument/2006/relationships/chart" Target="../charts/chart227.xml"/><Relationship Id="rId15" Type="http://schemas.openxmlformats.org/officeDocument/2006/relationships/chart" Target="../charts/chart237.xml"/><Relationship Id="rId10" Type="http://schemas.openxmlformats.org/officeDocument/2006/relationships/chart" Target="../charts/chart232.xml"/><Relationship Id="rId4" Type="http://schemas.openxmlformats.org/officeDocument/2006/relationships/chart" Target="../charts/chart226.xml"/><Relationship Id="rId9" Type="http://schemas.openxmlformats.org/officeDocument/2006/relationships/chart" Target="../charts/chart231.xml"/><Relationship Id="rId14" Type="http://schemas.openxmlformats.org/officeDocument/2006/relationships/chart" Target="../charts/chart23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'spis tre&#347;ci'!C5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hyperlink" Target="#'spis tre&#347;ci'!C5"/></Relationships>
</file>

<file path=xl/drawings/_rels/drawing4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6.xml"/><Relationship Id="rId3" Type="http://schemas.openxmlformats.org/officeDocument/2006/relationships/chart" Target="../charts/chart241.xml"/><Relationship Id="rId7" Type="http://schemas.openxmlformats.org/officeDocument/2006/relationships/chart" Target="../charts/chart245.xml"/><Relationship Id="rId2" Type="http://schemas.openxmlformats.org/officeDocument/2006/relationships/chart" Target="../charts/chart240.xml"/><Relationship Id="rId1" Type="http://schemas.openxmlformats.org/officeDocument/2006/relationships/chart" Target="../charts/chart239.xml"/><Relationship Id="rId6" Type="http://schemas.openxmlformats.org/officeDocument/2006/relationships/chart" Target="../charts/chart244.xml"/><Relationship Id="rId5" Type="http://schemas.openxmlformats.org/officeDocument/2006/relationships/chart" Target="../charts/chart243.xml"/><Relationship Id="rId10" Type="http://schemas.openxmlformats.org/officeDocument/2006/relationships/chart" Target="../charts/chart247.xml"/><Relationship Id="rId4" Type="http://schemas.openxmlformats.org/officeDocument/2006/relationships/chart" Target="../charts/chart242.xml"/><Relationship Id="rId9" Type="http://schemas.openxmlformats.org/officeDocument/2006/relationships/hyperlink" Target="#'spis tre&#347;ci'!C5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'spis tre&#347;ci'!C5"/></Relationships>
</file>

<file path=xl/drawings/_rels/drawing55.xml.rels><?xml version="1.0" encoding="UTF-8" standalone="yes"?>
<Relationships xmlns="http://schemas.openxmlformats.org/package/2006/relationships"><Relationship Id="rId3" Type="http://schemas.openxmlformats.org/officeDocument/2006/relationships/hyperlink" Target="#'spis tre&#347;ci'!C5"/><Relationship Id="rId2" Type="http://schemas.openxmlformats.org/officeDocument/2006/relationships/chart" Target="../charts/chart249.xml"/><Relationship Id="rId1" Type="http://schemas.openxmlformats.org/officeDocument/2006/relationships/chart" Target="../charts/chart248.xml"/></Relationships>
</file>

<file path=xl/drawings/_rels/drawing56.xml.rels><?xml version="1.0" encoding="UTF-8" standalone="yes"?>
<Relationships xmlns="http://schemas.openxmlformats.org/package/2006/relationships"><Relationship Id="rId1" Type="http://schemas.openxmlformats.org/officeDocument/2006/relationships/hyperlink" Target="#'spis tre&#347;ci'!C5"/></Relationships>
</file>

<file path=xl/drawings/_rels/drawing57.xml.rels><?xml version="1.0" encoding="UTF-8" standalone="yes"?>
<Relationships xmlns="http://schemas.openxmlformats.org/package/2006/relationships"><Relationship Id="rId1" Type="http://schemas.openxmlformats.org/officeDocument/2006/relationships/hyperlink" Target="#'spis tre&#347;ci'!C5"/></Relationships>
</file>

<file path=xl/drawings/_rels/drawing5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'spis tre&#347;ci'!C5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hyperlink" Target="#'spis tre&#347;ci'!C5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'spis tre&#347;ci'!C5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hyperlink" Target="#'spis tre&#347;ci'!C5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00000000-0008-0000-0200-000001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graphicFrame macro="">
      <xdr:nvGraphicFramePr>
        <xdr:cNvPr id="1026" name="Chart 2">
          <a:extLst>
            <a:ext uri="{FF2B5EF4-FFF2-40B4-BE49-F238E27FC236}">
              <a16:creationId xmlns:a16="http://schemas.microsoft.com/office/drawing/2014/main" id="{00000000-0008-0000-0200-000002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graphicFrame macro="">
      <xdr:nvGraphicFramePr>
        <xdr:cNvPr id="1027" name="Chart 3">
          <a:extLst>
            <a:ext uri="{FF2B5EF4-FFF2-40B4-BE49-F238E27FC236}">
              <a16:creationId xmlns:a16="http://schemas.microsoft.com/office/drawing/2014/main" id="{00000000-0008-0000-0200-000003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00000000-0008-0000-0200-000004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graphicFrame macro="">
      <xdr:nvGraphicFramePr>
        <xdr:cNvPr id="1029" name="Chart 5">
          <a:extLst>
            <a:ext uri="{FF2B5EF4-FFF2-40B4-BE49-F238E27FC236}">
              <a16:creationId xmlns:a16="http://schemas.microsoft.com/office/drawing/2014/main" id="{00000000-0008-0000-0200-000005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graphicFrame macro="">
      <xdr:nvGraphicFramePr>
        <xdr:cNvPr id="1030" name="Chart 6">
          <a:extLst>
            <a:ext uri="{FF2B5EF4-FFF2-40B4-BE49-F238E27FC236}">
              <a16:creationId xmlns:a16="http://schemas.microsoft.com/office/drawing/2014/main" id="{00000000-0008-0000-0200-000006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graphicFrame macro="">
      <xdr:nvGraphicFramePr>
        <xdr:cNvPr id="1031" name="Chart 7">
          <a:extLst>
            <a:ext uri="{FF2B5EF4-FFF2-40B4-BE49-F238E27FC236}">
              <a16:creationId xmlns:a16="http://schemas.microsoft.com/office/drawing/2014/main" id="{00000000-0008-0000-0200-000007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graphicFrame macro="">
      <xdr:nvGraphicFramePr>
        <xdr:cNvPr id="1032" name="Chart 8">
          <a:extLst>
            <a:ext uri="{FF2B5EF4-FFF2-40B4-BE49-F238E27FC236}">
              <a16:creationId xmlns:a16="http://schemas.microsoft.com/office/drawing/2014/main" id="{00000000-0008-0000-0200-000008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graphicFrame macro="">
      <xdr:nvGraphicFramePr>
        <xdr:cNvPr id="1033" name="Chart 9">
          <a:extLst>
            <a:ext uri="{FF2B5EF4-FFF2-40B4-BE49-F238E27FC236}">
              <a16:creationId xmlns:a16="http://schemas.microsoft.com/office/drawing/2014/main" id="{00000000-0008-0000-0200-000009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graphicFrame macro="">
      <xdr:nvGraphicFramePr>
        <xdr:cNvPr id="1034" name="Chart 10">
          <a:extLst>
            <a:ext uri="{FF2B5EF4-FFF2-40B4-BE49-F238E27FC236}">
              <a16:creationId xmlns:a16="http://schemas.microsoft.com/office/drawing/2014/main" id="{00000000-0008-0000-0200-00000A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graphicFrame macro="">
      <xdr:nvGraphicFramePr>
        <xdr:cNvPr id="1035" name="Chart 11">
          <a:extLst>
            <a:ext uri="{FF2B5EF4-FFF2-40B4-BE49-F238E27FC236}">
              <a16:creationId xmlns:a16="http://schemas.microsoft.com/office/drawing/2014/main" id="{00000000-0008-0000-0200-00000B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graphicFrame macro="">
      <xdr:nvGraphicFramePr>
        <xdr:cNvPr id="1036" name="Chart 12">
          <a:extLst>
            <a:ext uri="{FF2B5EF4-FFF2-40B4-BE49-F238E27FC236}">
              <a16:creationId xmlns:a16="http://schemas.microsoft.com/office/drawing/2014/main" id="{00000000-0008-0000-0200-00000C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graphicFrame macro="">
      <xdr:nvGraphicFramePr>
        <xdr:cNvPr id="1037" name="Chart 13">
          <a:extLst>
            <a:ext uri="{FF2B5EF4-FFF2-40B4-BE49-F238E27FC236}">
              <a16:creationId xmlns:a16="http://schemas.microsoft.com/office/drawing/2014/main" id="{00000000-0008-0000-0200-00000D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graphicFrame macro="">
      <xdr:nvGraphicFramePr>
        <xdr:cNvPr id="1038" name="Chart 14">
          <a:extLst>
            <a:ext uri="{FF2B5EF4-FFF2-40B4-BE49-F238E27FC236}">
              <a16:creationId xmlns:a16="http://schemas.microsoft.com/office/drawing/2014/main" id="{00000000-0008-0000-0200-00000E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graphicFrame macro="">
      <xdr:nvGraphicFramePr>
        <xdr:cNvPr id="1040" name="Chart 16">
          <a:extLst>
            <a:ext uri="{FF2B5EF4-FFF2-40B4-BE49-F238E27FC236}">
              <a16:creationId xmlns:a16="http://schemas.microsoft.com/office/drawing/2014/main" id="{00000000-0008-0000-0200-000010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graphicFrame macro="">
      <xdr:nvGraphicFramePr>
        <xdr:cNvPr id="1042" name="Chart 18">
          <a:extLst>
            <a:ext uri="{FF2B5EF4-FFF2-40B4-BE49-F238E27FC236}">
              <a16:creationId xmlns:a16="http://schemas.microsoft.com/office/drawing/2014/main" id="{00000000-0008-0000-0200-000012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graphicFrame macro="">
      <xdr:nvGraphicFramePr>
        <xdr:cNvPr id="1043" name="Chart 19">
          <a:extLst>
            <a:ext uri="{FF2B5EF4-FFF2-40B4-BE49-F238E27FC236}">
              <a16:creationId xmlns:a16="http://schemas.microsoft.com/office/drawing/2014/main" id="{00000000-0008-0000-0200-000013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graphicFrame macro="">
      <xdr:nvGraphicFramePr>
        <xdr:cNvPr id="1044" name="Chart 20">
          <a:extLst>
            <a:ext uri="{FF2B5EF4-FFF2-40B4-BE49-F238E27FC236}">
              <a16:creationId xmlns:a16="http://schemas.microsoft.com/office/drawing/2014/main" id="{00000000-0008-0000-0200-000014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graphicFrame macro="">
      <xdr:nvGraphicFramePr>
        <xdr:cNvPr id="1045" name="Chart 21">
          <a:extLst>
            <a:ext uri="{FF2B5EF4-FFF2-40B4-BE49-F238E27FC236}">
              <a16:creationId xmlns:a16="http://schemas.microsoft.com/office/drawing/2014/main" id="{00000000-0008-0000-0200-000015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graphicFrame macro="">
      <xdr:nvGraphicFramePr>
        <xdr:cNvPr id="1046" name="Chart 22">
          <a:extLst>
            <a:ext uri="{FF2B5EF4-FFF2-40B4-BE49-F238E27FC236}">
              <a16:creationId xmlns:a16="http://schemas.microsoft.com/office/drawing/2014/main" id="{00000000-0008-0000-0200-000016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graphicFrame macro="">
      <xdr:nvGraphicFramePr>
        <xdr:cNvPr id="1047" name="Chart 23">
          <a:extLst>
            <a:ext uri="{FF2B5EF4-FFF2-40B4-BE49-F238E27FC236}">
              <a16:creationId xmlns:a16="http://schemas.microsoft.com/office/drawing/2014/main" id="{00000000-0008-0000-0200-000017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graphicFrame macro="">
      <xdr:nvGraphicFramePr>
        <xdr:cNvPr id="1048" name="Chart 24">
          <a:extLst>
            <a:ext uri="{FF2B5EF4-FFF2-40B4-BE49-F238E27FC236}">
              <a16:creationId xmlns:a16="http://schemas.microsoft.com/office/drawing/2014/main" id="{00000000-0008-0000-0200-000018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graphicFrame macro="">
      <xdr:nvGraphicFramePr>
        <xdr:cNvPr id="1049" name="Chart 25">
          <a:extLst>
            <a:ext uri="{FF2B5EF4-FFF2-40B4-BE49-F238E27FC236}">
              <a16:creationId xmlns:a16="http://schemas.microsoft.com/office/drawing/2014/main" id="{00000000-0008-0000-0200-000019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graphicFrame macro="">
      <xdr:nvGraphicFramePr>
        <xdr:cNvPr id="1050" name="Chart 26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133350</xdr:colOff>
      <xdr:row>0</xdr:row>
      <xdr:rowOff>0</xdr:rowOff>
    </xdr:from>
    <xdr:to>
      <xdr:col>7</xdr:col>
      <xdr:colOff>428625</xdr:colOff>
      <xdr:row>0</xdr:row>
      <xdr:rowOff>0</xdr:rowOff>
    </xdr:to>
    <xdr:graphicFrame macro="">
      <xdr:nvGraphicFramePr>
        <xdr:cNvPr id="1051" name="Chart 27">
          <a:extLst>
            <a:ext uri="{FF2B5EF4-FFF2-40B4-BE49-F238E27FC236}">
              <a16:creationId xmlns:a16="http://schemas.microsoft.com/office/drawing/2014/main" id="{00000000-0008-0000-0200-00001B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0</xdr:col>
      <xdr:colOff>133350</xdr:colOff>
      <xdr:row>0</xdr:row>
      <xdr:rowOff>0</xdr:rowOff>
    </xdr:from>
    <xdr:to>
      <xdr:col>7</xdr:col>
      <xdr:colOff>428625</xdr:colOff>
      <xdr:row>0</xdr:row>
      <xdr:rowOff>0</xdr:rowOff>
    </xdr:to>
    <xdr:graphicFrame macro="">
      <xdr:nvGraphicFramePr>
        <xdr:cNvPr id="1052" name="Chart 28">
          <a:extLst>
            <a:ext uri="{FF2B5EF4-FFF2-40B4-BE49-F238E27FC236}">
              <a16:creationId xmlns:a16="http://schemas.microsoft.com/office/drawing/2014/main" id="{00000000-0008-0000-0200-00001C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133350</xdr:colOff>
      <xdr:row>0</xdr:row>
      <xdr:rowOff>0</xdr:rowOff>
    </xdr:from>
    <xdr:to>
      <xdr:col>7</xdr:col>
      <xdr:colOff>428625</xdr:colOff>
      <xdr:row>0</xdr:row>
      <xdr:rowOff>0</xdr:rowOff>
    </xdr:to>
    <xdr:graphicFrame macro="">
      <xdr:nvGraphicFramePr>
        <xdr:cNvPr id="1053" name="Chart 29">
          <a:extLst>
            <a:ext uri="{FF2B5EF4-FFF2-40B4-BE49-F238E27FC236}">
              <a16:creationId xmlns:a16="http://schemas.microsoft.com/office/drawing/2014/main" id="{00000000-0008-0000-0200-00001D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0</xdr:col>
      <xdr:colOff>133350</xdr:colOff>
      <xdr:row>0</xdr:row>
      <xdr:rowOff>0</xdr:rowOff>
    </xdr:from>
    <xdr:to>
      <xdr:col>7</xdr:col>
      <xdr:colOff>428625</xdr:colOff>
      <xdr:row>0</xdr:row>
      <xdr:rowOff>0</xdr:rowOff>
    </xdr:to>
    <xdr:graphicFrame macro="">
      <xdr:nvGraphicFramePr>
        <xdr:cNvPr id="1054" name="Chart 30">
          <a:extLst>
            <a:ext uri="{FF2B5EF4-FFF2-40B4-BE49-F238E27FC236}">
              <a16:creationId xmlns:a16="http://schemas.microsoft.com/office/drawing/2014/main" id="{00000000-0008-0000-0200-00001E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0</xdr:col>
      <xdr:colOff>133350</xdr:colOff>
      <xdr:row>0</xdr:row>
      <xdr:rowOff>0</xdr:rowOff>
    </xdr:from>
    <xdr:to>
      <xdr:col>7</xdr:col>
      <xdr:colOff>428625</xdr:colOff>
      <xdr:row>0</xdr:row>
      <xdr:rowOff>0</xdr:rowOff>
    </xdr:to>
    <xdr:graphicFrame macro="">
      <xdr:nvGraphicFramePr>
        <xdr:cNvPr id="1055" name="Chart 31">
          <a:extLst>
            <a:ext uri="{FF2B5EF4-FFF2-40B4-BE49-F238E27FC236}">
              <a16:creationId xmlns:a16="http://schemas.microsoft.com/office/drawing/2014/main" id="{00000000-0008-0000-0200-00001F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0</xdr:col>
      <xdr:colOff>133350</xdr:colOff>
      <xdr:row>0</xdr:row>
      <xdr:rowOff>0</xdr:rowOff>
    </xdr:from>
    <xdr:to>
      <xdr:col>7</xdr:col>
      <xdr:colOff>428625</xdr:colOff>
      <xdr:row>0</xdr:row>
      <xdr:rowOff>0</xdr:rowOff>
    </xdr:to>
    <xdr:graphicFrame macro="">
      <xdr:nvGraphicFramePr>
        <xdr:cNvPr id="1056" name="Chart 32">
          <a:extLst>
            <a:ext uri="{FF2B5EF4-FFF2-40B4-BE49-F238E27FC236}">
              <a16:creationId xmlns:a16="http://schemas.microsoft.com/office/drawing/2014/main" id="{00000000-0008-0000-0200-000020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0</xdr:col>
      <xdr:colOff>133350</xdr:colOff>
      <xdr:row>0</xdr:row>
      <xdr:rowOff>0</xdr:rowOff>
    </xdr:from>
    <xdr:to>
      <xdr:col>7</xdr:col>
      <xdr:colOff>428625</xdr:colOff>
      <xdr:row>0</xdr:row>
      <xdr:rowOff>0</xdr:rowOff>
    </xdr:to>
    <xdr:graphicFrame macro="">
      <xdr:nvGraphicFramePr>
        <xdr:cNvPr id="1057" name="Chart 33">
          <a:extLst>
            <a:ext uri="{FF2B5EF4-FFF2-40B4-BE49-F238E27FC236}">
              <a16:creationId xmlns:a16="http://schemas.microsoft.com/office/drawing/2014/main" id="{00000000-0008-0000-0200-000021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0</xdr:col>
      <xdr:colOff>133350</xdr:colOff>
      <xdr:row>0</xdr:row>
      <xdr:rowOff>0</xdr:rowOff>
    </xdr:from>
    <xdr:to>
      <xdr:col>7</xdr:col>
      <xdr:colOff>428625</xdr:colOff>
      <xdr:row>0</xdr:row>
      <xdr:rowOff>0</xdr:rowOff>
    </xdr:to>
    <xdr:graphicFrame macro="">
      <xdr:nvGraphicFramePr>
        <xdr:cNvPr id="1058" name="Chart 34">
          <a:extLst>
            <a:ext uri="{FF2B5EF4-FFF2-40B4-BE49-F238E27FC236}">
              <a16:creationId xmlns:a16="http://schemas.microsoft.com/office/drawing/2014/main" id="{00000000-0008-0000-0200-000022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0</xdr:col>
      <xdr:colOff>133350</xdr:colOff>
      <xdr:row>0</xdr:row>
      <xdr:rowOff>0</xdr:rowOff>
    </xdr:from>
    <xdr:to>
      <xdr:col>7</xdr:col>
      <xdr:colOff>428625</xdr:colOff>
      <xdr:row>0</xdr:row>
      <xdr:rowOff>0</xdr:rowOff>
    </xdr:to>
    <xdr:graphicFrame macro="">
      <xdr:nvGraphicFramePr>
        <xdr:cNvPr id="1059" name="Chart 35">
          <a:extLst>
            <a:ext uri="{FF2B5EF4-FFF2-40B4-BE49-F238E27FC236}">
              <a16:creationId xmlns:a16="http://schemas.microsoft.com/office/drawing/2014/main" id="{00000000-0008-0000-0200-000023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0</xdr:col>
      <xdr:colOff>133350</xdr:colOff>
      <xdr:row>0</xdr:row>
      <xdr:rowOff>0</xdr:rowOff>
    </xdr:from>
    <xdr:to>
      <xdr:col>7</xdr:col>
      <xdr:colOff>428625</xdr:colOff>
      <xdr:row>0</xdr:row>
      <xdr:rowOff>0</xdr:rowOff>
    </xdr:to>
    <xdr:graphicFrame macro="">
      <xdr:nvGraphicFramePr>
        <xdr:cNvPr id="1060" name="Chart 36">
          <a:extLst>
            <a:ext uri="{FF2B5EF4-FFF2-40B4-BE49-F238E27FC236}">
              <a16:creationId xmlns:a16="http://schemas.microsoft.com/office/drawing/2014/main" id="{00000000-0008-0000-0200-000024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0</xdr:col>
      <xdr:colOff>133350</xdr:colOff>
      <xdr:row>0</xdr:row>
      <xdr:rowOff>0</xdr:rowOff>
    </xdr:from>
    <xdr:to>
      <xdr:col>7</xdr:col>
      <xdr:colOff>428625</xdr:colOff>
      <xdr:row>0</xdr:row>
      <xdr:rowOff>0</xdr:rowOff>
    </xdr:to>
    <xdr:graphicFrame macro="">
      <xdr:nvGraphicFramePr>
        <xdr:cNvPr id="1061" name="Chart 37">
          <a:extLst>
            <a:ext uri="{FF2B5EF4-FFF2-40B4-BE49-F238E27FC236}">
              <a16:creationId xmlns:a16="http://schemas.microsoft.com/office/drawing/2014/main" id="{00000000-0008-0000-0200-000025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0</xdr:col>
      <xdr:colOff>133350</xdr:colOff>
      <xdr:row>0</xdr:row>
      <xdr:rowOff>0</xdr:rowOff>
    </xdr:from>
    <xdr:to>
      <xdr:col>7</xdr:col>
      <xdr:colOff>428625</xdr:colOff>
      <xdr:row>0</xdr:row>
      <xdr:rowOff>0</xdr:rowOff>
    </xdr:to>
    <xdr:graphicFrame macro="">
      <xdr:nvGraphicFramePr>
        <xdr:cNvPr id="1062" name="Chart 38">
          <a:extLst>
            <a:ext uri="{FF2B5EF4-FFF2-40B4-BE49-F238E27FC236}">
              <a16:creationId xmlns:a16="http://schemas.microsoft.com/office/drawing/2014/main" id="{00000000-0008-0000-0200-000026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0</xdr:col>
      <xdr:colOff>133350</xdr:colOff>
      <xdr:row>0</xdr:row>
      <xdr:rowOff>0</xdr:rowOff>
    </xdr:from>
    <xdr:to>
      <xdr:col>7</xdr:col>
      <xdr:colOff>428625</xdr:colOff>
      <xdr:row>0</xdr:row>
      <xdr:rowOff>0</xdr:rowOff>
    </xdr:to>
    <xdr:graphicFrame macro="">
      <xdr:nvGraphicFramePr>
        <xdr:cNvPr id="1063" name="Chart 39">
          <a:extLst>
            <a:ext uri="{FF2B5EF4-FFF2-40B4-BE49-F238E27FC236}">
              <a16:creationId xmlns:a16="http://schemas.microsoft.com/office/drawing/2014/main" id="{00000000-0008-0000-0200-000027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0</xdr:col>
      <xdr:colOff>133350</xdr:colOff>
      <xdr:row>0</xdr:row>
      <xdr:rowOff>0</xdr:rowOff>
    </xdr:from>
    <xdr:to>
      <xdr:col>7</xdr:col>
      <xdr:colOff>428625</xdr:colOff>
      <xdr:row>0</xdr:row>
      <xdr:rowOff>0</xdr:rowOff>
    </xdr:to>
    <xdr:graphicFrame macro="">
      <xdr:nvGraphicFramePr>
        <xdr:cNvPr id="1064" name="Chart 40">
          <a:extLst>
            <a:ext uri="{FF2B5EF4-FFF2-40B4-BE49-F238E27FC236}">
              <a16:creationId xmlns:a16="http://schemas.microsoft.com/office/drawing/2014/main" id="{00000000-0008-0000-0200-000028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0</xdr:col>
      <xdr:colOff>133350</xdr:colOff>
      <xdr:row>0</xdr:row>
      <xdr:rowOff>0</xdr:rowOff>
    </xdr:from>
    <xdr:to>
      <xdr:col>7</xdr:col>
      <xdr:colOff>428625</xdr:colOff>
      <xdr:row>0</xdr:row>
      <xdr:rowOff>0</xdr:rowOff>
    </xdr:to>
    <xdr:graphicFrame macro="">
      <xdr:nvGraphicFramePr>
        <xdr:cNvPr id="1065" name="Chart 41">
          <a:extLst>
            <a:ext uri="{FF2B5EF4-FFF2-40B4-BE49-F238E27FC236}">
              <a16:creationId xmlns:a16="http://schemas.microsoft.com/office/drawing/2014/main" id="{00000000-0008-0000-0200-000029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0</xdr:col>
      <xdr:colOff>133350</xdr:colOff>
      <xdr:row>0</xdr:row>
      <xdr:rowOff>0</xdr:rowOff>
    </xdr:from>
    <xdr:to>
      <xdr:col>7</xdr:col>
      <xdr:colOff>428625</xdr:colOff>
      <xdr:row>0</xdr:row>
      <xdr:rowOff>0</xdr:rowOff>
    </xdr:to>
    <xdr:graphicFrame macro="">
      <xdr:nvGraphicFramePr>
        <xdr:cNvPr id="1066" name="Chart 42">
          <a:extLst>
            <a:ext uri="{FF2B5EF4-FFF2-40B4-BE49-F238E27FC236}">
              <a16:creationId xmlns:a16="http://schemas.microsoft.com/office/drawing/2014/main" id="{00000000-0008-0000-0200-00002A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0</xdr:col>
      <xdr:colOff>161925</xdr:colOff>
      <xdr:row>0</xdr:row>
      <xdr:rowOff>0</xdr:rowOff>
    </xdr:from>
    <xdr:to>
      <xdr:col>9</xdr:col>
      <xdr:colOff>476250</xdr:colOff>
      <xdr:row>0</xdr:row>
      <xdr:rowOff>0</xdr:rowOff>
    </xdr:to>
    <xdr:graphicFrame macro="">
      <xdr:nvGraphicFramePr>
        <xdr:cNvPr id="1067" name="Chart 43">
          <a:extLst>
            <a:ext uri="{FF2B5EF4-FFF2-40B4-BE49-F238E27FC236}">
              <a16:creationId xmlns:a16="http://schemas.microsoft.com/office/drawing/2014/main" id="{00000000-0008-0000-0200-00002B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0</xdr:col>
      <xdr:colOff>133350</xdr:colOff>
      <xdr:row>0</xdr:row>
      <xdr:rowOff>0</xdr:rowOff>
    </xdr:from>
    <xdr:to>
      <xdr:col>7</xdr:col>
      <xdr:colOff>428625</xdr:colOff>
      <xdr:row>0</xdr:row>
      <xdr:rowOff>0</xdr:rowOff>
    </xdr:to>
    <xdr:graphicFrame macro="">
      <xdr:nvGraphicFramePr>
        <xdr:cNvPr id="1069" name="Chart 45">
          <a:extLst>
            <a:ext uri="{FF2B5EF4-FFF2-40B4-BE49-F238E27FC236}">
              <a16:creationId xmlns:a16="http://schemas.microsoft.com/office/drawing/2014/main" id="{00000000-0008-0000-0200-00002D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0</xdr:col>
      <xdr:colOff>133350</xdr:colOff>
      <xdr:row>0</xdr:row>
      <xdr:rowOff>0</xdr:rowOff>
    </xdr:from>
    <xdr:to>
      <xdr:col>7</xdr:col>
      <xdr:colOff>428625</xdr:colOff>
      <xdr:row>0</xdr:row>
      <xdr:rowOff>0</xdr:rowOff>
    </xdr:to>
    <xdr:graphicFrame macro="">
      <xdr:nvGraphicFramePr>
        <xdr:cNvPr id="1070" name="Chart 46">
          <a:extLst>
            <a:ext uri="{FF2B5EF4-FFF2-40B4-BE49-F238E27FC236}">
              <a16:creationId xmlns:a16="http://schemas.microsoft.com/office/drawing/2014/main" id="{00000000-0008-0000-0200-00002E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0</xdr:col>
      <xdr:colOff>133350</xdr:colOff>
      <xdr:row>0</xdr:row>
      <xdr:rowOff>0</xdr:rowOff>
    </xdr:from>
    <xdr:to>
      <xdr:col>7</xdr:col>
      <xdr:colOff>428625</xdr:colOff>
      <xdr:row>0</xdr:row>
      <xdr:rowOff>0</xdr:rowOff>
    </xdr:to>
    <xdr:graphicFrame macro="">
      <xdr:nvGraphicFramePr>
        <xdr:cNvPr id="1071" name="Chart 47">
          <a:extLst>
            <a:ext uri="{FF2B5EF4-FFF2-40B4-BE49-F238E27FC236}">
              <a16:creationId xmlns:a16="http://schemas.microsoft.com/office/drawing/2014/main" id="{00000000-0008-0000-0200-00002F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0</xdr:col>
      <xdr:colOff>133350</xdr:colOff>
      <xdr:row>0</xdr:row>
      <xdr:rowOff>0</xdr:rowOff>
    </xdr:from>
    <xdr:to>
      <xdr:col>7</xdr:col>
      <xdr:colOff>428625</xdr:colOff>
      <xdr:row>0</xdr:row>
      <xdr:rowOff>0</xdr:rowOff>
    </xdr:to>
    <xdr:graphicFrame macro="">
      <xdr:nvGraphicFramePr>
        <xdr:cNvPr id="1072" name="Chart 48">
          <a:extLst>
            <a:ext uri="{FF2B5EF4-FFF2-40B4-BE49-F238E27FC236}">
              <a16:creationId xmlns:a16="http://schemas.microsoft.com/office/drawing/2014/main" id="{00000000-0008-0000-0200-000030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0</xdr:col>
      <xdr:colOff>133350</xdr:colOff>
      <xdr:row>0</xdr:row>
      <xdr:rowOff>0</xdr:rowOff>
    </xdr:from>
    <xdr:to>
      <xdr:col>7</xdr:col>
      <xdr:colOff>428625</xdr:colOff>
      <xdr:row>0</xdr:row>
      <xdr:rowOff>0</xdr:rowOff>
    </xdr:to>
    <xdr:graphicFrame macro="">
      <xdr:nvGraphicFramePr>
        <xdr:cNvPr id="1073" name="Chart 49">
          <a:extLst>
            <a:ext uri="{FF2B5EF4-FFF2-40B4-BE49-F238E27FC236}">
              <a16:creationId xmlns:a16="http://schemas.microsoft.com/office/drawing/2014/main" id="{00000000-0008-0000-0200-000031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0</xdr:col>
      <xdr:colOff>133350</xdr:colOff>
      <xdr:row>0</xdr:row>
      <xdr:rowOff>0</xdr:rowOff>
    </xdr:from>
    <xdr:to>
      <xdr:col>7</xdr:col>
      <xdr:colOff>428625</xdr:colOff>
      <xdr:row>0</xdr:row>
      <xdr:rowOff>0</xdr:rowOff>
    </xdr:to>
    <xdr:graphicFrame macro="">
      <xdr:nvGraphicFramePr>
        <xdr:cNvPr id="1074" name="Chart 50">
          <a:extLst>
            <a:ext uri="{FF2B5EF4-FFF2-40B4-BE49-F238E27FC236}">
              <a16:creationId xmlns:a16="http://schemas.microsoft.com/office/drawing/2014/main" id="{00000000-0008-0000-0200-000032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0</xdr:col>
      <xdr:colOff>133350</xdr:colOff>
      <xdr:row>0</xdr:row>
      <xdr:rowOff>0</xdr:rowOff>
    </xdr:from>
    <xdr:to>
      <xdr:col>7</xdr:col>
      <xdr:colOff>428625</xdr:colOff>
      <xdr:row>0</xdr:row>
      <xdr:rowOff>0</xdr:rowOff>
    </xdr:to>
    <xdr:graphicFrame macro="">
      <xdr:nvGraphicFramePr>
        <xdr:cNvPr id="1075" name="Chart 51">
          <a:extLst>
            <a:ext uri="{FF2B5EF4-FFF2-40B4-BE49-F238E27FC236}">
              <a16:creationId xmlns:a16="http://schemas.microsoft.com/office/drawing/2014/main" id="{00000000-0008-0000-0200-000033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0</xdr:col>
      <xdr:colOff>133350</xdr:colOff>
      <xdr:row>0</xdr:row>
      <xdr:rowOff>0</xdr:rowOff>
    </xdr:from>
    <xdr:to>
      <xdr:col>7</xdr:col>
      <xdr:colOff>428625</xdr:colOff>
      <xdr:row>0</xdr:row>
      <xdr:rowOff>0</xdr:rowOff>
    </xdr:to>
    <xdr:graphicFrame macro="">
      <xdr:nvGraphicFramePr>
        <xdr:cNvPr id="1076" name="Chart 52">
          <a:extLst>
            <a:ext uri="{FF2B5EF4-FFF2-40B4-BE49-F238E27FC236}">
              <a16:creationId xmlns:a16="http://schemas.microsoft.com/office/drawing/2014/main" id="{00000000-0008-0000-0200-000034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0</xdr:col>
      <xdr:colOff>123826</xdr:colOff>
      <xdr:row>14</xdr:row>
      <xdr:rowOff>123825</xdr:rowOff>
    </xdr:from>
    <xdr:to>
      <xdr:col>8</xdr:col>
      <xdr:colOff>19051</xdr:colOff>
      <xdr:row>38</xdr:row>
      <xdr:rowOff>19050</xdr:rowOff>
    </xdr:to>
    <xdr:graphicFrame macro="">
      <xdr:nvGraphicFramePr>
        <xdr:cNvPr id="55" name="Chart 10">
          <a:extLst>
            <a:ext uri="{FF2B5EF4-FFF2-40B4-BE49-F238E27FC236}">
              <a16:creationId xmlns:a16="http://schemas.microsoft.com/office/drawing/2014/main" id="{00000000-0008-0000-0200-00003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0</xdr:col>
      <xdr:colOff>123826</xdr:colOff>
      <xdr:row>41</xdr:row>
      <xdr:rowOff>38101</xdr:rowOff>
    </xdr:from>
    <xdr:to>
      <xdr:col>8</xdr:col>
      <xdr:colOff>19051</xdr:colOff>
      <xdr:row>63</xdr:row>
      <xdr:rowOff>142875</xdr:rowOff>
    </xdr:to>
    <xdr:graphicFrame macro="">
      <xdr:nvGraphicFramePr>
        <xdr:cNvPr id="56" name="Chart 13">
          <a:extLst>
            <a:ext uri="{FF2B5EF4-FFF2-40B4-BE49-F238E27FC236}">
              <a16:creationId xmlns:a16="http://schemas.microsoft.com/office/drawing/2014/main" id="{00000000-0008-0000-0200-00003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oneCellAnchor>
    <xdr:from>
      <xdr:col>6</xdr:col>
      <xdr:colOff>381000</xdr:colOff>
      <xdr:row>64</xdr:row>
      <xdr:rowOff>66675</xdr:rowOff>
    </xdr:from>
    <xdr:ext cx="1028700" cy="400050"/>
    <xdr:sp macro="" textlink="">
      <xdr:nvSpPr>
        <xdr:cNvPr id="57" name="Strzałka w górę 56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00000000-0008-0000-0200-000039000000}"/>
            </a:ext>
          </a:extLst>
        </xdr:cNvPr>
        <xdr:cNvSpPr/>
      </xdr:nvSpPr>
      <xdr:spPr bwMode="auto">
        <a:xfrm>
          <a:off x="4371975" y="10848975"/>
          <a:ext cx="1028700" cy="400050"/>
        </a:xfrm>
        <a:prstGeom prst="upArrow">
          <a:avLst>
            <a:gd name="adj1" fmla="val 50000"/>
            <a:gd name="adj2" fmla="val 50000"/>
          </a:avLst>
        </a:prstGeom>
        <a:solidFill>
          <a:schemeClr val="tx2">
            <a:lumMod val="40000"/>
            <a:lumOff val="6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t" anchorCtr="0" upright="1">
          <a:noAutofit/>
        </a:bodyPr>
        <a:lstStyle/>
        <a:p>
          <a:pPr algn="ctr"/>
          <a:r>
            <a:rPr lang="pl-PL" sz="800"/>
            <a:t>Powrót do spisu treści</a:t>
          </a:r>
        </a:p>
      </xdr:txBody>
    </xdr:sp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1285875</xdr:colOff>
      <xdr:row>33</xdr:row>
      <xdr:rowOff>152400</xdr:rowOff>
    </xdr:from>
    <xdr:ext cx="1013459" cy="390860"/>
    <xdr:sp macro="" textlink="">
      <xdr:nvSpPr>
        <xdr:cNvPr id="3" name="Strzałka w górę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SpPr/>
      </xdr:nvSpPr>
      <xdr:spPr bwMode="auto">
        <a:xfrm>
          <a:off x="5124450" y="9277350"/>
          <a:ext cx="1013459" cy="390860"/>
        </a:xfrm>
        <a:prstGeom prst="upArrow">
          <a:avLst/>
        </a:prstGeom>
        <a:solidFill>
          <a:schemeClr val="tx2">
            <a:lumMod val="40000"/>
            <a:lumOff val="6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t" anchorCtr="0" upright="1">
          <a:noAutofit/>
        </a:bodyPr>
        <a:lstStyle/>
        <a:p>
          <a:pPr algn="ctr"/>
          <a:r>
            <a:rPr lang="pl-PL" sz="800"/>
            <a:t>Powrót do spisu treści</a:t>
          </a:r>
        </a:p>
      </xdr:txBody>
    </xdr:sp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1276350</xdr:colOff>
      <xdr:row>6</xdr:row>
      <xdr:rowOff>152400</xdr:rowOff>
    </xdr:from>
    <xdr:ext cx="1013459" cy="390860"/>
    <xdr:sp macro="" textlink="">
      <xdr:nvSpPr>
        <xdr:cNvPr id="3" name="Strzałka w górę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SpPr/>
      </xdr:nvSpPr>
      <xdr:spPr bwMode="auto">
        <a:xfrm>
          <a:off x="5114925" y="5715000"/>
          <a:ext cx="1013459" cy="390860"/>
        </a:xfrm>
        <a:prstGeom prst="upArrow">
          <a:avLst/>
        </a:prstGeom>
        <a:solidFill>
          <a:schemeClr val="tx2">
            <a:lumMod val="40000"/>
            <a:lumOff val="6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t" anchorCtr="0" upright="1">
          <a:noAutofit/>
        </a:bodyPr>
        <a:lstStyle/>
        <a:p>
          <a:pPr algn="ctr"/>
          <a:r>
            <a:rPr lang="pl-PL" sz="800">
              <a:solidFill>
                <a:sysClr val="windowText" lastClr="000000"/>
              </a:solidFill>
            </a:rPr>
            <a:t>Powrót do spisu treści</a:t>
          </a:r>
        </a:p>
      </xdr:txBody>
    </xdr:sp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0</xdr:rowOff>
    </xdr:from>
    <xdr:to>
      <xdr:col>7</xdr:col>
      <xdr:colOff>581025</xdr:colOff>
      <xdr:row>0</xdr:row>
      <xdr:rowOff>0</xdr:rowOff>
    </xdr:to>
    <xdr:graphicFrame macro="">
      <xdr:nvGraphicFramePr>
        <xdr:cNvPr id="4110" name="Chart 14">
          <a:extLst>
            <a:ext uri="{FF2B5EF4-FFF2-40B4-BE49-F238E27FC236}">
              <a16:creationId xmlns:a16="http://schemas.microsoft.com/office/drawing/2014/main" id="{00000000-0008-0000-0D00-00000E1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28575</xdr:colOff>
      <xdr:row>0</xdr:row>
      <xdr:rowOff>0</xdr:rowOff>
    </xdr:from>
    <xdr:to>
      <xdr:col>7</xdr:col>
      <xdr:colOff>581025</xdr:colOff>
      <xdr:row>0</xdr:row>
      <xdr:rowOff>0</xdr:rowOff>
    </xdr:to>
    <xdr:graphicFrame macro="">
      <xdr:nvGraphicFramePr>
        <xdr:cNvPr id="4112" name="Chart 16">
          <a:extLst>
            <a:ext uri="{FF2B5EF4-FFF2-40B4-BE49-F238E27FC236}">
              <a16:creationId xmlns:a16="http://schemas.microsoft.com/office/drawing/2014/main" id="{00000000-0008-0000-0D00-0000101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19050</xdr:colOff>
      <xdr:row>0</xdr:row>
      <xdr:rowOff>0</xdr:rowOff>
    </xdr:from>
    <xdr:to>
      <xdr:col>7</xdr:col>
      <xdr:colOff>581025</xdr:colOff>
      <xdr:row>0</xdr:row>
      <xdr:rowOff>0</xdr:rowOff>
    </xdr:to>
    <xdr:graphicFrame macro="">
      <xdr:nvGraphicFramePr>
        <xdr:cNvPr id="4113" name="Chart 17">
          <a:extLst>
            <a:ext uri="{FF2B5EF4-FFF2-40B4-BE49-F238E27FC236}">
              <a16:creationId xmlns:a16="http://schemas.microsoft.com/office/drawing/2014/main" id="{00000000-0008-0000-0D00-0000111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28575</xdr:colOff>
      <xdr:row>0</xdr:row>
      <xdr:rowOff>0</xdr:rowOff>
    </xdr:from>
    <xdr:to>
      <xdr:col>7</xdr:col>
      <xdr:colOff>581025</xdr:colOff>
      <xdr:row>0</xdr:row>
      <xdr:rowOff>0</xdr:rowOff>
    </xdr:to>
    <xdr:graphicFrame macro="">
      <xdr:nvGraphicFramePr>
        <xdr:cNvPr id="4114" name="Chart 18">
          <a:extLst>
            <a:ext uri="{FF2B5EF4-FFF2-40B4-BE49-F238E27FC236}">
              <a16:creationId xmlns:a16="http://schemas.microsoft.com/office/drawing/2014/main" id="{00000000-0008-0000-0D00-0000121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19050</xdr:colOff>
      <xdr:row>0</xdr:row>
      <xdr:rowOff>0</xdr:rowOff>
    </xdr:from>
    <xdr:to>
      <xdr:col>7</xdr:col>
      <xdr:colOff>581025</xdr:colOff>
      <xdr:row>0</xdr:row>
      <xdr:rowOff>0</xdr:rowOff>
    </xdr:to>
    <xdr:graphicFrame macro="">
      <xdr:nvGraphicFramePr>
        <xdr:cNvPr id="4115" name="Chart 19">
          <a:extLst>
            <a:ext uri="{FF2B5EF4-FFF2-40B4-BE49-F238E27FC236}">
              <a16:creationId xmlns:a16="http://schemas.microsoft.com/office/drawing/2014/main" id="{00000000-0008-0000-0D00-0000131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28575</xdr:colOff>
      <xdr:row>0</xdr:row>
      <xdr:rowOff>0</xdr:rowOff>
    </xdr:from>
    <xdr:to>
      <xdr:col>7</xdr:col>
      <xdr:colOff>581025</xdr:colOff>
      <xdr:row>0</xdr:row>
      <xdr:rowOff>0</xdr:rowOff>
    </xdr:to>
    <xdr:graphicFrame macro="">
      <xdr:nvGraphicFramePr>
        <xdr:cNvPr id="4116" name="Chart 20">
          <a:extLst>
            <a:ext uri="{FF2B5EF4-FFF2-40B4-BE49-F238E27FC236}">
              <a16:creationId xmlns:a16="http://schemas.microsoft.com/office/drawing/2014/main" id="{00000000-0008-0000-0D00-0000141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19050</xdr:colOff>
      <xdr:row>0</xdr:row>
      <xdr:rowOff>0</xdr:rowOff>
    </xdr:from>
    <xdr:to>
      <xdr:col>7</xdr:col>
      <xdr:colOff>581025</xdr:colOff>
      <xdr:row>0</xdr:row>
      <xdr:rowOff>0</xdr:rowOff>
    </xdr:to>
    <xdr:graphicFrame macro="">
      <xdr:nvGraphicFramePr>
        <xdr:cNvPr id="4117" name="Chart 21">
          <a:extLst>
            <a:ext uri="{FF2B5EF4-FFF2-40B4-BE49-F238E27FC236}">
              <a16:creationId xmlns:a16="http://schemas.microsoft.com/office/drawing/2014/main" id="{00000000-0008-0000-0D00-0000151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28575</xdr:colOff>
      <xdr:row>0</xdr:row>
      <xdr:rowOff>0</xdr:rowOff>
    </xdr:from>
    <xdr:to>
      <xdr:col>7</xdr:col>
      <xdr:colOff>581025</xdr:colOff>
      <xdr:row>0</xdr:row>
      <xdr:rowOff>0</xdr:rowOff>
    </xdr:to>
    <xdr:graphicFrame macro="">
      <xdr:nvGraphicFramePr>
        <xdr:cNvPr id="4118" name="Chart 22">
          <a:extLst>
            <a:ext uri="{FF2B5EF4-FFF2-40B4-BE49-F238E27FC236}">
              <a16:creationId xmlns:a16="http://schemas.microsoft.com/office/drawing/2014/main" id="{00000000-0008-0000-0D00-0000161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19050</xdr:colOff>
      <xdr:row>0</xdr:row>
      <xdr:rowOff>0</xdr:rowOff>
    </xdr:from>
    <xdr:to>
      <xdr:col>7</xdr:col>
      <xdr:colOff>581025</xdr:colOff>
      <xdr:row>0</xdr:row>
      <xdr:rowOff>0</xdr:rowOff>
    </xdr:to>
    <xdr:graphicFrame macro="">
      <xdr:nvGraphicFramePr>
        <xdr:cNvPr id="4119" name="Chart 23">
          <a:extLst>
            <a:ext uri="{FF2B5EF4-FFF2-40B4-BE49-F238E27FC236}">
              <a16:creationId xmlns:a16="http://schemas.microsoft.com/office/drawing/2014/main" id="{00000000-0008-0000-0D00-0000171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28575</xdr:colOff>
      <xdr:row>0</xdr:row>
      <xdr:rowOff>0</xdr:rowOff>
    </xdr:from>
    <xdr:to>
      <xdr:col>7</xdr:col>
      <xdr:colOff>581025</xdr:colOff>
      <xdr:row>0</xdr:row>
      <xdr:rowOff>0</xdr:rowOff>
    </xdr:to>
    <xdr:graphicFrame macro="">
      <xdr:nvGraphicFramePr>
        <xdr:cNvPr id="4120" name="Chart 24">
          <a:extLst>
            <a:ext uri="{FF2B5EF4-FFF2-40B4-BE49-F238E27FC236}">
              <a16:creationId xmlns:a16="http://schemas.microsoft.com/office/drawing/2014/main" id="{00000000-0008-0000-0D00-0000181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19050</xdr:colOff>
      <xdr:row>0</xdr:row>
      <xdr:rowOff>0</xdr:rowOff>
    </xdr:from>
    <xdr:to>
      <xdr:col>7</xdr:col>
      <xdr:colOff>581025</xdr:colOff>
      <xdr:row>0</xdr:row>
      <xdr:rowOff>0</xdr:rowOff>
    </xdr:to>
    <xdr:graphicFrame macro="">
      <xdr:nvGraphicFramePr>
        <xdr:cNvPr id="4121" name="Chart 25">
          <a:extLst>
            <a:ext uri="{FF2B5EF4-FFF2-40B4-BE49-F238E27FC236}">
              <a16:creationId xmlns:a16="http://schemas.microsoft.com/office/drawing/2014/main" id="{00000000-0008-0000-0D00-0000191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28575</xdr:colOff>
      <xdr:row>0</xdr:row>
      <xdr:rowOff>0</xdr:rowOff>
    </xdr:from>
    <xdr:to>
      <xdr:col>7</xdr:col>
      <xdr:colOff>581025</xdr:colOff>
      <xdr:row>0</xdr:row>
      <xdr:rowOff>0</xdr:rowOff>
    </xdr:to>
    <xdr:graphicFrame macro="">
      <xdr:nvGraphicFramePr>
        <xdr:cNvPr id="4122" name="Chart 26">
          <a:extLst>
            <a:ext uri="{FF2B5EF4-FFF2-40B4-BE49-F238E27FC236}">
              <a16:creationId xmlns:a16="http://schemas.microsoft.com/office/drawing/2014/main" id="{00000000-0008-0000-0D00-00001A1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19050</xdr:colOff>
      <xdr:row>0</xdr:row>
      <xdr:rowOff>0</xdr:rowOff>
    </xdr:from>
    <xdr:to>
      <xdr:col>7</xdr:col>
      <xdr:colOff>581025</xdr:colOff>
      <xdr:row>0</xdr:row>
      <xdr:rowOff>0</xdr:rowOff>
    </xdr:to>
    <xdr:graphicFrame macro="">
      <xdr:nvGraphicFramePr>
        <xdr:cNvPr id="4123" name="Chart 27">
          <a:extLst>
            <a:ext uri="{FF2B5EF4-FFF2-40B4-BE49-F238E27FC236}">
              <a16:creationId xmlns:a16="http://schemas.microsoft.com/office/drawing/2014/main" id="{00000000-0008-0000-0D00-00001B1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28575</xdr:colOff>
      <xdr:row>0</xdr:row>
      <xdr:rowOff>0</xdr:rowOff>
    </xdr:from>
    <xdr:to>
      <xdr:col>7</xdr:col>
      <xdr:colOff>581025</xdr:colOff>
      <xdr:row>0</xdr:row>
      <xdr:rowOff>0</xdr:rowOff>
    </xdr:to>
    <xdr:graphicFrame macro="">
      <xdr:nvGraphicFramePr>
        <xdr:cNvPr id="4124" name="Chart 28">
          <a:extLst>
            <a:ext uri="{FF2B5EF4-FFF2-40B4-BE49-F238E27FC236}">
              <a16:creationId xmlns:a16="http://schemas.microsoft.com/office/drawing/2014/main" id="{00000000-0008-0000-0D00-00001C1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19050</xdr:colOff>
      <xdr:row>0</xdr:row>
      <xdr:rowOff>0</xdr:rowOff>
    </xdr:from>
    <xdr:to>
      <xdr:col>7</xdr:col>
      <xdr:colOff>581025</xdr:colOff>
      <xdr:row>0</xdr:row>
      <xdr:rowOff>0</xdr:rowOff>
    </xdr:to>
    <xdr:graphicFrame macro="">
      <xdr:nvGraphicFramePr>
        <xdr:cNvPr id="4127" name="Chart 31">
          <a:extLst>
            <a:ext uri="{FF2B5EF4-FFF2-40B4-BE49-F238E27FC236}">
              <a16:creationId xmlns:a16="http://schemas.microsoft.com/office/drawing/2014/main" id="{00000000-0008-0000-0D00-00001F1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28575</xdr:colOff>
      <xdr:row>0</xdr:row>
      <xdr:rowOff>0</xdr:rowOff>
    </xdr:from>
    <xdr:to>
      <xdr:col>7</xdr:col>
      <xdr:colOff>581025</xdr:colOff>
      <xdr:row>0</xdr:row>
      <xdr:rowOff>0</xdr:rowOff>
    </xdr:to>
    <xdr:graphicFrame macro="">
      <xdr:nvGraphicFramePr>
        <xdr:cNvPr id="4128" name="Chart 32">
          <a:extLst>
            <a:ext uri="{FF2B5EF4-FFF2-40B4-BE49-F238E27FC236}">
              <a16:creationId xmlns:a16="http://schemas.microsoft.com/office/drawing/2014/main" id="{00000000-0008-0000-0D00-0000201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19050</xdr:colOff>
      <xdr:row>0</xdr:row>
      <xdr:rowOff>0</xdr:rowOff>
    </xdr:from>
    <xdr:to>
      <xdr:col>7</xdr:col>
      <xdr:colOff>581025</xdr:colOff>
      <xdr:row>0</xdr:row>
      <xdr:rowOff>0</xdr:rowOff>
    </xdr:to>
    <xdr:graphicFrame macro="">
      <xdr:nvGraphicFramePr>
        <xdr:cNvPr id="4129" name="Chart 33">
          <a:extLst>
            <a:ext uri="{FF2B5EF4-FFF2-40B4-BE49-F238E27FC236}">
              <a16:creationId xmlns:a16="http://schemas.microsoft.com/office/drawing/2014/main" id="{00000000-0008-0000-0D00-0000211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28575</xdr:colOff>
      <xdr:row>0</xdr:row>
      <xdr:rowOff>0</xdr:rowOff>
    </xdr:from>
    <xdr:to>
      <xdr:col>7</xdr:col>
      <xdr:colOff>581025</xdr:colOff>
      <xdr:row>0</xdr:row>
      <xdr:rowOff>0</xdr:rowOff>
    </xdr:to>
    <xdr:graphicFrame macro="">
      <xdr:nvGraphicFramePr>
        <xdr:cNvPr id="4130" name="Chart 34">
          <a:extLst>
            <a:ext uri="{FF2B5EF4-FFF2-40B4-BE49-F238E27FC236}">
              <a16:creationId xmlns:a16="http://schemas.microsoft.com/office/drawing/2014/main" id="{00000000-0008-0000-0D00-0000221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19050</xdr:colOff>
      <xdr:row>0</xdr:row>
      <xdr:rowOff>0</xdr:rowOff>
    </xdr:from>
    <xdr:to>
      <xdr:col>7</xdr:col>
      <xdr:colOff>581025</xdr:colOff>
      <xdr:row>0</xdr:row>
      <xdr:rowOff>0</xdr:rowOff>
    </xdr:to>
    <xdr:graphicFrame macro="">
      <xdr:nvGraphicFramePr>
        <xdr:cNvPr id="4131" name="Chart 35">
          <a:extLst>
            <a:ext uri="{FF2B5EF4-FFF2-40B4-BE49-F238E27FC236}">
              <a16:creationId xmlns:a16="http://schemas.microsoft.com/office/drawing/2014/main" id="{00000000-0008-0000-0D00-0000231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28575</xdr:colOff>
      <xdr:row>0</xdr:row>
      <xdr:rowOff>0</xdr:rowOff>
    </xdr:from>
    <xdr:to>
      <xdr:col>7</xdr:col>
      <xdr:colOff>581025</xdr:colOff>
      <xdr:row>0</xdr:row>
      <xdr:rowOff>0</xdr:rowOff>
    </xdr:to>
    <xdr:graphicFrame macro="">
      <xdr:nvGraphicFramePr>
        <xdr:cNvPr id="4132" name="Chart 36">
          <a:extLst>
            <a:ext uri="{FF2B5EF4-FFF2-40B4-BE49-F238E27FC236}">
              <a16:creationId xmlns:a16="http://schemas.microsoft.com/office/drawing/2014/main" id="{00000000-0008-0000-0D00-0000241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28575</xdr:colOff>
      <xdr:row>0</xdr:row>
      <xdr:rowOff>0</xdr:rowOff>
    </xdr:from>
    <xdr:to>
      <xdr:col>7</xdr:col>
      <xdr:colOff>561975</xdr:colOff>
      <xdr:row>0</xdr:row>
      <xdr:rowOff>0</xdr:rowOff>
    </xdr:to>
    <xdr:graphicFrame macro="">
      <xdr:nvGraphicFramePr>
        <xdr:cNvPr id="4133" name="Chart 37">
          <a:extLst>
            <a:ext uri="{FF2B5EF4-FFF2-40B4-BE49-F238E27FC236}">
              <a16:creationId xmlns:a16="http://schemas.microsoft.com/office/drawing/2014/main" id="{00000000-0008-0000-0D00-0000251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19050</xdr:colOff>
      <xdr:row>0</xdr:row>
      <xdr:rowOff>0</xdr:rowOff>
    </xdr:from>
    <xdr:to>
      <xdr:col>7</xdr:col>
      <xdr:colOff>581025</xdr:colOff>
      <xdr:row>0</xdr:row>
      <xdr:rowOff>0</xdr:rowOff>
    </xdr:to>
    <xdr:graphicFrame macro="">
      <xdr:nvGraphicFramePr>
        <xdr:cNvPr id="4134" name="Chart 38">
          <a:extLst>
            <a:ext uri="{FF2B5EF4-FFF2-40B4-BE49-F238E27FC236}">
              <a16:creationId xmlns:a16="http://schemas.microsoft.com/office/drawing/2014/main" id="{00000000-0008-0000-0D00-0000261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28575</xdr:colOff>
      <xdr:row>0</xdr:row>
      <xdr:rowOff>0</xdr:rowOff>
    </xdr:from>
    <xdr:to>
      <xdr:col>7</xdr:col>
      <xdr:colOff>561975</xdr:colOff>
      <xdr:row>0</xdr:row>
      <xdr:rowOff>0</xdr:rowOff>
    </xdr:to>
    <xdr:graphicFrame macro="">
      <xdr:nvGraphicFramePr>
        <xdr:cNvPr id="4135" name="Chart 39">
          <a:extLst>
            <a:ext uri="{FF2B5EF4-FFF2-40B4-BE49-F238E27FC236}">
              <a16:creationId xmlns:a16="http://schemas.microsoft.com/office/drawing/2014/main" id="{00000000-0008-0000-0D00-0000271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0</xdr:col>
      <xdr:colOff>19050</xdr:colOff>
      <xdr:row>0</xdr:row>
      <xdr:rowOff>0</xdr:rowOff>
    </xdr:from>
    <xdr:to>
      <xdr:col>7</xdr:col>
      <xdr:colOff>581025</xdr:colOff>
      <xdr:row>0</xdr:row>
      <xdr:rowOff>0</xdr:rowOff>
    </xdr:to>
    <xdr:graphicFrame macro="">
      <xdr:nvGraphicFramePr>
        <xdr:cNvPr id="4136" name="Chart 40">
          <a:extLst>
            <a:ext uri="{FF2B5EF4-FFF2-40B4-BE49-F238E27FC236}">
              <a16:creationId xmlns:a16="http://schemas.microsoft.com/office/drawing/2014/main" id="{00000000-0008-0000-0D00-0000281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28575</xdr:colOff>
      <xdr:row>0</xdr:row>
      <xdr:rowOff>0</xdr:rowOff>
    </xdr:from>
    <xdr:to>
      <xdr:col>7</xdr:col>
      <xdr:colOff>561975</xdr:colOff>
      <xdr:row>0</xdr:row>
      <xdr:rowOff>0</xdr:rowOff>
    </xdr:to>
    <xdr:graphicFrame macro="">
      <xdr:nvGraphicFramePr>
        <xdr:cNvPr id="4137" name="Chart 41">
          <a:extLst>
            <a:ext uri="{FF2B5EF4-FFF2-40B4-BE49-F238E27FC236}">
              <a16:creationId xmlns:a16="http://schemas.microsoft.com/office/drawing/2014/main" id="{00000000-0008-0000-0D00-0000291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0</xdr:col>
      <xdr:colOff>19050</xdr:colOff>
      <xdr:row>0</xdr:row>
      <xdr:rowOff>0</xdr:rowOff>
    </xdr:from>
    <xdr:to>
      <xdr:col>7</xdr:col>
      <xdr:colOff>581025</xdr:colOff>
      <xdr:row>0</xdr:row>
      <xdr:rowOff>0</xdr:rowOff>
    </xdr:to>
    <xdr:graphicFrame macro="">
      <xdr:nvGraphicFramePr>
        <xdr:cNvPr id="4138" name="Chart 42">
          <a:extLst>
            <a:ext uri="{FF2B5EF4-FFF2-40B4-BE49-F238E27FC236}">
              <a16:creationId xmlns:a16="http://schemas.microsoft.com/office/drawing/2014/main" id="{00000000-0008-0000-0D00-00002A1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28575</xdr:colOff>
      <xdr:row>0</xdr:row>
      <xdr:rowOff>0</xdr:rowOff>
    </xdr:from>
    <xdr:to>
      <xdr:col>7</xdr:col>
      <xdr:colOff>561975</xdr:colOff>
      <xdr:row>0</xdr:row>
      <xdr:rowOff>0</xdr:rowOff>
    </xdr:to>
    <xdr:graphicFrame macro="">
      <xdr:nvGraphicFramePr>
        <xdr:cNvPr id="4139" name="Chart 43">
          <a:extLst>
            <a:ext uri="{FF2B5EF4-FFF2-40B4-BE49-F238E27FC236}">
              <a16:creationId xmlns:a16="http://schemas.microsoft.com/office/drawing/2014/main" id="{00000000-0008-0000-0D00-00002B1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0</xdr:col>
      <xdr:colOff>19050</xdr:colOff>
      <xdr:row>0</xdr:row>
      <xdr:rowOff>0</xdr:rowOff>
    </xdr:from>
    <xdr:to>
      <xdr:col>7</xdr:col>
      <xdr:colOff>581025</xdr:colOff>
      <xdr:row>0</xdr:row>
      <xdr:rowOff>0</xdr:rowOff>
    </xdr:to>
    <xdr:graphicFrame macro="">
      <xdr:nvGraphicFramePr>
        <xdr:cNvPr id="4140" name="Chart 44">
          <a:extLst>
            <a:ext uri="{FF2B5EF4-FFF2-40B4-BE49-F238E27FC236}">
              <a16:creationId xmlns:a16="http://schemas.microsoft.com/office/drawing/2014/main" id="{00000000-0008-0000-0D00-00002C1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0</xdr:col>
      <xdr:colOff>28575</xdr:colOff>
      <xdr:row>0</xdr:row>
      <xdr:rowOff>0</xdr:rowOff>
    </xdr:from>
    <xdr:to>
      <xdr:col>7</xdr:col>
      <xdr:colOff>561975</xdr:colOff>
      <xdr:row>0</xdr:row>
      <xdr:rowOff>0</xdr:rowOff>
    </xdr:to>
    <xdr:graphicFrame macro="">
      <xdr:nvGraphicFramePr>
        <xdr:cNvPr id="4141" name="Chart 45">
          <a:extLst>
            <a:ext uri="{FF2B5EF4-FFF2-40B4-BE49-F238E27FC236}">
              <a16:creationId xmlns:a16="http://schemas.microsoft.com/office/drawing/2014/main" id="{00000000-0008-0000-0D00-00002D1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0</xdr:col>
      <xdr:colOff>19050</xdr:colOff>
      <xdr:row>0</xdr:row>
      <xdr:rowOff>0</xdr:rowOff>
    </xdr:from>
    <xdr:to>
      <xdr:col>7</xdr:col>
      <xdr:colOff>581025</xdr:colOff>
      <xdr:row>0</xdr:row>
      <xdr:rowOff>0</xdr:rowOff>
    </xdr:to>
    <xdr:graphicFrame macro="">
      <xdr:nvGraphicFramePr>
        <xdr:cNvPr id="4142" name="Chart 46">
          <a:extLst>
            <a:ext uri="{FF2B5EF4-FFF2-40B4-BE49-F238E27FC236}">
              <a16:creationId xmlns:a16="http://schemas.microsoft.com/office/drawing/2014/main" id="{00000000-0008-0000-0D00-00002E1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0</xdr:col>
      <xdr:colOff>28575</xdr:colOff>
      <xdr:row>0</xdr:row>
      <xdr:rowOff>0</xdr:rowOff>
    </xdr:from>
    <xdr:to>
      <xdr:col>7</xdr:col>
      <xdr:colOff>561975</xdr:colOff>
      <xdr:row>0</xdr:row>
      <xdr:rowOff>0</xdr:rowOff>
    </xdr:to>
    <xdr:graphicFrame macro="">
      <xdr:nvGraphicFramePr>
        <xdr:cNvPr id="4143" name="Chart 47">
          <a:extLst>
            <a:ext uri="{FF2B5EF4-FFF2-40B4-BE49-F238E27FC236}">
              <a16:creationId xmlns:a16="http://schemas.microsoft.com/office/drawing/2014/main" id="{00000000-0008-0000-0D00-00002F1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0</xdr:col>
      <xdr:colOff>19050</xdr:colOff>
      <xdr:row>0</xdr:row>
      <xdr:rowOff>0</xdr:rowOff>
    </xdr:from>
    <xdr:to>
      <xdr:col>7</xdr:col>
      <xdr:colOff>581025</xdr:colOff>
      <xdr:row>0</xdr:row>
      <xdr:rowOff>0</xdr:rowOff>
    </xdr:to>
    <xdr:graphicFrame macro="">
      <xdr:nvGraphicFramePr>
        <xdr:cNvPr id="4144" name="Chart 48">
          <a:extLst>
            <a:ext uri="{FF2B5EF4-FFF2-40B4-BE49-F238E27FC236}">
              <a16:creationId xmlns:a16="http://schemas.microsoft.com/office/drawing/2014/main" id="{00000000-0008-0000-0D00-0000301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0</xdr:col>
      <xdr:colOff>9526</xdr:colOff>
      <xdr:row>14</xdr:row>
      <xdr:rowOff>123825</xdr:rowOff>
    </xdr:from>
    <xdr:to>
      <xdr:col>7</xdr:col>
      <xdr:colOff>790575</xdr:colOff>
      <xdr:row>36</xdr:row>
      <xdr:rowOff>95250</xdr:rowOff>
    </xdr:to>
    <xdr:graphicFrame macro="">
      <xdr:nvGraphicFramePr>
        <xdr:cNvPr id="35" name="Chart 16">
          <a:extLst>
            <a:ext uri="{FF2B5EF4-FFF2-40B4-BE49-F238E27FC236}">
              <a16:creationId xmlns:a16="http://schemas.microsoft.com/office/drawing/2014/main" id="{00000000-0008-0000-0D00-00002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oneCellAnchor>
    <xdr:from>
      <xdr:col>6</xdr:col>
      <xdr:colOff>638175</xdr:colOff>
      <xdr:row>37</xdr:row>
      <xdr:rowOff>38100</xdr:rowOff>
    </xdr:from>
    <xdr:ext cx="1013459" cy="390860"/>
    <xdr:sp macro="" textlink="">
      <xdr:nvSpPr>
        <xdr:cNvPr id="37" name="Strzałka w górę 36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D00-000025000000}"/>
            </a:ext>
          </a:extLst>
        </xdr:cNvPr>
        <xdr:cNvSpPr/>
      </xdr:nvSpPr>
      <xdr:spPr bwMode="auto">
        <a:xfrm>
          <a:off x="4467225" y="7086600"/>
          <a:ext cx="1013459" cy="390860"/>
        </a:xfrm>
        <a:prstGeom prst="upArrow">
          <a:avLst/>
        </a:prstGeom>
        <a:solidFill>
          <a:schemeClr val="tx2">
            <a:lumMod val="40000"/>
            <a:lumOff val="6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t" anchorCtr="0" upright="1">
          <a:noAutofit/>
        </a:bodyPr>
        <a:lstStyle/>
        <a:p>
          <a:pPr algn="ctr"/>
          <a:r>
            <a:rPr lang="pl-PL" sz="800"/>
            <a:t>Powrót do spisu treści</a:t>
          </a:r>
        </a:p>
      </xdr:txBody>
    </xdr:sp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20</xdr:row>
      <xdr:rowOff>9525</xdr:rowOff>
    </xdr:from>
    <xdr:to>
      <xdr:col>7</xdr:col>
      <xdr:colOff>781050</xdr:colOff>
      <xdr:row>44</xdr:row>
      <xdr:rowOff>142875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6</xdr:col>
      <xdr:colOff>647700</xdr:colOff>
      <xdr:row>45</xdr:row>
      <xdr:rowOff>85725</xdr:rowOff>
    </xdr:from>
    <xdr:ext cx="1013459" cy="390860"/>
    <xdr:sp macro="" textlink="">
      <xdr:nvSpPr>
        <xdr:cNvPr id="5" name="Strzałka w górę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E00-000005000000}"/>
            </a:ext>
          </a:extLst>
        </xdr:cNvPr>
        <xdr:cNvSpPr/>
      </xdr:nvSpPr>
      <xdr:spPr bwMode="auto">
        <a:xfrm>
          <a:off x="5829300" y="9486900"/>
          <a:ext cx="1013459" cy="390860"/>
        </a:xfrm>
        <a:prstGeom prst="upArrow">
          <a:avLst/>
        </a:prstGeom>
        <a:solidFill>
          <a:schemeClr val="tx2">
            <a:lumMod val="40000"/>
            <a:lumOff val="6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t" anchorCtr="0" upright="1">
          <a:noAutofit/>
        </a:bodyPr>
        <a:lstStyle/>
        <a:p>
          <a:pPr algn="ctr"/>
          <a:r>
            <a:rPr lang="pl-PL" sz="800"/>
            <a:t>Powrót do spisu treści</a:t>
          </a:r>
        </a:p>
      </xdr:txBody>
    </xdr:sp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0</xdr:rowOff>
    </xdr:from>
    <xdr:to>
      <xdr:col>6</xdr:col>
      <xdr:colOff>733425</xdr:colOff>
      <xdr:row>0</xdr:row>
      <xdr:rowOff>0</xdr:rowOff>
    </xdr:to>
    <xdr:graphicFrame macro="">
      <xdr:nvGraphicFramePr>
        <xdr:cNvPr id="36865" name="Chart 1">
          <a:extLst>
            <a:ext uri="{FF2B5EF4-FFF2-40B4-BE49-F238E27FC236}">
              <a16:creationId xmlns:a16="http://schemas.microsoft.com/office/drawing/2014/main" id="{00000000-0008-0000-0F00-0000019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0</xdr:row>
      <xdr:rowOff>0</xdr:rowOff>
    </xdr:from>
    <xdr:to>
      <xdr:col>6</xdr:col>
      <xdr:colOff>733425</xdr:colOff>
      <xdr:row>0</xdr:row>
      <xdr:rowOff>0</xdr:rowOff>
    </xdr:to>
    <xdr:graphicFrame macro="">
      <xdr:nvGraphicFramePr>
        <xdr:cNvPr id="36866" name="Chart 2">
          <a:extLst>
            <a:ext uri="{FF2B5EF4-FFF2-40B4-BE49-F238E27FC236}">
              <a16:creationId xmlns:a16="http://schemas.microsoft.com/office/drawing/2014/main" id="{00000000-0008-0000-0F00-0000029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</xdr:colOff>
      <xdr:row>0</xdr:row>
      <xdr:rowOff>0</xdr:rowOff>
    </xdr:from>
    <xdr:to>
      <xdr:col>6</xdr:col>
      <xdr:colOff>733425</xdr:colOff>
      <xdr:row>0</xdr:row>
      <xdr:rowOff>0</xdr:rowOff>
    </xdr:to>
    <xdr:graphicFrame macro="">
      <xdr:nvGraphicFramePr>
        <xdr:cNvPr id="36867" name="Chart 3">
          <a:extLst>
            <a:ext uri="{FF2B5EF4-FFF2-40B4-BE49-F238E27FC236}">
              <a16:creationId xmlns:a16="http://schemas.microsoft.com/office/drawing/2014/main" id="{00000000-0008-0000-0F00-0000039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</xdr:colOff>
      <xdr:row>0</xdr:row>
      <xdr:rowOff>0</xdr:rowOff>
    </xdr:from>
    <xdr:to>
      <xdr:col>7</xdr:col>
      <xdr:colOff>95250</xdr:colOff>
      <xdr:row>0</xdr:row>
      <xdr:rowOff>0</xdr:rowOff>
    </xdr:to>
    <xdr:graphicFrame macro="">
      <xdr:nvGraphicFramePr>
        <xdr:cNvPr id="36868" name="Chart 4">
          <a:extLst>
            <a:ext uri="{FF2B5EF4-FFF2-40B4-BE49-F238E27FC236}">
              <a16:creationId xmlns:a16="http://schemas.microsoft.com/office/drawing/2014/main" id="{00000000-0008-0000-0F00-0000049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76200</xdr:colOff>
      <xdr:row>16</xdr:row>
      <xdr:rowOff>19050</xdr:rowOff>
    </xdr:from>
    <xdr:to>
      <xdr:col>9</xdr:col>
      <xdr:colOff>676275</xdr:colOff>
      <xdr:row>40</xdr:row>
      <xdr:rowOff>123825</xdr:rowOff>
    </xdr:to>
    <xdr:graphicFrame macro="">
      <xdr:nvGraphicFramePr>
        <xdr:cNvPr id="7" name="Chart 1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oneCellAnchor>
    <xdr:from>
      <xdr:col>8</xdr:col>
      <xdr:colOff>333375</xdr:colOff>
      <xdr:row>41</xdr:row>
      <xdr:rowOff>76200</xdr:rowOff>
    </xdr:from>
    <xdr:ext cx="1013459" cy="390860"/>
    <xdr:sp macro="" textlink="">
      <xdr:nvSpPr>
        <xdr:cNvPr id="8" name="Strzałka w górę 7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SpPr/>
      </xdr:nvSpPr>
      <xdr:spPr bwMode="auto">
        <a:xfrm>
          <a:off x="5838825" y="7648575"/>
          <a:ext cx="1013459" cy="390860"/>
        </a:xfrm>
        <a:prstGeom prst="upArrow">
          <a:avLst/>
        </a:prstGeom>
        <a:solidFill>
          <a:schemeClr val="tx2">
            <a:lumMod val="40000"/>
            <a:lumOff val="6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t" anchorCtr="0" upright="1">
          <a:noAutofit/>
        </a:bodyPr>
        <a:lstStyle/>
        <a:p>
          <a:pPr algn="ctr"/>
          <a:r>
            <a:rPr lang="pl-PL" sz="800"/>
            <a:t>Powrót do spisu treści</a:t>
          </a:r>
        </a:p>
      </xdr:txBody>
    </xdr:sp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35</xdr:row>
      <xdr:rowOff>114300</xdr:rowOff>
    </xdr:from>
    <xdr:to>
      <xdr:col>8</xdr:col>
      <xdr:colOff>723900</xdr:colOff>
      <xdr:row>59</xdr:row>
      <xdr:rowOff>95250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7</xdr:col>
      <xdr:colOff>600075</xdr:colOff>
      <xdr:row>60</xdr:row>
      <xdr:rowOff>19050</xdr:rowOff>
    </xdr:from>
    <xdr:ext cx="1013459" cy="390860"/>
    <xdr:sp macro="" textlink="">
      <xdr:nvSpPr>
        <xdr:cNvPr id="4" name="Strzałka w górę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SpPr/>
      </xdr:nvSpPr>
      <xdr:spPr bwMode="auto">
        <a:xfrm>
          <a:off x="6457950" y="11001375"/>
          <a:ext cx="1013459" cy="390860"/>
        </a:xfrm>
        <a:prstGeom prst="upArrow">
          <a:avLst/>
        </a:prstGeom>
        <a:solidFill>
          <a:schemeClr val="tx2">
            <a:lumMod val="40000"/>
            <a:lumOff val="6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t" anchorCtr="0" upright="1">
          <a:noAutofit/>
        </a:bodyPr>
        <a:lstStyle/>
        <a:p>
          <a:pPr algn="ctr"/>
          <a:r>
            <a:rPr lang="pl-PL" sz="800"/>
            <a:t>Powrót do spisu treści</a:t>
          </a:r>
        </a:p>
      </xdr:txBody>
    </xdr:sp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219075</xdr:colOff>
      <xdr:row>0</xdr:row>
      <xdr:rowOff>0</xdr:rowOff>
    </xdr:to>
    <xdr:graphicFrame macro="">
      <xdr:nvGraphicFramePr>
        <xdr:cNvPr id="5129" name="Chart 9">
          <a:extLst>
            <a:ext uri="{FF2B5EF4-FFF2-40B4-BE49-F238E27FC236}">
              <a16:creationId xmlns:a16="http://schemas.microsoft.com/office/drawing/2014/main" id="{00000000-0008-0000-1100-0000091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10</xdr:col>
      <xdr:colOff>219075</xdr:colOff>
      <xdr:row>0</xdr:row>
      <xdr:rowOff>0</xdr:rowOff>
    </xdr:to>
    <xdr:graphicFrame macro="">
      <xdr:nvGraphicFramePr>
        <xdr:cNvPr id="5130" name="Chart 10">
          <a:extLst>
            <a:ext uri="{FF2B5EF4-FFF2-40B4-BE49-F238E27FC236}">
              <a16:creationId xmlns:a16="http://schemas.microsoft.com/office/drawing/2014/main" id="{00000000-0008-0000-1100-00000A1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10</xdr:col>
      <xdr:colOff>219075</xdr:colOff>
      <xdr:row>0</xdr:row>
      <xdr:rowOff>0</xdr:rowOff>
    </xdr:to>
    <xdr:graphicFrame macro="">
      <xdr:nvGraphicFramePr>
        <xdr:cNvPr id="5131" name="Chart 11">
          <a:extLst>
            <a:ext uri="{FF2B5EF4-FFF2-40B4-BE49-F238E27FC236}">
              <a16:creationId xmlns:a16="http://schemas.microsoft.com/office/drawing/2014/main" id="{00000000-0008-0000-1100-00000B1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10</xdr:col>
      <xdr:colOff>219075</xdr:colOff>
      <xdr:row>0</xdr:row>
      <xdr:rowOff>0</xdr:rowOff>
    </xdr:to>
    <xdr:graphicFrame macro="">
      <xdr:nvGraphicFramePr>
        <xdr:cNvPr id="5132" name="Chart 12">
          <a:extLst>
            <a:ext uri="{FF2B5EF4-FFF2-40B4-BE49-F238E27FC236}">
              <a16:creationId xmlns:a16="http://schemas.microsoft.com/office/drawing/2014/main" id="{00000000-0008-0000-1100-00000C1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10</xdr:col>
      <xdr:colOff>219075</xdr:colOff>
      <xdr:row>0</xdr:row>
      <xdr:rowOff>0</xdr:rowOff>
    </xdr:to>
    <xdr:graphicFrame macro="">
      <xdr:nvGraphicFramePr>
        <xdr:cNvPr id="5133" name="Chart 13">
          <a:extLst>
            <a:ext uri="{FF2B5EF4-FFF2-40B4-BE49-F238E27FC236}">
              <a16:creationId xmlns:a16="http://schemas.microsoft.com/office/drawing/2014/main" id="{00000000-0008-0000-1100-00000D1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10</xdr:col>
      <xdr:colOff>219075</xdr:colOff>
      <xdr:row>0</xdr:row>
      <xdr:rowOff>0</xdr:rowOff>
    </xdr:to>
    <xdr:graphicFrame macro="">
      <xdr:nvGraphicFramePr>
        <xdr:cNvPr id="5134" name="Chart 14">
          <a:extLst>
            <a:ext uri="{FF2B5EF4-FFF2-40B4-BE49-F238E27FC236}">
              <a16:creationId xmlns:a16="http://schemas.microsoft.com/office/drawing/2014/main" id="{00000000-0008-0000-1100-00000E1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10</xdr:col>
      <xdr:colOff>219075</xdr:colOff>
      <xdr:row>0</xdr:row>
      <xdr:rowOff>0</xdr:rowOff>
    </xdr:to>
    <xdr:graphicFrame macro="">
      <xdr:nvGraphicFramePr>
        <xdr:cNvPr id="5137" name="Chart 17">
          <a:extLst>
            <a:ext uri="{FF2B5EF4-FFF2-40B4-BE49-F238E27FC236}">
              <a16:creationId xmlns:a16="http://schemas.microsoft.com/office/drawing/2014/main" id="{00000000-0008-0000-1100-0000111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10</xdr:col>
      <xdr:colOff>219075</xdr:colOff>
      <xdr:row>0</xdr:row>
      <xdr:rowOff>0</xdr:rowOff>
    </xdr:to>
    <xdr:graphicFrame macro="">
      <xdr:nvGraphicFramePr>
        <xdr:cNvPr id="5138" name="Chart 18">
          <a:extLst>
            <a:ext uri="{FF2B5EF4-FFF2-40B4-BE49-F238E27FC236}">
              <a16:creationId xmlns:a16="http://schemas.microsoft.com/office/drawing/2014/main" id="{00000000-0008-0000-1100-0000121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10</xdr:col>
      <xdr:colOff>219075</xdr:colOff>
      <xdr:row>0</xdr:row>
      <xdr:rowOff>0</xdr:rowOff>
    </xdr:to>
    <xdr:graphicFrame macro="">
      <xdr:nvGraphicFramePr>
        <xdr:cNvPr id="5139" name="Chart 19">
          <a:extLst>
            <a:ext uri="{FF2B5EF4-FFF2-40B4-BE49-F238E27FC236}">
              <a16:creationId xmlns:a16="http://schemas.microsoft.com/office/drawing/2014/main" id="{00000000-0008-0000-1100-0000131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10</xdr:col>
      <xdr:colOff>219075</xdr:colOff>
      <xdr:row>0</xdr:row>
      <xdr:rowOff>0</xdr:rowOff>
    </xdr:to>
    <xdr:graphicFrame macro="">
      <xdr:nvGraphicFramePr>
        <xdr:cNvPr id="5140" name="Chart 20">
          <a:extLst>
            <a:ext uri="{FF2B5EF4-FFF2-40B4-BE49-F238E27FC236}">
              <a16:creationId xmlns:a16="http://schemas.microsoft.com/office/drawing/2014/main" id="{00000000-0008-0000-1100-0000141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10</xdr:col>
      <xdr:colOff>219075</xdr:colOff>
      <xdr:row>0</xdr:row>
      <xdr:rowOff>0</xdr:rowOff>
    </xdr:to>
    <xdr:graphicFrame macro="">
      <xdr:nvGraphicFramePr>
        <xdr:cNvPr id="5141" name="Chart 21">
          <a:extLst>
            <a:ext uri="{FF2B5EF4-FFF2-40B4-BE49-F238E27FC236}">
              <a16:creationId xmlns:a16="http://schemas.microsoft.com/office/drawing/2014/main" id="{00000000-0008-0000-1100-0000151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oneCellAnchor>
    <xdr:from>
      <xdr:col>6</xdr:col>
      <xdr:colOff>171450</xdr:colOff>
      <xdr:row>50</xdr:row>
      <xdr:rowOff>133350</xdr:rowOff>
    </xdr:from>
    <xdr:ext cx="1013459" cy="390860"/>
    <xdr:sp macro="" textlink="">
      <xdr:nvSpPr>
        <xdr:cNvPr id="13" name="Strzałka w górę 12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1100-00000D000000}"/>
            </a:ext>
          </a:extLst>
        </xdr:cNvPr>
        <xdr:cNvSpPr/>
      </xdr:nvSpPr>
      <xdr:spPr bwMode="auto">
        <a:xfrm>
          <a:off x="4219575" y="8610600"/>
          <a:ext cx="1013459" cy="390860"/>
        </a:xfrm>
        <a:prstGeom prst="upArrow">
          <a:avLst/>
        </a:prstGeom>
        <a:solidFill>
          <a:schemeClr val="tx2">
            <a:lumMod val="40000"/>
            <a:lumOff val="6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t" anchorCtr="0" upright="1">
          <a:noAutofit/>
        </a:bodyPr>
        <a:lstStyle/>
        <a:p>
          <a:pPr algn="ctr"/>
          <a:r>
            <a:rPr lang="pl-PL" sz="800"/>
            <a:t>Powrót do spisu treści</a:t>
          </a:r>
        </a:p>
      </xdr:txBody>
    </xdr:sp>
    <xdr:clientData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0</xdr:row>
      <xdr:rowOff>0</xdr:rowOff>
    </xdr:from>
    <xdr:to>
      <xdr:col>8</xdr:col>
      <xdr:colOff>542925</xdr:colOff>
      <xdr:row>0</xdr:row>
      <xdr:rowOff>0</xdr:rowOff>
    </xdr:to>
    <xdr:graphicFrame macro="">
      <xdr:nvGraphicFramePr>
        <xdr:cNvPr id="6145" name="Chart 1">
          <a:extLst>
            <a:ext uri="{FF2B5EF4-FFF2-40B4-BE49-F238E27FC236}">
              <a16:creationId xmlns:a16="http://schemas.microsoft.com/office/drawing/2014/main" id="{00000000-0008-0000-1200-0000011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171450</xdr:colOff>
      <xdr:row>0</xdr:row>
      <xdr:rowOff>0</xdr:rowOff>
    </xdr:from>
    <xdr:to>
      <xdr:col>8</xdr:col>
      <xdr:colOff>542925</xdr:colOff>
      <xdr:row>0</xdr:row>
      <xdr:rowOff>0</xdr:rowOff>
    </xdr:to>
    <xdr:graphicFrame macro="">
      <xdr:nvGraphicFramePr>
        <xdr:cNvPr id="6146" name="Chart 2">
          <a:extLst>
            <a:ext uri="{FF2B5EF4-FFF2-40B4-BE49-F238E27FC236}">
              <a16:creationId xmlns:a16="http://schemas.microsoft.com/office/drawing/2014/main" id="{00000000-0008-0000-1200-0000021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171450</xdr:colOff>
      <xdr:row>0</xdr:row>
      <xdr:rowOff>0</xdr:rowOff>
    </xdr:from>
    <xdr:to>
      <xdr:col>8</xdr:col>
      <xdr:colOff>542925</xdr:colOff>
      <xdr:row>0</xdr:row>
      <xdr:rowOff>0</xdr:rowOff>
    </xdr:to>
    <xdr:graphicFrame macro="">
      <xdr:nvGraphicFramePr>
        <xdr:cNvPr id="6147" name="Chart 3">
          <a:extLst>
            <a:ext uri="{FF2B5EF4-FFF2-40B4-BE49-F238E27FC236}">
              <a16:creationId xmlns:a16="http://schemas.microsoft.com/office/drawing/2014/main" id="{00000000-0008-0000-1200-0000031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171450</xdr:colOff>
      <xdr:row>0</xdr:row>
      <xdr:rowOff>0</xdr:rowOff>
    </xdr:from>
    <xdr:to>
      <xdr:col>8</xdr:col>
      <xdr:colOff>542925</xdr:colOff>
      <xdr:row>0</xdr:row>
      <xdr:rowOff>0</xdr:rowOff>
    </xdr:to>
    <xdr:graphicFrame macro="">
      <xdr:nvGraphicFramePr>
        <xdr:cNvPr id="6148" name="Chart 4">
          <a:extLst>
            <a:ext uri="{FF2B5EF4-FFF2-40B4-BE49-F238E27FC236}">
              <a16:creationId xmlns:a16="http://schemas.microsoft.com/office/drawing/2014/main" id="{00000000-0008-0000-1200-0000041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171450</xdr:colOff>
      <xdr:row>0</xdr:row>
      <xdr:rowOff>0</xdr:rowOff>
    </xdr:from>
    <xdr:to>
      <xdr:col>8</xdr:col>
      <xdr:colOff>542925</xdr:colOff>
      <xdr:row>0</xdr:row>
      <xdr:rowOff>0</xdr:rowOff>
    </xdr:to>
    <xdr:graphicFrame macro="">
      <xdr:nvGraphicFramePr>
        <xdr:cNvPr id="6149" name="Chart 5">
          <a:extLst>
            <a:ext uri="{FF2B5EF4-FFF2-40B4-BE49-F238E27FC236}">
              <a16:creationId xmlns:a16="http://schemas.microsoft.com/office/drawing/2014/main" id="{00000000-0008-0000-1200-0000051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171450</xdr:colOff>
      <xdr:row>0</xdr:row>
      <xdr:rowOff>0</xdr:rowOff>
    </xdr:from>
    <xdr:to>
      <xdr:col>8</xdr:col>
      <xdr:colOff>542925</xdr:colOff>
      <xdr:row>0</xdr:row>
      <xdr:rowOff>0</xdr:rowOff>
    </xdr:to>
    <xdr:graphicFrame macro="">
      <xdr:nvGraphicFramePr>
        <xdr:cNvPr id="6150" name="Chart 6">
          <a:extLst>
            <a:ext uri="{FF2B5EF4-FFF2-40B4-BE49-F238E27FC236}">
              <a16:creationId xmlns:a16="http://schemas.microsoft.com/office/drawing/2014/main" id="{00000000-0008-0000-1200-0000061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171450</xdr:colOff>
      <xdr:row>0</xdr:row>
      <xdr:rowOff>0</xdr:rowOff>
    </xdr:from>
    <xdr:to>
      <xdr:col>8</xdr:col>
      <xdr:colOff>542925</xdr:colOff>
      <xdr:row>0</xdr:row>
      <xdr:rowOff>0</xdr:rowOff>
    </xdr:to>
    <xdr:graphicFrame macro="">
      <xdr:nvGraphicFramePr>
        <xdr:cNvPr id="6151" name="Chart 7">
          <a:extLst>
            <a:ext uri="{FF2B5EF4-FFF2-40B4-BE49-F238E27FC236}">
              <a16:creationId xmlns:a16="http://schemas.microsoft.com/office/drawing/2014/main" id="{00000000-0008-0000-1200-0000071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171450</xdr:colOff>
      <xdr:row>0</xdr:row>
      <xdr:rowOff>0</xdr:rowOff>
    </xdr:from>
    <xdr:to>
      <xdr:col>8</xdr:col>
      <xdr:colOff>542925</xdr:colOff>
      <xdr:row>0</xdr:row>
      <xdr:rowOff>0</xdr:rowOff>
    </xdr:to>
    <xdr:graphicFrame macro="">
      <xdr:nvGraphicFramePr>
        <xdr:cNvPr id="6154" name="Chart 10">
          <a:extLst>
            <a:ext uri="{FF2B5EF4-FFF2-40B4-BE49-F238E27FC236}">
              <a16:creationId xmlns:a16="http://schemas.microsoft.com/office/drawing/2014/main" id="{00000000-0008-0000-1200-00000A1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171450</xdr:colOff>
      <xdr:row>0</xdr:row>
      <xdr:rowOff>0</xdr:rowOff>
    </xdr:from>
    <xdr:to>
      <xdr:col>8</xdr:col>
      <xdr:colOff>542925</xdr:colOff>
      <xdr:row>0</xdr:row>
      <xdr:rowOff>0</xdr:rowOff>
    </xdr:to>
    <xdr:graphicFrame macro="">
      <xdr:nvGraphicFramePr>
        <xdr:cNvPr id="6155" name="Chart 11">
          <a:extLst>
            <a:ext uri="{FF2B5EF4-FFF2-40B4-BE49-F238E27FC236}">
              <a16:creationId xmlns:a16="http://schemas.microsoft.com/office/drawing/2014/main" id="{00000000-0008-0000-1200-00000B1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171450</xdr:colOff>
      <xdr:row>0</xdr:row>
      <xdr:rowOff>0</xdr:rowOff>
    </xdr:from>
    <xdr:to>
      <xdr:col>8</xdr:col>
      <xdr:colOff>542925</xdr:colOff>
      <xdr:row>0</xdr:row>
      <xdr:rowOff>0</xdr:rowOff>
    </xdr:to>
    <xdr:graphicFrame macro="">
      <xdr:nvGraphicFramePr>
        <xdr:cNvPr id="6156" name="Chart 12">
          <a:extLst>
            <a:ext uri="{FF2B5EF4-FFF2-40B4-BE49-F238E27FC236}">
              <a16:creationId xmlns:a16="http://schemas.microsoft.com/office/drawing/2014/main" id="{00000000-0008-0000-1200-00000C1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171450</xdr:colOff>
      <xdr:row>0</xdr:row>
      <xdr:rowOff>0</xdr:rowOff>
    </xdr:from>
    <xdr:to>
      <xdr:col>8</xdr:col>
      <xdr:colOff>542925</xdr:colOff>
      <xdr:row>0</xdr:row>
      <xdr:rowOff>0</xdr:rowOff>
    </xdr:to>
    <xdr:graphicFrame macro="">
      <xdr:nvGraphicFramePr>
        <xdr:cNvPr id="6157" name="Chart 13">
          <a:extLst>
            <a:ext uri="{FF2B5EF4-FFF2-40B4-BE49-F238E27FC236}">
              <a16:creationId xmlns:a16="http://schemas.microsoft.com/office/drawing/2014/main" id="{00000000-0008-0000-1200-00000D1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171450</xdr:colOff>
      <xdr:row>0</xdr:row>
      <xdr:rowOff>0</xdr:rowOff>
    </xdr:from>
    <xdr:to>
      <xdr:col>8</xdr:col>
      <xdr:colOff>542925</xdr:colOff>
      <xdr:row>0</xdr:row>
      <xdr:rowOff>0</xdr:rowOff>
    </xdr:to>
    <xdr:graphicFrame macro="">
      <xdr:nvGraphicFramePr>
        <xdr:cNvPr id="6158" name="Chart 14">
          <a:extLst>
            <a:ext uri="{FF2B5EF4-FFF2-40B4-BE49-F238E27FC236}">
              <a16:creationId xmlns:a16="http://schemas.microsoft.com/office/drawing/2014/main" id="{00000000-0008-0000-1200-00000E1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171450</xdr:colOff>
      <xdr:row>0</xdr:row>
      <xdr:rowOff>0</xdr:rowOff>
    </xdr:from>
    <xdr:to>
      <xdr:col>8</xdr:col>
      <xdr:colOff>542925</xdr:colOff>
      <xdr:row>0</xdr:row>
      <xdr:rowOff>0</xdr:rowOff>
    </xdr:to>
    <xdr:graphicFrame macro="">
      <xdr:nvGraphicFramePr>
        <xdr:cNvPr id="6159" name="Chart 15">
          <a:extLst>
            <a:ext uri="{FF2B5EF4-FFF2-40B4-BE49-F238E27FC236}">
              <a16:creationId xmlns:a16="http://schemas.microsoft.com/office/drawing/2014/main" id="{00000000-0008-0000-1200-00000F1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171450</xdr:colOff>
      <xdr:row>0</xdr:row>
      <xdr:rowOff>0</xdr:rowOff>
    </xdr:from>
    <xdr:to>
      <xdr:col>8</xdr:col>
      <xdr:colOff>542925</xdr:colOff>
      <xdr:row>0</xdr:row>
      <xdr:rowOff>0</xdr:rowOff>
    </xdr:to>
    <xdr:graphicFrame macro="">
      <xdr:nvGraphicFramePr>
        <xdr:cNvPr id="6162" name="Chart 18">
          <a:extLst>
            <a:ext uri="{FF2B5EF4-FFF2-40B4-BE49-F238E27FC236}">
              <a16:creationId xmlns:a16="http://schemas.microsoft.com/office/drawing/2014/main" id="{00000000-0008-0000-1200-0000121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171450</xdr:colOff>
      <xdr:row>0</xdr:row>
      <xdr:rowOff>0</xdr:rowOff>
    </xdr:from>
    <xdr:to>
      <xdr:col>8</xdr:col>
      <xdr:colOff>542925</xdr:colOff>
      <xdr:row>0</xdr:row>
      <xdr:rowOff>0</xdr:rowOff>
    </xdr:to>
    <xdr:graphicFrame macro="">
      <xdr:nvGraphicFramePr>
        <xdr:cNvPr id="6163" name="Chart 19">
          <a:extLst>
            <a:ext uri="{FF2B5EF4-FFF2-40B4-BE49-F238E27FC236}">
              <a16:creationId xmlns:a16="http://schemas.microsoft.com/office/drawing/2014/main" id="{00000000-0008-0000-1200-0000131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171450</xdr:colOff>
      <xdr:row>0</xdr:row>
      <xdr:rowOff>0</xdr:rowOff>
    </xdr:from>
    <xdr:to>
      <xdr:col>8</xdr:col>
      <xdr:colOff>542925</xdr:colOff>
      <xdr:row>0</xdr:row>
      <xdr:rowOff>0</xdr:rowOff>
    </xdr:to>
    <xdr:graphicFrame macro="">
      <xdr:nvGraphicFramePr>
        <xdr:cNvPr id="6164" name="Chart 20">
          <a:extLst>
            <a:ext uri="{FF2B5EF4-FFF2-40B4-BE49-F238E27FC236}">
              <a16:creationId xmlns:a16="http://schemas.microsoft.com/office/drawing/2014/main" id="{00000000-0008-0000-1200-0000141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171450</xdr:colOff>
      <xdr:row>0</xdr:row>
      <xdr:rowOff>0</xdr:rowOff>
    </xdr:from>
    <xdr:to>
      <xdr:col>8</xdr:col>
      <xdr:colOff>542925</xdr:colOff>
      <xdr:row>0</xdr:row>
      <xdr:rowOff>0</xdr:rowOff>
    </xdr:to>
    <xdr:graphicFrame macro="">
      <xdr:nvGraphicFramePr>
        <xdr:cNvPr id="6165" name="Chart 21">
          <a:extLst>
            <a:ext uri="{FF2B5EF4-FFF2-40B4-BE49-F238E27FC236}">
              <a16:creationId xmlns:a16="http://schemas.microsoft.com/office/drawing/2014/main" id="{00000000-0008-0000-1200-0000151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171450</xdr:colOff>
      <xdr:row>0</xdr:row>
      <xdr:rowOff>0</xdr:rowOff>
    </xdr:from>
    <xdr:to>
      <xdr:col>8</xdr:col>
      <xdr:colOff>542925</xdr:colOff>
      <xdr:row>0</xdr:row>
      <xdr:rowOff>0</xdr:rowOff>
    </xdr:to>
    <xdr:graphicFrame macro="">
      <xdr:nvGraphicFramePr>
        <xdr:cNvPr id="6166" name="Chart 22">
          <a:extLst>
            <a:ext uri="{FF2B5EF4-FFF2-40B4-BE49-F238E27FC236}">
              <a16:creationId xmlns:a16="http://schemas.microsoft.com/office/drawing/2014/main" id="{00000000-0008-0000-1200-0000161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7</xdr:col>
      <xdr:colOff>561975</xdr:colOff>
      <xdr:row>0</xdr:row>
      <xdr:rowOff>0</xdr:rowOff>
    </xdr:to>
    <xdr:graphicFrame macro="">
      <xdr:nvGraphicFramePr>
        <xdr:cNvPr id="6167" name="Chart 23">
          <a:extLst>
            <a:ext uri="{FF2B5EF4-FFF2-40B4-BE49-F238E27FC236}">
              <a16:creationId xmlns:a16="http://schemas.microsoft.com/office/drawing/2014/main" id="{00000000-0008-0000-1200-0000171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7</xdr:col>
      <xdr:colOff>561975</xdr:colOff>
      <xdr:row>0</xdr:row>
      <xdr:rowOff>0</xdr:rowOff>
    </xdr:to>
    <xdr:graphicFrame macro="">
      <xdr:nvGraphicFramePr>
        <xdr:cNvPr id="6168" name="Chart 24">
          <a:extLst>
            <a:ext uri="{FF2B5EF4-FFF2-40B4-BE49-F238E27FC236}">
              <a16:creationId xmlns:a16="http://schemas.microsoft.com/office/drawing/2014/main" id="{00000000-0008-0000-1200-0000181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7</xdr:col>
      <xdr:colOff>561975</xdr:colOff>
      <xdr:row>0</xdr:row>
      <xdr:rowOff>0</xdr:rowOff>
    </xdr:to>
    <xdr:graphicFrame macro="">
      <xdr:nvGraphicFramePr>
        <xdr:cNvPr id="6169" name="Chart 25">
          <a:extLst>
            <a:ext uri="{FF2B5EF4-FFF2-40B4-BE49-F238E27FC236}">
              <a16:creationId xmlns:a16="http://schemas.microsoft.com/office/drawing/2014/main" id="{00000000-0008-0000-1200-0000191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7</xdr:col>
      <xdr:colOff>561975</xdr:colOff>
      <xdr:row>0</xdr:row>
      <xdr:rowOff>0</xdr:rowOff>
    </xdr:to>
    <xdr:graphicFrame macro="">
      <xdr:nvGraphicFramePr>
        <xdr:cNvPr id="6170" name="Chart 26">
          <a:extLst>
            <a:ext uri="{FF2B5EF4-FFF2-40B4-BE49-F238E27FC236}">
              <a16:creationId xmlns:a16="http://schemas.microsoft.com/office/drawing/2014/main" id="{00000000-0008-0000-1200-00001A1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0</xdr:colOff>
      <xdr:row>25</xdr:row>
      <xdr:rowOff>161924</xdr:rowOff>
    </xdr:from>
    <xdr:to>
      <xdr:col>8</xdr:col>
      <xdr:colOff>19050</xdr:colOff>
      <xdr:row>52</xdr:row>
      <xdr:rowOff>28574</xdr:rowOff>
    </xdr:to>
    <xdr:graphicFrame macro="">
      <xdr:nvGraphicFramePr>
        <xdr:cNvPr id="25" name="Chart 2">
          <a:extLst>
            <a:ext uri="{FF2B5EF4-FFF2-40B4-BE49-F238E27FC236}">
              <a16:creationId xmlns:a16="http://schemas.microsoft.com/office/drawing/2014/main" id="{00000000-0008-0000-12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oneCellAnchor>
    <xdr:from>
      <xdr:col>6</xdr:col>
      <xdr:colOff>85725</xdr:colOff>
      <xdr:row>53</xdr:row>
      <xdr:rowOff>9525</xdr:rowOff>
    </xdr:from>
    <xdr:ext cx="1013459" cy="390860"/>
    <xdr:sp macro="" textlink="">
      <xdr:nvSpPr>
        <xdr:cNvPr id="26" name="Strzałka w górę 25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1200-00001A000000}"/>
            </a:ext>
          </a:extLst>
        </xdr:cNvPr>
        <xdr:cNvSpPr/>
      </xdr:nvSpPr>
      <xdr:spPr bwMode="auto">
        <a:xfrm>
          <a:off x="4200525" y="8867775"/>
          <a:ext cx="1013459" cy="390860"/>
        </a:xfrm>
        <a:prstGeom prst="upArrow">
          <a:avLst/>
        </a:prstGeom>
        <a:solidFill>
          <a:schemeClr val="tx2">
            <a:lumMod val="40000"/>
            <a:lumOff val="6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t" anchorCtr="0" upright="1">
          <a:noAutofit/>
        </a:bodyPr>
        <a:lstStyle/>
        <a:p>
          <a:pPr algn="ctr"/>
          <a:r>
            <a:rPr lang="pl-PL" sz="800"/>
            <a:t>Powrót do spisu treści</a:t>
          </a:r>
        </a:p>
      </xdr:txBody>
    </xdr:sp>
    <xdr:clientData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28576</xdr:colOff>
      <xdr:row>32</xdr:row>
      <xdr:rowOff>142875</xdr:rowOff>
    </xdr:from>
    <xdr:to>
      <xdr:col>7</xdr:col>
      <xdr:colOff>123826</xdr:colOff>
      <xdr:row>55</xdr:row>
      <xdr:rowOff>152400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0000000-0008-0000-1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5</xdr:col>
      <xdr:colOff>619125</xdr:colOff>
      <xdr:row>56</xdr:row>
      <xdr:rowOff>95250</xdr:rowOff>
    </xdr:from>
    <xdr:ext cx="1013459" cy="390860"/>
    <xdr:sp macro="" textlink="">
      <xdr:nvSpPr>
        <xdr:cNvPr id="4" name="Strzałka w górę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1300-000004000000}"/>
            </a:ext>
          </a:extLst>
        </xdr:cNvPr>
        <xdr:cNvSpPr/>
      </xdr:nvSpPr>
      <xdr:spPr bwMode="auto">
        <a:xfrm>
          <a:off x="4371975" y="10039350"/>
          <a:ext cx="1013459" cy="390860"/>
        </a:xfrm>
        <a:prstGeom prst="upArrow">
          <a:avLst/>
        </a:prstGeom>
        <a:solidFill>
          <a:schemeClr val="tx2">
            <a:lumMod val="40000"/>
            <a:lumOff val="6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t" anchorCtr="0" upright="1">
          <a:noAutofit/>
        </a:bodyPr>
        <a:lstStyle/>
        <a:p>
          <a:pPr algn="ctr"/>
          <a:r>
            <a:rPr lang="pl-PL" sz="800"/>
            <a:t>Powrót do spisu treści</a:t>
          </a:r>
        </a:p>
      </xdr:txBody>
    </xdr:sp>
    <xdr:clientData/>
  </xdr:one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20</xdr:row>
      <xdr:rowOff>38099</xdr:rowOff>
    </xdr:from>
    <xdr:to>
      <xdr:col>7</xdr:col>
      <xdr:colOff>180975</xdr:colOff>
      <xdr:row>39</xdr:row>
      <xdr:rowOff>114299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00000000-0008-0000-1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28575</xdr:colOff>
      <xdr:row>42</xdr:row>
      <xdr:rowOff>47625</xdr:rowOff>
    </xdr:from>
    <xdr:to>
      <xdr:col>7</xdr:col>
      <xdr:colOff>123824</xdr:colOff>
      <xdr:row>61</xdr:row>
      <xdr:rowOff>38100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00000000-0008-0000-14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5</xdr:col>
      <xdr:colOff>161925</xdr:colOff>
      <xdr:row>61</xdr:row>
      <xdr:rowOff>142875</xdr:rowOff>
    </xdr:from>
    <xdr:ext cx="1013459" cy="390860"/>
    <xdr:sp macro="" textlink="">
      <xdr:nvSpPr>
        <xdr:cNvPr id="4" name="Strzałka w górę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1400-000004000000}"/>
            </a:ext>
          </a:extLst>
        </xdr:cNvPr>
        <xdr:cNvSpPr/>
      </xdr:nvSpPr>
      <xdr:spPr bwMode="auto">
        <a:xfrm>
          <a:off x="4962525" y="11858625"/>
          <a:ext cx="1013459" cy="390860"/>
        </a:xfrm>
        <a:prstGeom prst="upArrow">
          <a:avLst/>
        </a:prstGeom>
        <a:solidFill>
          <a:schemeClr val="tx2">
            <a:lumMod val="40000"/>
            <a:lumOff val="6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t" anchorCtr="0" upright="1">
          <a:noAutofit/>
        </a:bodyPr>
        <a:lstStyle/>
        <a:p>
          <a:pPr algn="ctr"/>
          <a:r>
            <a:rPr lang="pl-PL" sz="800"/>
            <a:t>Powrót do spisu treści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0</xdr:row>
      <xdr:rowOff>0</xdr:rowOff>
    </xdr:from>
    <xdr:to>
      <xdr:col>9</xdr:col>
      <xdr:colOff>485775</xdr:colOff>
      <xdr:row>0</xdr:row>
      <xdr:rowOff>0</xdr:rowOff>
    </xdr:to>
    <xdr:graphicFrame macro="">
      <xdr:nvGraphicFramePr>
        <xdr:cNvPr id="2049" name="Chart 1">
          <a:extLst>
            <a:ext uri="{FF2B5EF4-FFF2-40B4-BE49-F238E27FC236}">
              <a16:creationId xmlns:a16="http://schemas.microsoft.com/office/drawing/2014/main" id="{00000000-0008-0000-0300-000001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171450</xdr:colOff>
      <xdr:row>0</xdr:row>
      <xdr:rowOff>0</xdr:rowOff>
    </xdr:from>
    <xdr:to>
      <xdr:col>9</xdr:col>
      <xdr:colOff>485775</xdr:colOff>
      <xdr:row>0</xdr:row>
      <xdr:rowOff>0</xdr:rowOff>
    </xdr:to>
    <xdr:graphicFrame macro="">
      <xdr:nvGraphicFramePr>
        <xdr:cNvPr id="2050" name="Chart 2">
          <a:extLst>
            <a:ext uri="{FF2B5EF4-FFF2-40B4-BE49-F238E27FC236}">
              <a16:creationId xmlns:a16="http://schemas.microsoft.com/office/drawing/2014/main" id="{00000000-0008-0000-0300-000002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171450</xdr:colOff>
      <xdr:row>0</xdr:row>
      <xdr:rowOff>0</xdr:rowOff>
    </xdr:from>
    <xdr:to>
      <xdr:col>9</xdr:col>
      <xdr:colOff>485775</xdr:colOff>
      <xdr:row>0</xdr:row>
      <xdr:rowOff>0</xdr:rowOff>
    </xdr:to>
    <xdr:graphicFrame macro="">
      <xdr:nvGraphicFramePr>
        <xdr:cNvPr id="2051" name="Chart 3">
          <a:extLst>
            <a:ext uri="{FF2B5EF4-FFF2-40B4-BE49-F238E27FC236}">
              <a16:creationId xmlns:a16="http://schemas.microsoft.com/office/drawing/2014/main" id="{00000000-0008-0000-0300-000003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171450</xdr:colOff>
      <xdr:row>0</xdr:row>
      <xdr:rowOff>0</xdr:rowOff>
    </xdr:from>
    <xdr:to>
      <xdr:col>9</xdr:col>
      <xdr:colOff>485775</xdr:colOff>
      <xdr:row>0</xdr:row>
      <xdr:rowOff>0</xdr:rowOff>
    </xdr:to>
    <xdr:graphicFrame macro="">
      <xdr:nvGraphicFramePr>
        <xdr:cNvPr id="2052" name="Chart 4">
          <a:extLst>
            <a:ext uri="{FF2B5EF4-FFF2-40B4-BE49-F238E27FC236}">
              <a16:creationId xmlns:a16="http://schemas.microsoft.com/office/drawing/2014/main" id="{00000000-0008-0000-0300-000004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171450</xdr:colOff>
      <xdr:row>0</xdr:row>
      <xdr:rowOff>0</xdr:rowOff>
    </xdr:from>
    <xdr:to>
      <xdr:col>9</xdr:col>
      <xdr:colOff>485775</xdr:colOff>
      <xdr:row>0</xdr:row>
      <xdr:rowOff>0</xdr:rowOff>
    </xdr:to>
    <xdr:graphicFrame macro="">
      <xdr:nvGraphicFramePr>
        <xdr:cNvPr id="2053" name="Chart 5">
          <a:extLst>
            <a:ext uri="{FF2B5EF4-FFF2-40B4-BE49-F238E27FC236}">
              <a16:creationId xmlns:a16="http://schemas.microsoft.com/office/drawing/2014/main" id="{00000000-0008-0000-0300-000005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171450</xdr:colOff>
      <xdr:row>0</xdr:row>
      <xdr:rowOff>0</xdr:rowOff>
    </xdr:from>
    <xdr:to>
      <xdr:col>9</xdr:col>
      <xdr:colOff>485775</xdr:colOff>
      <xdr:row>0</xdr:row>
      <xdr:rowOff>0</xdr:rowOff>
    </xdr:to>
    <xdr:graphicFrame macro="">
      <xdr:nvGraphicFramePr>
        <xdr:cNvPr id="2054" name="Chart 6">
          <a:extLst>
            <a:ext uri="{FF2B5EF4-FFF2-40B4-BE49-F238E27FC236}">
              <a16:creationId xmlns:a16="http://schemas.microsoft.com/office/drawing/2014/main" id="{00000000-0008-0000-0300-000006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171450</xdr:colOff>
      <xdr:row>0</xdr:row>
      <xdr:rowOff>0</xdr:rowOff>
    </xdr:from>
    <xdr:to>
      <xdr:col>9</xdr:col>
      <xdr:colOff>485775</xdr:colOff>
      <xdr:row>0</xdr:row>
      <xdr:rowOff>0</xdr:rowOff>
    </xdr:to>
    <xdr:graphicFrame macro="">
      <xdr:nvGraphicFramePr>
        <xdr:cNvPr id="2055" name="Chart 7">
          <a:extLst>
            <a:ext uri="{FF2B5EF4-FFF2-40B4-BE49-F238E27FC236}">
              <a16:creationId xmlns:a16="http://schemas.microsoft.com/office/drawing/2014/main" id="{00000000-0008-0000-0300-000007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161925</xdr:colOff>
      <xdr:row>0</xdr:row>
      <xdr:rowOff>0</xdr:rowOff>
    </xdr:from>
    <xdr:to>
      <xdr:col>9</xdr:col>
      <xdr:colOff>476250</xdr:colOff>
      <xdr:row>0</xdr:row>
      <xdr:rowOff>0</xdr:rowOff>
    </xdr:to>
    <xdr:graphicFrame macro="">
      <xdr:nvGraphicFramePr>
        <xdr:cNvPr id="2056" name="Chart 8">
          <a:extLst>
            <a:ext uri="{FF2B5EF4-FFF2-40B4-BE49-F238E27FC236}">
              <a16:creationId xmlns:a16="http://schemas.microsoft.com/office/drawing/2014/main" id="{00000000-0008-0000-0300-000008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161925</xdr:colOff>
      <xdr:row>0</xdr:row>
      <xdr:rowOff>0</xdr:rowOff>
    </xdr:from>
    <xdr:to>
      <xdr:col>9</xdr:col>
      <xdr:colOff>476250</xdr:colOff>
      <xdr:row>0</xdr:row>
      <xdr:rowOff>0</xdr:rowOff>
    </xdr:to>
    <xdr:graphicFrame macro="">
      <xdr:nvGraphicFramePr>
        <xdr:cNvPr id="2057" name="Chart 9">
          <a:extLst>
            <a:ext uri="{FF2B5EF4-FFF2-40B4-BE49-F238E27FC236}">
              <a16:creationId xmlns:a16="http://schemas.microsoft.com/office/drawing/2014/main" id="{00000000-0008-0000-0300-000009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161925</xdr:colOff>
      <xdr:row>0</xdr:row>
      <xdr:rowOff>0</xdr:rowOff>
    </xdr:from>
    <xdr:to>
      <xdr:col>9</xdr:col>
      <xdr:colOff>476250</xdr:colOff>
      <xdr:row>0</xdr:row>
      <xdr:rowOff>0</xdr:rowOff>
    </xdr:to>
    <xdr:graphicFrame macro="">
      <xdr:nvGraphicFramePr>
        <xdr:cNvPr id="2058" name="Chart 10">
          <a:extLst>
            <a:ext uri="{FF2B5EF4-FFF2-40B4-BE49-F238E27FC236}">
              <a16:creationId xmlns:a16="http://schemas.microsoft.com/office/drawing/2014/main" id="{00000000-0008-0000-0300-00000A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161925</xdr:colOff>
      <xdr:row>0</xdr:row>
      <xdr:rowOff>0</xdr:rowOff>
    </xdr:from>
    <xdr:to>
      <xdr:col>9</xdr:col>
      <xdr:colOff>476250</xdr:colOff>
      <xdr:row>0</xdr:row>
      <xdr:rowOff>0</xdr:rowOff>
    </xdr:to>
    <xdr:graphicFrame macro="">
      <xdr:nvGraphicFramePr>
        <xdr:cNvPr id="2059" name="Chart 11">
          <a:extLst>
            <a:ext uri="{FF2B5EF4-FFF2-40B4-BE49-F238E27FC236}">
              <a16:creationId xmlns:a16="http://schemas.microsoft.com/office/drawing/2014/main" id="{00000000-0008-0000-0300-00000B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161925</xdr:colOff>
      <xdr:row>0</xdr:row>
      <xdr:rowOff>0</xdr:rowOff>
    </xdr:from>
    <xdr:to>
      <xdr:col>9</xdr:col>
      <xdr:colOff>476250</xdr:colOff>
      <xdr:row>0</xdr:row>
      <xdr:rowOff>0</xdr:rowOff>
    </xdr:to>
    <xdr:graphicFrame macro="">
      <xdr:nvGraphicFramePr>
        <xdr:cNvPr id="2060" name="Chart 12">
          <a:extLst>
            <a:ext uri="{FF2B5EF4-FFF2-40B4-BE49-F238E27FC236}">
              <a16:creationId xmlns:a16="http://schemas.microsoft.com/office/drawing/2014/main" id="{00000000-0008-0000-0300-00000C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161925</xdr:colOff>
      <xdr:row>0</xdr:row>
      <xdr:rowOff>0</xdr:rowOff>
    </xdr:from>
    <xdr:to>
      <xdr:col>9</xdr:col>
      <xdr:colOff>476250</xdr:colOff>
      <xdr:row>0</xdr:row>
      <xdr:rowOff>0</xdr:rowOff>
    </xdr:to>
    <xdr:graphicFrame macro="">
      <xdr:nvGraphicFramePr>
        <xdr:cNvPr id="2061" name="Chart 13">
          <a:extLst>
            <a:ext uri="{FF2B5EF4-FFF2-40B4-BE49-F238E27FC236}">
              <a16:creationId xmlns:a16="http://schemas.microsoft.com/office/drawing/2014/main" id="{00000000-0008-0000-0300-00000D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161925</xdr:colOff>
      <xdr:row>0</xdr:row>
      <xdr:rowOff>0</xdr:rowOff>
    </xdr:from>
    <xdr:to>
      <xdr:col>9</xdr:col>
      <xdr:colOff>476250</xdr:colOff>
      <xdr:row>0</xdr:row>
      <xdr:rowOff>0</xdr:rowOff>
    </xdr:to>
    <xdr:graphicFrame macro="">
      <xdr:nvGraphicFramePr>
        <xdr:cNvPr id="2064" name="Chart 16">
          <a:extLst>
            <a:ext uri="{FF2B5EF4-FFF2-40B4-BE49-F238E27FC236}">
              <a16:creationId xmlns:a16="http://schemas.microsoft.com/office/drawing/2014/main" id="{00000000-0008-0000-0300-000010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161925</xdr:colOff>
      <xdr:row>0</xdr:row>
      <xdr:rowOff>0</xdr:rowOff>
    </xdr:from>
    <xdr:to>
      <xdr:col>9</xdr:col>
      <xdr:colOff>476250</xdr:colOff>
      <xdr:row>0</xdr:row>
      <xdr:rowOff>0</xdr:rowOff>
    </xdr:to>
    <xdr:graphicFrame macro="">
      <xdr:nvGraphicFramePr>
        <xdr:cNvPr id="2065" name="Chart 17">
          <a:extLst>
            <a:ext uri="{FF2B5EF4-FFF2-40B4-BE49-F238E27FC236}">
              <a16:creationId xmlns:a16="http://schemas.microsoft.com/office/drawing/2014/main" id="{00000000-0008-0000-0300-000011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161925</xdr:colOff>
      <xdr:row>0</xdr:row>
      <xdr:rowOff>0</xdr:rowOff>
    </xdr:from>
    <xdr:to>
      <xdr:col>9</xdr:col>
      <xdr:colOff>476250</xdr:colOff>
      <xdr:row>0</xdr:row>
      <xdr:rowOff>0</xdr:rowOff>
    </xdr:to>
    <xdr:graphicFrame macro="">
      <xdr:nvGraphicFramePr>
        <xdr:cNvPr id="2066" name="Chart 18">
          <a:extLst>
            <a:ext uri="{FF2B5EF4-FFF2-40B4-BE49-F238E27FC236}">
              <a16:creationId xmlns:a16="http://schemas.microsoft.com/office/drawing/2014/main" id="{00000000-0008-0000-0300-000012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161925</xdr:colOff>
      <xdr:row>0</xdr:row>
      <xdr:rowOff>0</xdr:rowOff>
    </xdr:from>
    <xdr:to>
      <xdr:col>9</xdr:col>
      <xdr:colOff>476250</xdr:colOff>
      <xdr:row>0</xdr:row>
      <xdr:rowOff>0</xdr:rowOff>
    </xdr:to>
    <xdr:graphicFrame macro="">
      <xdr:nvGraphicFramePr>
        <xdr:cNvPr id="2067" name="Chart 19">
          <a:extLst>
            <a:ext uri="{FF2B5EF4-FFF2-40B4-BE49-F238E27FC236}">
              <a16:creationId xmlns:a16="http://schemas.microsoft.com/office/drawing/2014/main" id="{00000000-0008-0000-0300-000013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161925</xdr:colOff>
      <xdr:row>0</xdr:row>
      <xdr:rowOff>0</xdr:rowOff>
    </xdr:from>
    <xdr:to>
      <xdr:col>9</xdr:col>
      <xdr:colOff>476250</xdr:colOff>
      <xdr:row>0</xdr:row>
      <xdr:rowOff>0</xdr:rowOff>
    </xdr:to>
    <xdr:graphicFrame macro="">
      <xdr:nvGraphicFramePr>
        <xdr:cNvPr id="2068" name="Chart 20">
          <a:extLst>
            <a:ext uri="{FF2B5EF4-FFF2-40B4-BE49-F238E27FC236}">
              <a16:creationId xmlns:a16="http://schemas.microsoft.com/office/drawing/2014/main" id="{00000000-0008-0000-0300-000014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161925</xdr:colOff>
      <xdr:row>0</xdr:row>
      <xdr:rowOff>0</xdr:rowOff>
    </xdr:from>
    <xdr:to>
      <xdr:col>9</xdr:col>
      <xdr:colOff>476250</xdr:colOff>
      <xdr:row>0</xdr:row>
      <xdr:rowOff>0</xdr:rowOff>
    </xdr:to>
    <xdr:graphicFrame macro="">
      <xdr:nvGraphicFramePr>
        <xdr:cNvPr id="2069" name="Chart 21">
          <a:extLst>
            <a:ext uri="{FF2B5EF4-FFF2-40B4-BE49-F238E27FC236}">
              <a16:creationId xmlns:a16="http://schemas.microsoft.com/office/drawing/2014/main" id="{00000000-0008-0000-0300-000015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161925</xdr:colOff>
      <xdr:row>0</xdr:row>
      <xdr:rowOff>0</xdr:rowOff>
    </xdr:from>
    <xdr:to>
      <xdr:col>9</xdr:col>
      <xdr:colOff>476250</xdr:colOff>
      <xdr:row>0</xdr:row>
      <xdr:rowOff>0</xdr:rowOff>
    </xdr:to>
    <xdr:graphicFrame macro="">
      <xdr:nvGraphicFramePr>
        <xdr:cNvPr id="2070" name="Chart 22">
          <a:extLst>
            <a:ext uri="{FF2B5EF4-FFF2-40B4-BE49-F238E27FC236}">
              <a16:creationId xmlns:a16="http://schemas.microsoft.com/office/drawing/2014/main" id="{00000000-0008-0000-0300-000016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161925</xdr:colOff>
      <xdr:row>0</xdr:row>
      <xdr:rowOff>0</xdr:rowOff>
    </xdr:from>
    <xdr:to>
      <xdr:col>9</xdr:col>
      <xdr:colOff>476250</xdr:colOff>
      <xdr:row>0</xdr:row>
      <xdr:rowOff>0</xdr:rowOff>
    </xdr:to>
    <xdr:graphicFrame macro="">
      <xdr:nvGraphicFramePr>
        <xdr:cNvPr id="2071" name="Chart 23">
          <a:extLst>
            <a:ext uri="{FF2B5EF4-FFF2-40B4-BE49-F238E27FC236}">
              <a16:creationId xmlns:a16="http://schemas.microsoft.com/office/drawing/2014/main" id="{00000000-0008-0000-0300-000017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161925</xdr:colOff>
      <xdr:row>0</xdr:row>
      <xdr:rowOff>0</xdr:rowOff>
    </xdr:from>
    <xdr:to>
      <xdr:col>9</xdr:col>
      <xdr:colOff>476250</xdr:colOff>
      <xdr:row>0</xdr:row>
      <xdr:rowOff>0</xdr:rowOff>
    </xdr:to>
    <xdr:graphicFrame macro="">
      <xdr:nvGraphicFramePr>
        <xdr:cNvPr id="2072" name="Chart 24">
          <a:extLst>
            <a:ext uri="{FF2B5EF4-FFF2-40B4-BE49-F238E27FC236}">
              <a16:creationId xmlns:a16="http://schemas.microsoft.com/office/drawing/2014/main" id="{00000000-0008-0000-0300-000018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161925</xdr:colOff>
      <xdr:row>0</xdr:row>
      <xdr:rowOff>0</xdr:rowOff>
    </xdr:from>
    <xdr:to>
      <xdr:col>9</xdr:col>
      <xdr:colOff>476250</xdr:colOff>
      <xdr:row>0</xdr:row>
      <xdr:rowOff>0</xdr:rowOff>
    </xdr:to>
    <xdr:graphicFrame macro="">
      <xdr:nvGraphicFramePr>
        <xdr:cNvPr id="2073" name="Chart 25">
          <a:extLst>
            <a:ext uri="{FF2B5EF4-FFF2-40B4-BE49-F238E27FC236}">
              <a16:creationId xmlns:a16="http://schemas.microsoft.com/office/drawing/2014/main" id="{00000000-0008-0000-0300-000019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oneCellAnchor>
    <xdr:from>
      <xdr:col>7</xdr:col>
      <xdr:colOff>371475</xdr:colOff>
      <xdr:row>42</xdr:row>
      <xdr:rowOff>0</xdr:rowOff>
    </xdr:from>
    <xdr:ext cx="1013459" cy="390860"/>
    <xdr:sp macro="" textlink="">
      <xdr:nvSpPr>
        <xdr:cNvPr id="28" name="Strzałka w górę 27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0300-00001C000000}"/>
            </a:ext>
          </a:extLst>
        </xdr:cNvPr>
        <xdr:cNvSpPr/>
      </xdr:nvSpPr>
      <xdr:spPr bwMode="auto">
        <a:xfrm>
          <a:off x="4848225" y="8686800"/>
          <a:ext cx="1013459" cy="390860"/>
        </a:xfrm>
        <a:prstGeom prst="upArrow">
          <a:avLst/>
        </a:prstGeom>
        <a:solidFill>
          <a:schemeClr val="tx2">
            <a:lumMod val="40000"/>
            <a:lumOff val="6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t" anchorCtr="0" upright="1">
          <a:noAutofit/>
        </a:bodyPr>
        <a:lstStyle/>
        <a:p>
          <a:pPr algn="ctr"/>
          <a:r>
            <a:rPr lang="pl-PL" sz="800"/>
            <a:t>Powrót do spisu treści</a:t>
          </a:r>
        </a:p>
      </xdr:txBody>
    </xdr:sp>
    <xdr:clientData/>
  </xdr:oneCellAnchor>
  <xdr:twoCellAnchor>
    <xdr:from>
      <xdr:col>0</xdr:col>
      <xdr:colOff>85725</xdr:colOff>
      <xdr:row>18</xdr:row>
      <xdr:rowOff>152400</xdr:rowOff>
    </xdr:from>
    <xdr:to>
      <xdr:col>9</xdr:col>
      <xdr:colOff>76200</xdr:colOff>
      <xdr:row>40</xdr:row>
      <xdr:rowOff>104775</xdr:rowOff>
    </xdr:to>
    <xdr:graphicFrame macro="">
      <xdr:nvGraphicFramePr>
        <xdr:cNvPr id="27" name="Chart 3">
          <a:extLst>
            <a:ext uri="{FF2B5EF4-FFF2-40B4-BE49-F238E27FC236}">
              <a16:creationId xmlns:a16="http://schemas.microsoft.com/office/drawing/2014/main" id="{00000000-0008-0000-03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38099</xdr:colOff>
      <xdr:row>41</xdr:row>
      <xdr:rowOff>123825</xdr:rowOff>
    </xdr:from>
    <xdr:to>
      <xdr:col>5</xdr:col>
      <xdr:colOff>581024</xdr:colOff>
      <xdr:row>59</xdr:row>
      <xdr:rowOff>114300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00000000-0008-0000-1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21</xdr:row>
      <xdr:rowOff>38101</xdr:rowOff>
    </xdr:from>
    <xdr:to>
      <xdr:col>5</xdr:col>
      <xdr:colOff>542925</xdr:colOff>
      <xdr:row>39</xdr:row>
      <xdr:rowOff>47625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00000000-0008-0000-1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4</xdr:col>
      <xdr:colOff>504825</xdr:colOff>
      <xdr:row>60</xdr:row>
      <xdr:rowOff>9525</xdr:rowOff>
    </xdr:from>
    <xdr:ext cx="1013459" cy="390860"/>
    <xdr:sp macro="" textlink="">
      <xdr:nvSpPr>
        <xdr:cNvPr id="4" name="Strzałka w górę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1500-000004000000}"/>
            </a:ext>
          </a:extLst>
        </xdr:cNvPr>
        <xdr:cNvSpPr/>
      </xdr:nvSpPr>
      <xdr:spPr bwMode="auto">
        <a:xfrm>
          <a:off x="4752975" y="10582275"/>
          <a:ext cx="1013459" cy="390860"/>
        </a:xfrm>
        <a:prstGeom prst="upArrow">
          <a:avLst/>
        </a:prstGeom>
        <a:solidFill>
          <a:schemeClr val="tx2">
            <a:lumMod val="40000"/>
            <a:lumOff val="6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t" anchorCtr="0" upright="1">
          <a:noAutofit/>
        </a:bodyPr>
        <a:lstStyle/>
        <a:p>
          <a:pPr algn="ctr"/>
          <a:r>
            <a:rPr lang="pl-PL" sz="800"/>
            <a:t>Powrót do spisu treści</a:t>
          </a:r>
        </a:p>
      </xdr:txBody>
    </xdr:sp>
    <xdr:clientData/>
  </xdr:oneCellAnchor>
</xdr:wsDr>
</file>

<file path=xl/drawings/drawing2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365545</xdr:colOff>
      <xdr:row>85</xdr:row>
      <xdr:rowOff>46726</xdr:rowOff>
    </xdr:from>
    <xdr:ext cx="790575" cy="361949"/>
    <xdr:sp macro="" textlink="">
      <xdr:nvSpPr>
        <xdr:cNvPr id="2" name="Strzałka w górę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SpPr/>
      </xdr:nvSpPr>
      <xdr:spPr bwMode="auto">
        <a:xfrm>
          <a:off x="7007885" y="14797896"/>
          <a:ext cx="790575" cy="361949"/>
        </a:xfrm>
        <a:prstGeom prst="upArrow">
          <a:avLst>
            <a:gd name="adj1" fmla="val 50000"/>
            <a:gd name="adj2" fmla="val 52273"/>
          </a:avLst>
        </a:prstGeom>
        <a:solidFill>
          <a:schemeClr val="tx2">
            <a:lumMod val="40000"/>
            <a:lumOff val="6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t" anchorCtr="0" upright="1">
          <a:noAutofit/>
        </a:bodyPr>
        <a:lstStyle/>
        <a:p>
          <a:pPr algn="ctr"/>
          <a:r>
            <a:rPr lang="pl-PL" sz="800"/>
            <a:t>Powrót do spisu treści</a:t>
          </a:r>
        </a:p>
      </xdr:txBody>
    </xdr:sp>
    <xdr:clientData/>
  </xdr:one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0</xdr:row>
      <xdr:rowOff>0</xdr:rowOff>
    </xdr:from>
    <xdr:to>
      <xdr:col>7</xdr:col>
      <xdr:colOff>552450</xdr:colOff>
      <xdr:row>0</xdr:row>
      <xdr:rowOff>0</xdr:rowOff>
    </xdr:to>
    <xdr:graphicFrame macro="">
      <xdr:nvGraphicFramePr>
        <xdr:cNvPr id="9217" name="Chart 1">
          <a:extLst>
            <a:ext uri="{FF2B5EF4-FFF2-40B4-BE49-F238E27FC236}">
              <a16:creationId xmlns:a16="http://schemas.microsoft.com/office/drawing/2014/main" id="{00000000-0008-0000-1700-0000012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152400</xdr:colOff>
      <xdr:row>0</xdr:row>
      <xdr:rowOff>0</xdr:rowOff>
    </xdr:from>
    <xdr:to>
      <xdr:col>7</xdr:col>
      <xdr:colOff>552450</xdr:colOff>
      <xdr:row>0</xdr:row>
      <xdr:rowOff>0</xdr:rowOff>
    </xdr:to>
    <xdr:graphicFrame macro="">
      <xdr:nvGraphicFramePr>
        <xdr:cNvPr id="9218" name="Chart 2">
          <a:extLst>
            <a:ext uri="{FF2B5EF4-FFF2-40B4-BE49-F238E27FC236}">
              <a16:creationId xmlns:a16="http://schemas.microsoft.com/office/drawing/2014/main" id="{00000000-0008-0000-1700-0000022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152400</xdr:colOff>
      <xdr:row>0</xdr:row>
      <xdr:rowOff>0</xdr:rowOff>
    </xdr:from>
    <xdr:to>
      <xdr:col>7</xdr:col>
      <xdr:colOff>552450</xdr:colOff>
      <xdr:row>0</xdr:row>
      <xdr:rowOff>0</xdr:rowOff>
    </xdr:to>
    <xdr:graphicFrame macro="">
      <xdr:nvGraphicFramePr>
        <xdr:cNvPr id="9219" name="Chart 3">
          <a:extLst>
            <a:ext uri="{FF2B5EF4-FFF2-40B4-BE49-F238E27FC236}">
              <a16:creationId xmlns:a16="http://schemas.microsoft.com/office/drawing/2014/main" id="{00000000-0008-0000-1700-0000032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152400</xdr:colOff>
      <xdr:row>0</xdr:row>
      <xdr:rowOff>0</xdr:rowOff>
    </xdr:from>
    <xdr:to>
      <xdr:col>7</xdr:col>
      <xdr:colOff>552450</xdr:colOff>
      <xdr:row>0</xdr:row>
      <xdr:rowOff>0</xdr:rowOff>
    </xdr:to>
    <xdr:graphicFrame macro="">
      <xdr:nvGraphicFramePr>
        <xdr:cNvPr id="9220" name="Chart 4">
          <a:extLst>
            <a:ext uri="{FF2B5EF4-FFF2-40B4-BE49-F238E27FC236}">
              <a16:creationId xmlns:a16="http://schemas.microsoft.com/office/drawing/2014/main" id="{00000000-0008-0000-1700-0000042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152400</xdr:colOff>
      <xdr:row>0</xdr:row>
      <xdr:rowOff>0</xdr:rowOff>
    </xdr:from>
    <xdr:to>
      <xdr:col>7</xdr:col>
      <xdr:colOff>552450</xdr:colOff>
      <xdr:row>0</xdr:row>
      <xdr:rowOff>0</xdr:rowOff>
    </xdr:to>
    <xdr:graphicFrame macro="">
      <xdr:nvGraphicFramePr>
        <xdr:cNvPr id="9221" name="Chart 5">
          <a:extLst>
            <a:ext uri="{FF2B5EF4-FFF2-40B4-BE49-F238E27FC236}">
              <a16:creationId xmlns:a16="http://schemas.microsoft.com/office/drawing/2014/main" id="{00000000-0008-0000-1700-0000052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152400</xdr:colOff>
      <xdr:row>0</xdr:row>
      <xdr:rowOff>0</xdr:rowOff>
    </xdr:from>
    <xdr:to>
      <xdr:col>7</xdr:col>
      <xdr:colOff>552450</xdr:colOff>
      <xdr:row>0</xdr:row>
      <xdr:rowOff>0</xdr:rowOff>
    </xdr:to>
    <xdr:graphicFrame macro="">
      <xdr:nvGraphicFramePr>
        <xdr:cNvPr id="9222" name="Chart 6">
          <a:extLst>
            <a:ext uri="{FF2B5EF4-FFF2-40B4-BE49-F238E27FC236}">
              <a16:creationId xmlns:a16="http://schemas.microsoft.com/office/drawing/2014/main" id="{00000000-0008-0000-1700-0000062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152400</xdr:colOff>
      <xdr:row>0</xdr:row>
      <xdr:rowOff>0</xdr:rowOff>
    </xdr:from>
    <xdr:to>
      <xdr:col>7</xdr:col>
      <xdr:colOff>552450</xdr:colOff>
      <xdr:row>0</xdr:row>
      <xdr:rowOff>0</xdr:rowOff>
    </xdr:to>
    <xdr:graphicFrame macro="">
      <xdr:nvGraphicFramePr>
        <xdr:cNvPr id="9223" name="Chart 7">
          <a:extLst>
            <a:ext uri="{FF2B5EF4-FFF2-40B4-BE49-F238E27FC236}">
              <a16:creationId xmlns:a16="http://schemas.microsoft.com/office/drawing/2014/main" id="{00000000-0008-0000-1700-0000072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152400</xdr:colOff>
      <xdr:row>0</xdr:row>
      <xdr:rowOff>0</xdr:rowOff>
    </xdr:from>
    <xdr:to>
      <xdr:col>7</xdr:col>
      <xdr:colOff>552450</xdr:colOff>
      <xdr:row>0</xdr:row>
      <xdr:rowOff>0</xdr:rowOff>
    </xdr:to>
    <xdr:graphicFrame macro="">
      <xdr:nvGraphicFramePr>
        <xdr:cNvPr id="9224" name="Chart 8">
          <a:extLst>
            <a:ext uri="{FF2B5EF4-FFF2-40B4-BE49-F238E27FC236}">
              <a16:creationId xmlns:a16="http://schemas.microsoft.com/office/drawing/2014/main" id="{00000000-0008-0000-1700-0000082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152400</xdr:colOff>
      <xdr:row>0</xdr:row>
      <xdr:rowOff>0</xdr:rowOff>
    </xdr:from>
    <xdr:to>
      <xdr:col>7</xdr:col>
      <xdr:colOff>552450</xdr:colOff>
      <xdr:row>0</xdr:row>
      <xdr:rowOff>0</xdr:rowOff>
    </xdr:to>
    <xdr:graphicFrame macro="">
      <xdr:nvGraphicFramePr>
        <xdr:cNvPr id="9225" name="Chart 9">
          <a:extLst>
            <a:ext uri="{FF2B5EF4-FFF2-40B4-BE49-F238E27FC236}">
              <a16:creationId xmlns:a16="http://schemas.microsoft.com/office/drawing/2014/main" id="{00000000-0008-0000-1700-0000092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152400</xdr:colOff>
      <xdr:row>0</xdr:row>
      <xdr:rowOff>0</xdr:rowOff>
    </xdr:from>
    <xdr:to>
      <xdr:col>7</xdr:col>
      <xdr:colOff>552450</xdr:colOff>
      <xdr:row>0</xdr:row>
      <xdr:rowOff>0</xdr:rowOff>
    </xdr:to>
    <xdr:graphicFrame macro="">
      <xdr:nvGraphicFramePr>
        <xdr:cNvPr id="9226" name="Chart 10">
          <a:extLst>
            <a:ext uri="{FF2B5EF4-FFF2-40B4-BE49-F238E27FC236}">
              <a16:creationId xmlns:a16="http://schemas.microsoft.com/office/drawing/2014/main" id="{00000000-0008-0000-1700-00000A2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152400</xdr:colOff>
      <xdr:row>0</xdr:row>
      <xdr:rowOff>0</xdr:rowOff>
    </xdr:from>
    <xdr:to>
      <xdr:col>7</xdr:col>
      <xdr:colOff>552450</xdr:colOff>
      <xdr:row>0</xdr:row>
      <xdr:rowOff>0</xdr:rowOff>
    </xdr:to>
    <xdr:graphicFrame macro="">
      <xdr:nvGraphicFramePr>
        <xdr:cNvPr id="9227" name="Chart 11">
          <a:extLst>
            <a:ext uri="{FF2B5EF4-FFF2-40B4-BE49-F238E27FC236}">
              <a16:creationId xmlns:a16="http://schemas.microsoft.com/office/drawing/2014/main" id="{00000000-0008-0000-1700-00000B2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152400</xdr:colOff>
      <xdr:row>0</xdr:row>
      <xdr:rowOff>0</xdr:rowOff>
    </xdr:from>
    <xdr:to>
      <xdr:col>7</xdr:col>
      <xdr:colOff>552450</xdr:colOff>
      <xdr:row>0</xdr:row>
      <xdr:rowOff>0</xdr:rowOff>
    </xdr:to>
    <xdr:graphicFrame macro="">
      <xdr:nvGraphicFramePr>
        <xdr:cNvPr id="9228" name="Chart 12">
          <a:extLst>
            <a:ext uri="{FF2B5EF4-FFF2-40B4-BE49-F238E27FC236}">
              <a16:creationId xmlns:a16="http://schemas.microsoft.com/office/drawing/2014/main" id="{00000000-0008-0000-1700-00000C2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152400</xdr:colOff>
      <xdr:row>0</xdr:row>
      <xdr:rowOff>0</xdr:rowOff>
    </xdr:from>
    <xdr:to>
      <xdr:col>7</xdr:col>
      <xdr:colOff>552450</xdr:colOff>
      <xdr:row>0</xdr:row>
      <xdr:rowOff>0</xdr:rowOff>
    </xdr:to>
    <xdr:graphicFrame macro="">
      <xdr:nvGraphicFramePr>
        <xdr:cNvPr id="9229" name="Chart 13">
          <a:extLst>
            <a:ext uri="{FF2B5EF4-FFF2-40B4-BE49-F238E27FC236}">
              <a16:creationId xmlns:a16="http://schemas.microsoft.com/office/drawing/2014/main" id="{00000000-0008-0000-1700-00000D2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152400</xdr:colOff>
      <xdr:row>0</xdr:row>
      <xdr:rowOff>0</xdr:rowOff>
    </xdr:from>
    <xdr:to>
      <xdr:col>7</xdr:col>
      <xdr:colOff>552450</xdr:colOff>
      <xdr:row>0</xdr:row>
      <xdr:rowOff>0</xdr:rowOff>
    </xdr:to>
    <xdr:graphicFrame macro="">
      <xdr:nvGraphicFramePr>
        <xdr:cNvPr id="9230" name="Chart 14">
          <a:extLst>
            <a:ext uri="{FF2B5EF4-FFF2-40B4-BE49-F238E27FC236}">
              <a16:creationId xmlns:a16="http://schemas.microsoft.com/office/drawing/2014/main" id="{00000000-0008-0000-1700-00000E2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152400</xdr:colOff>
      <xdr:row>0</xdr:row>
      <xdr:rowOff>0</xdr:rowOff>
    </xdr:from>
    <xdr:to>
      <xdr:col>7</xdr:col>
      <xdr:colOff>552450</xdr:colOff>
      <xdr:row>0</xdr:row>
      <xdr:rowOff>0</xdr:rowOff>
    </xdr:to>
    <xdr:graphicFrame macro="">
      <xdr:nvGraphicFramePr>
        <xdr:cNvPr id="9233" name="Chart 17">
          <a:extLst>
            <a:ext uri="{FF2B5EF4-FFF2-40B4-BE49-F238E27FC236}">
              <a16:creationId xmlns:a16="http://schemas.microsoft.com/office/drawing/2014/main" id="{00000000-0008-0000-1700-0000112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152400</xdr:colOff>
      <xdr:row>0</xdr:row>
      <xdr:rowOff>0</xdr:rowOff>
    </xdr:from>
    <xdr:to>
      <xdr:col>7</xdr:col>
      <xdr:colOff>552450</xdr:colOff>
      <xdr:row>0</xdr:row>
      <xdr:rowOff>0</xdr:rowOff>
    </xdr:to>
    <xdr:graphicFrame macro="">
      <xdr:nvGraphicFramePr>
        <xdr:cNvPr id="9234" name="Chart 18">
          <a:extLst>
            <a:ext uri="{FF2B5EF4-FFF2-40B4-BE49-F238E27FC236}">
              <a16:creationId xmlns:a16="http://schemas.microsoft.com/office/drawing/2014/main" id="{00000000-0008-0000-1700-0000122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152400</xdr:colOff>
      <xdr:row>0</xdr:row>
      <xdr:rowOff>0</xdr:rowOff>
    </xdr:from>
    <xdr:to>
      <xdr:col>7</xdr:col>
      <xdr:colOff>552450</xdr:colOff>
      <xdr:row>0</xdr:row>
      <xdr:rowOff>0</xdr:rowOff>
    </xdr:to>
    <xdr:graphicFrame macro="">
      <xdr:nvGraphicFramePr>
        <xdr:cNvPr id="9235" name="Chart 19">
          <a:extLst>
            <a:ext uri="{FF2B5EF4-FFF2-40B4-BE49-F238E27FC236}">
              <a16:creationId xmlns:a16="http://schemas.microsoft.com/office/drawing/2014/main" id="{00000000-0008-0000-1700-0000132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152400</xdr:colOff>
      <xdr:row>0</xdr:row>
      <xdr:rowOff>0</xdr:rowOff>
    </xdr:from>
    <xdr:to>
      <xdr:col>7</xdr:col>
      <xdr:colOff>552450</xdr:colOff>
      <xdr:row>0</xdr:row>
      <xdr:rowOff>0</xdr:rowOff>
    </xdr:to>
    <xdr:graphicFrame macro="">
      <xdr:nvGraphicFramePr>
        <xdr:cNvPr id="9236" name="Chart 20">
          <a:extLst>
            <a:ext uri="{FF2B5EF4-FFF2-40B4-BE49-F238E27FC236}">
              <a16:creationId xmlns:a16="http://schemas.microsoft.com/office/drawing/2014/main" id="{00000000-0008-0000-1700-0000142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152400</xdr:colOff>
      <xdr:row>0</xdr:row>
      <xdr:rowOff>0</xdr:rowOff>
    </xdr:from>
    <xdr:to>
      <xdr:col>7</xdr:col>
      <xdr:colOff>552450</xdr:colOff>
      <xdr:row>0</xdr:row>
      <xdr:rowOff>0</xdr:rowOff>
    </xdr:to>
    <xdr:graphicFrame macro="">
      <xdr:nvGraphicFramePr>
        <xdr:cNvPr id="9237" name="Chart 21">
          <a:extLst>
            <a:ext uri="{FF2B5EF4-FFF2-40B4-BE49-F238E27FC236}">
              <a16:creationId xmlns:a16="http://schemas.microsoft.com/office/drawing/2014/main" id="{00000000-0008-0000-1700-0000152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19050</xdr:colOff>
      <xdr:row>0</xdr:row>
      <xdr:rowOff>0</xdr:rowOff>
    </xdr:from>
    <xdr:to>
      <xdr:col>10</xdr:col>
      <xdr:colOff>209550</xdr:colOff>
      <xdr:row>0</xdr:row>
      <xdr:rowOff>0</xdr:rowOff>
    </xdr:to>
    <xdr:graphicFrame macro="">
      <xdr:nvGraphicFramePr>
        <xdr:cNvPr id="9238" name="Chart 22">
          <a:extLst>
            <a:ext uri="{FF2B5EF4-FFF2-40B4-BE49-F238E27FC236}">
              <a16:creationId xmlns:a16="http://schemas.microsoft.com/office/drawing/2014/main" id="{00000000-0008-0000-1700-0000162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19050</xdr:colOff>
      <xdr:row>0</xdr:row>
      <xdr:rowOff>0</xdr:rowOff>
    </xdr:from>
    <xdr:to>
      <xdr:col>10</xdr:col>
      <xdr:colOff>209550</xdr:colOff>
      <xdr:row>0</xdr:row>
      <xdr:rowOff>0</xdr:rowOff>
    </xdr:to>
    <xdr:graphicFrame macro="">
      <xdr:nvGraphicFramePr>
        <xdr:cNvPr id="9239" name="Chart 23">
          <a:extLst>
            <a:ext uri="{FF2B5EF4-FFF2-40B4-BE49-F238E27FC236}">
              <a16:creationId xmlns:a16="http://schemas.microsoft.com/office/drawing/2014/main" id="{00000000-0008-0000-1700-0000172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19050</xdr:colOff>
      <xdr:row>0</xdr:row>
      <xdr:rowOff>0</xdr:rowOff>
    </xdr:from>
    <xdr:to>
      <xdr:col>9</xdr:col>
      <xdr:colOff>590550</xdr:colOff>
      <xdr:row>0</xdr:row>
      <xdr:rowOff>0</xdr:rowOff>
    </xdr:to>
    <xdr:graphicFrame macro="">
      <xdr:nvGraphicFramePr>
        <xdr:cNvPr id="9240" name="Chart 24">
          <a:extLst>
            <a:ext uri="{FF2B5EF4-FFF2-40B4-BE49-F238E27FC236}">
              <a16:creationId xmlns:a16="http://schemas.microsoft.com/office/drawing/2014/main" id="{00000000-0008-0000-1700-0000182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0</xdr:colOff>
      <xdr:row>1</xdr:row>
      <xdr:rowOff>152400</xdr:rowOff>
    </xdr:from>
    <xdr:to>
      <xdr:col>9</xdr:col>
      <xdr:colOff>590550</xdr:colOff>
      <xdr:row>23</xdr:row>
      <xdr:rowOff>38100</xdr:rowOff>
    </xdr:to>
    <xdr:graphicFrame macro="">
      <xdr:nvGraphicFramePr>
        <xdr:cNvPr id="25" name="Chart 2">
          <a:extLst>
            <a:ext uri="{FF2B5EF4-FFF2-40B4-BE49-F238E27FC236}">
              <a16:creationId xmlns:a16="http://schemas.microsoft.com/office/drawing/2014/main" id="{00000000-0008-0000-17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oneCellAnchor>
    <xdr:from>
      <xdr:col>8</xdr:col>
      <xdr:colOff>180975</xdr:colOff>
      <xdr:row>40</xdr:row>
      <xdr:rowOff>47625</xdr:rowOff>
    </xdr:from>
    <xdr:ext cx="1013459" cy="390860"/>
    <xdr:sp macro="" textlink="">
      <xdr:nvSpPr>
        <xdr:cNvPr id="26" name="Strzałka w górę 25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1700-00001A000000}"/>
            </a:ext>
          </a:extLst>
        </xdr:cNvPr>
        <xdr:cNvSpPr/>
      </xdr:nvSpPr>
      <xdr:spPr bwMode="auto">
        <a:xfrm>
          <a:off x="5629275" y="9058275"/>
          <a:ext cx="1013459" cy="390860"/>
        </a:xfrm>
        <a:prstGeom prst="upArrow">
          <a:avLst/>
        </a:prstGeom>
        <a:solidFill>
          <a:schemeClr val="tx2">
            <a:lumMod val="40000"/>
            <a:lumOff val="6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t" anchorCtr="0" upright="1">
          <a:noAutofit/>
        </a:bodyPr>
        <a:lstStyle/>
        <a:p>
          <a:pPr algn="ctr"/>
          <a:r>
            <a:rPr lang="pl-PL" sz="800"/>
            <a:t>Powrót do spisu treści</a:t>
          </a:r>
        </a:p>
      </xdr:txBody>
    </xdr:sp>
    <xdr:clientData/>
  </xdr:oneCellAnchor>
</xdr:wsDr>
</file>

<file path=xl/drawings/drawing23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228600</xdr:colOff>
      <xdr:row>43</xdr:row>
      <xdr:rowOff>38100</xdr:rowOff>
    </xdr:from>
    <xdr:ext cx="1013459" cy="390860"/>
    <xdr:sp macro="" textlink="">
      <xdr:nvSpPr>
        <xdr:cNvPr id="2" name="Strzałka w górę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SpPr/>
      </xdr:nvSpPr>
      <xdr:spPr bwMode="auto">
        <a:xfrm>
          <a:off x="4695825" y="9763125"/>
          <a:ext cx="1013459" cy="390860"/>
        </a:xfrm>
        <a:prstGeom prst="upArrow">
          <a:avLst/>
        </a:prstGeom>
        <a:solidFill>
          <a:schemeClr val="tx2">
            <a:lumMod val="40000"/>
            <a:lumOff val="6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t" anchorCtr="0" upright="1">
          <a:noAutofit/>
        </a:bodyPr>
        <a:lstStyle/>
        <a:p>
          <a:pPr algn="ctr"/>
          <a:r>
            <a:rPr lang="pl-PL" sz="800"/>
            <a:t>Powrót do spisu treści</a:t>
          </a:r>
        </a:p>
      </xdr:txBody>
    </xdr:sp>
    <xdr:clientData/>
  </xdr:oneCellAnchor>
</xdr:wsDr>
</file>

<file path=xl/drawings/drawing24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600075</xdr:colOff>
      <xdr:row>40</xdr:row>
      <xdr:rowOff>0</xdr:rowOff>
    </xdr:from>
    <xdr:ext cx="1013459" cy="390860"/>
    <xdr:sp macro="" textlink="">
      <xdr:nvSpPr>
        <xdr:cNvPr id="2" name="Strzałka w górę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SpPr/>
      </xdr:nvSpPr>
      <xdr:spPr bwMode="auto">
        <a:xfrm>
          <a:off x="6581775" y="10306050"/>
          <a:ext cx="1013459" cy="390860"/>
        </a:xfrm>
        <a:prstGeom prst="upArrow">
          <a:avLst/>
        </a:prstGeom>
        <a:solidFill>
          <a:schemeClr val="tx2">
            <a:lumMod val="40000"/>
            <a:lumOff val="6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t" anchorCtr="0" upright="1">
          <a:noAutofit/>
        </a:bodyPr>
        <a:lstStyle/>
        <a:p>
          <a:pPr algn="ctr"/>
          <a:r>
            <a:rPr lang="pl-PL" sz="800"/>
            <a:t>Powrót do spisu treści</a:t>
          </a:r>
        </a:p>
      </xdr:txBody>
    </xdr:sp>
    <xdr:clientData/>
  </xdr:one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0</xdr:row>
      <xdr:rowOff>0</xdr:rowOff>
    </xdr:from>
    <xdr:to>
      <xdr:col>7</xdr:col>
      <xdr:colOff>561975</xdr:colOff>
      <xdr:row>0</xdr:row>
      <xdr:rowOff>0</xdr:rowOff>
    </xdr:to>
    <xdr:graphicFrame macro="">
      <xdr:nvGraphicFramePr>
        <xdr:cNvPr id="10241" name="Chart 1">
          <a:extLst>
            <a:ext uri="{FF2B5EF4-FFF2-40B4-BE49-F238E27FC236}">
              <a16:creationId xmlns:a16="http://schemas.microsoft.com/office/drawing/2014/main" id="{00000000-0008-0000-1A00-0000012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57150</xdr:colOff>
      <xdr:row>0</xdr:row>
      <xdr:rowOff>0</xdr:rowOff>
    </xdr:from>
    <xdr:to>
      <xdr:col>7</xdr:col>
      <xdr:colOff>552450</xdr:colOff>
      <xdr:row>0</xdr:row>
      <xdr:rowOff>0</xdr:rowOff>
    </xdr:to>
    <xdr:graphicFrame macro="">
      <xdr:nvGraphicFramePr>
        <xdr:cNvPr id="10242" name="Chart 2">
          <a:extLst>
            <a:ext uri="{FF2B5EF4-FFF2-40B4-BE49-F238E27FC236}">
              <a16:creationId xmlns:a16="http://schemas.microsoft.com/office/drawing/2014/main" id="{00000000-0008-0000-1A00-0000022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66675</xdr:colOff>
      <xdr:row>0</xdr:row>
      <xdr:rowOff>0</xdr:rowOff>
    </xdr:from>
    <xdr:to>
      <xdr:col>7</xdr:col>
      <xdr:colOff>561975</xdr:colOff>
      <xdr:row>0</xdr:row>
      <xdr:rowOff>0</xdr:rowOff>
    </xdr:to>
    <xdr:graphicFrame macro="">
      <xdr:nvGraphicFramePr>
        <xdr:cNvPr id="10243" name="Chart 3">
          <a:extLst>
            <a:ext uri="{FF2B5EF4-FFF2-40B4-BE49-F238E27FC236}">
              <a16:creationId xmlns:a16="http://schemas.microsoft.com/office/drawing/2014/main" id="{00000000-0008-0000-1A00-0000032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57150</xdr:colOff>
      <xdr:row>0</xdr:row>
      <xdr:rowOff>0</xdr:rowOff>
    </xdr:from>
    <xdr:to>
      <xdr:col>7</xdr:col>
      <xdr:colOff>552450</xdr:colOff>
      <xdr:row>0</xdr:row>
      <xdr:rowOff>0</xdr:rowOff>
    </xdr:to>
    <xdr:graphicFrame macro="">
      <xdr:nvGraphicFramePr>
        <xdr:cNvPr id="10244" name="Chart 4">
          <a:extLst>
            <a:ext uri="{FF2B5EF4-FFF2-40B4-BE49-F238E27FC236}">
              <a16:creationId xmlns:a16="http://schemas.microsoft.com/office/drawing/2014/main" id="{00000000-0008-0000-1A00-0000042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66675</xdr:colOff>
      <xdr:row>0</xdr:row>
      <xdr:rowOff>0</xdr:rowOff>
    </xdr:from>
    <xdr:to>
      <xdr:col>7</xdr:col>
      <xdr:colOff>561975</xdr:colOff>
      <xdr:row>0</xdr:row>
      <xdr:rowOff>0</xdr:rowOff>
    </xdr:to>
    <xdr:graphicFrame macro="">
      <xdr:nvGraphicFramePr>
        <xdr:cNvPr id="10245" name="Chart 5">
          <a:extLst>
            <a:ext uri="{FF2B5EF4-FFF2-40B4-BE49-F238E27FC236}">
              <a16:creationId xmlns:a16="http://schemas.microsoft.com/office/drawing/2014/main" id="{00000000-0008-0000-1A00-0000052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57150</xdr:colOff>
      <xdr:row>0</xdr:row>
      <xdr:rowOff>0</xdr:rowOff>
    </xdr:from>
    <xdr:to>
      <xdr:col>7</xdr:col>
      <xdr:colOff>552450</xdr:colOff>
      <xdr:row>0</xdr:row>
      <xdr:rowOff>0</xdr:rowOff>
    </xdr:to>
    <xdr:graphicFrame macro="">
      <xdr:nvGraphicFramePr>
        <xdr:cNvPr id="10246" name="Chart 6">
          <a:extLst>
            <a:ext uri="{FF2B5EF4-FFF2-40B4-BE49-F238E27FC236}">
              <a16:creationId xmlns:a16="http://schemas.microsoft.com/office/drawing/2014/main" id="{00000000-0008-0000-1A00-0000062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66675</xdr:colOff>
      <xdr:row>0</xdr:row>
      <xdr:rowOff>0</xdr:rowOff>
    </xdr:from>
    <xdr:to>
      <xdr:col>7</xdr:col>
      <xdr:colOff>561975</xdr:colOff>
      <xdr:row>0</xdr:row>
      <xdr:rowOff>0</xdr:rowOff>
    </xdr:to>
    <xdr:graphicFrame macro="">
      <xdr:nvGraphicFramePr>
        <xdr:cNvPr id="10247" name="Chart 7">
          <a:extLst>
            <a:ext uri="{FF2B5EF4-FFF2-40B4-BE49-F238E27FC236}">
              <a16:creationId xmlns:a16="http://schemas.microsoft.com/office/drawing/2014/main" id="{00000000-0008-0000-1A00-0000072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57150</xdr:colOff>
      <xdr:row>0</xdr:row>
      <xdr:rowOff>0</xdr:rowOff>
    </xdr:from>
    <xdr:to>
      <xdr:col>7</xdr:col>
      <xdr:colOff>552450</xdr:colOff>
      <xdr:row>0</xdr:row>
      <xdr:rowOff>0</xdr:rowOff>
    </xdr:to>
    <xdr:graphicFrame macro="">
      <xdr:nvGraphicFramePr>
        <xdr:cNvPr id="10248" name="Chart 8">
          <a:extLst>
            <a:ext uri="{FF2B5EF4-FFF2-40B4-BE49-F238E27FC236}">
              <a16:creationId xmlns:a16="http://schemas.microsoft.com/office/drawing/2014/main" id="{00000000-0008-0000-1A00-0000082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66675</xdr:colOff>
      <xdr:row>0</xdr:row>
      <xdr:rowOff>0</xdr:rowOff>
    </xdr:from>
    <xdr:to>
      <xdr:col>7</xdr:col>
      <xdr:colOff>561975</xdr:colOff>
      <xdr:row>0</xdr:row>
      <xdr:rowOff>0</xdr:rowOff>
    </xdr:to>
    <xdr:graphicFrame macro="">
      <xdr:nvGraphicFramePr>
        <xdr:cNvPr id="10249" name="Chart 9">
          <a:extLst>
            <a:ext uri="{FF2B5EF4-FFF2-40B4-BE49-F238E27FC236}">
              <a16:creationId xmlns:a16="http://schemas.microsoft.com/office/drawing/2014/main" id="{00000000-0008-0000-1A00-0000092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57150</xdr:colOff>
      <xdr:row>0</xdr:row>
      <xdr:rowOff>0</xdr:rowOff>
    </xdr:from>
    <xdr:to>
      <xdr:col>7</xdr:col>
      <xdr:colOff>552450</xdr:colOff>
      <xdr:row>0</xdr:row>
      <xdr:rowOff>0</xdr:rowOff>
    </xdr:to>
    <xdr:graphicFrame macro="">
      <xdr:nvGraphicFramePr>
        <xdr:cNvPr id="10250" name="Chart 10">
          <a:extLst>
            <a:ext uri="{FF2B5EF4-FFF2-40B4-BE49-F238E27FC236}">
              <a16:creationId xmlns:a16="http://schemas.microsoft.com/office/drawing/2014/main" id="{00000000-0008-0000-1A00-00000A2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66675</xdr:colOff>
      <xdr:row>0</xdr:row>
      <xdr:rowOff>0</xdr:rowOff>
    </xdr:from>
    <xdr:to>
      <xdr:col>7</xdr:col>
      <xdr:colOff>561975</xdr:colOff>
      <xdr:row>0</xdr:row>
      <xdr:rowOff>0</xdr:rowOff>
    </xdr:to>
    <xdr:graphicFrame macro="">
      <xdr:nvGraphicFramePr>
        <xdr:cNvPr id="10251" name="Chart 11">
          <a:extLst>
            <a:ext uri="{FF2B5EF4-FFF2-40B4-BE49-F238E27FC236}">
              <a16:creationId xmlns:a16="http://schemas.microsoft.com/office/drawing/2014/main" id="{00000000-0008-0000-1A00-00000B2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57150</xdr:colOff>
      <xdr:row>0</xdr:row>
      <xdr:rowOff>0</xdr:rowOff>
    </xdr:from>
    <xdr:to>
      <xdr:col>7</xdr:col>
      <xdr:colOff>552450</xdr:colOff>
      <xdr:row>0</xdr:row>
      <xdr:rowOff>0</xdr:rowOff>
    </xdr:to>
    <xdr:graphicFrame macro="">
      <xdr:nvGraphicFramePr>
        <xdr:cNvPr id="10252" name="Chart 12">
          <a:extLst>
            <a:ext uri="{FF2B5EF4-FFF2-40B4-BE49-F238E27FC236}">
              <a16:creationId xmlns:a16="http://schemas.microsoft.com/office/drawing/2014/main" id="{00000000-0008-0000-1A00-00000C2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66675</xdr:colOff>
      <xdr:row>0</xdr:row>
      <xdr:rowOff>0</xdr:rowOff>
    </xdr:from>
    <xdr:to>
      <xdr:col>7</xdr:col>
      <xdr:colOff>561975</xdr:colOff>
      <xdr:row>0</xdr:row>
      <xdr:rowOff>0</xdr:rowOff>
    </xdr:to>
    <xdr:graphicFrame macro="">
      <xdr:nvGraphicFramePr>
        <xdr:cNvPr id="10253" name="Chart 13">
          <a:extLst>
            <a:ext uri="{FF2B5EF4-FFF2-40B4-BE49-F238E27FC236}">
              <a16:creationId xmlns:a16="http://schemas.microsoft.com/office/drawing/2014/main" id="{00000000-0008-0000-1A00-00000D2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57150</xdr:colOff>
      <xdr:row>0</xdr:row>
      <xdr:rowOff>0</xdr:rowOff>
    </xdr:from>
    <xdr:to>
      <xdr:col>7</xdr:col>
      <xdr:colOff>552450</xdr:colOff>
      <xdr:row>0</xdr:row>
      <xdr:rowOff>0</xdr:rowOff>
    </xdr:to>
    <xdr:graphicFrame macro="">
      <xdr:nvGraphicFramePr>
        <xdr:cNvPr id="10254" name="Chart 14">
          <a:extLst>
            <a:ext uri="{FF2B5EF4-FFF2-40B4-BE49-F238E27FC236}">
              <a16:creationId xmlns:a16="http://schemas.microsoft.com/office/drawing/2014/main" id="{00000000-0008-0000-1A00-00000E2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66675</xdr:colOff>
      <xdr:row>0</xdr:row>
      <xdr:rowOff>0</xdr:rowOff>
    </xdr:from>
    <xdr:to>
      <xdr:col>7</xdr:col>
      <xdr:colOff>561975</xdr:colOff>
      <xdr:row>0</xdr:row>
      <xdr:rowOff>0</xdr:rowOff>
    </xdr:to>
    <xdr:graphicFrame macro="">
      <xdr:nvGraphicFramePr>
        <xdr:cNvPr id="10255" name="Chart 15">
          <a:extLst>
            <a:ext uri="{FF2B5EF4-FFF2-40B4-BE49-F238E27FC236}">
              <a16:creationId xmlns:a16="http://schemas.microsoft.com/office/drawing/2014/main" id="{00000000-0008-0000-1A00-00000F2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57150</xdr:colOff>
      <xdr:row>0</xdr:row>
      <xdr:rowOff>0</xdr:rowOff>
    </xdr:from>
    <xdr:to>
      <xdr:col>7</xdr:col>
      <xdr:colOff>552450</xdr:colOff>
      <xdr:row>0</xdr:row>
      <xdr:rowOff>0</xdr:rowOff>
    </xdr:to>
    <xdr:graphicFrame macro="">
      <xdr:nvGraphicFramePr>
        <xdr:cNvPr id="10256" name="Chart 16">
          <a:extLst>
            <a:ext uri="{FF2B5EF4-FFF2-40B4-BE49-F238E27FC236}">
              <a16:creationId xmlns:a16="http://schemas.microsoft.com/office/drawing/2014/main" id="{00000000-0008-0000-1A00-0000102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66675</xdr:colOff>
      <xdr:row>0</xdr:row>
      <xdr:rowOff>0</xdr:rowOff>
    </xdr:from>
    <xdr:to>
      <xdr:col>7</xdr:col>
      <xdr:colOff>561975</xdr:colOff>
      <xdr:row>0</xdr:row>
      <xdr:rowOff>0</xdr:rowOff>
    </xdr:to>
    <xdr:graphicFrame macro="">
      <xdr:nvGraphicFramePr>
        <xdr:cNvPr id="10257" name="Chart 17">
          <a:extLst>
            <a:ext uri="{FF2B5EF4-FFF2-40B4-BE49-F238E27FC236}">
              <a16:creationId xmlns:a16="http://schemas.microsoft.com/office/drawing/2014/main" id="{00000000-0008-0000-1A00-0000112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57150</xdr:colOff>
      <xdr:row>0</xdr:row>
      <xdr:rowOff>0</xdr:rowOff>
    </xdr:from>
    <xdr:to>
      <xdr:col>7</xdr:col>
      <xdr:colOff>552450</xdr:colOff>
      <xdr:row>0</xdr:row>
      <xdr:rowOff>0</xdr:rowOff>
    </xdr:to>
    <xdr:graphicFrame macro="">
      <xdr:nvGraphicFramePr>
        <xdr:cNvPr id="10258" name="Chart 18">
          <a:extLst>
            <a:ext uri="{FF2B5EF4-FFF2-40B4-BE49-F238E27FC236}">
              <a16:creationId xmlns:a16="http://schemas.microsoft.com/office/drawing/2014/main" id="{00000000-0008-0000-1A00-0000122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66675</xdr:colOff>
      <xdr:row>0</xdr:row>
      <xdr:rowOff>0</xdr:rowOff>
    </xdr:from>
    <xdr:to>
      <xdr:col>7</xdr:col>
      <xdr:colOff>561975</xdr:colOff>
      <xdr:row>0</xdr:row>
      <xdr:rowOff>0</xdr:rowOff>
    </xdr:to>
    <xdr:graphicFrame macro="">
      <xdr:nvGraphicFramePr>
        <xdr:cNvPr id="10259" name="Chart 19">
          <a:extLst>
            <a:ext uri="{FF2B5EF4-FFF2-40B4-BE49-F238E27FC236}">
              <a16:creationId xmlns:a16="http://schemas.microsoft.com/office/drawing/2014/main" id="{00000000-0008-0000-1A00-0000132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57150</xdr:colOff>
      <xdr:row>0</xdr:row>
      <xdr:rowOff>0</xdr:rowOff>
    </xdr:from>
    <xdr:to>
      <xdr:col>7</xdr:col>
      <xdr:colOff>552450</xdr:colOff>
      <xdr:row>0</xdr:row>
      <xdr:rowOff>0</xdr:rowOff>
    </xdr:to>
    <xdr:graphicFrame macro="">
      <xdr:nvGraphicFramePr>
        <xdr:cNvPr id="10260" name="Chart 20">
          <a:extLst>
            <a:ext uri="{FF2B5EF4-FFF2-40B4-BE49-F238E27FC236}">
              <a16:creationId xmlns:a16="http://schemas.microsoft.com/office/drawing/2014/main" id="{00000000-0008-0000-1A00-0000142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66675</xdr:colOff>
      <xdr:row>0</xdr:row>
      <xdr:rowOff>0</xdr:rowOff>
    </xdr:from>
    <xdr:to>
      <xdr:col>7</xdr:col>
      <xdr:colOff>561975</xdr:colOff>
      <xdr:row>0</xdr:row>
      <xdr:rowOff>0</xdr:rowOff>
    </xdr:to>
    <xdr:graphicFrame macro="">
      <xdr:nvGraphicFramePr>
        <xdr:cNvPr id="10261" name="Chart 21">
          <a:extLst>
            <a:ext uri="{FF2B5EF4-FFF2-40B4-BE49-F238E27FC236}">
              <a16:creationId xmlns:a16="http://schemas.microsoft.com/office/drawing/2014/main" id="{00000000-0008-0000-1A00-0000152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57150</xdr:colOff>
      <xdr:row>0</xdr:row>
      <xdr:rowOff>0</xdr:rowOff>
    </xdr:from>
    <xdr:to>
      <xdr:col>7</xdr:col>
      <xdr:colOff>552450</xdr:colOff>
      <xdr:row>0</xdr:row>
      <xdr:rowOff>0</xdr:rowOff>
    </xdr:to>
    <xdr:graphicFrame macro="">
      <xdr:nvGraphicFramePr>
        <xdr:cNvPr id="10262" name="Chart 22">
          <a:extLst>
            <a:ext uri="{FF2B5EF4-FFF2-40B4-BE49-F238E27FC236}">
              <a16:creationId xmlns:a16="http://schemas.microsoft.com/office/drawing/2014/main" id="{00000000-0008-0000-1A00-0000162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66675</xdr:colOff>
      <xdr:row>0</xdr:row>
      <xdr:rowOff>0</xdr:rowOff>
    </xdr:from>
    <xdr:to>
      <xdr:col>7</xdr:col>
      <xdr:colOff>561975</xdr:colOff>
      <xdr:row>0</xdr:row>
      <xdr:rowOff>0</xdr:rowOff>
    </xdr:to>
    <xdr:graphicFrame macro="">
      <xdr:nvGraphicFramePr>
        <xdr:cNvPr id="10263" name="Chart 23">
          <a:extLst>
            <a:ext uri="{FF2B5EF4-FFF2-40B4-BE49-F238E27FC236}">
              <a16:creationId xmlns:a16="http://schemas.microsoft.com/office/drawing/2014/main" id="{00000000-0008-0000-1A00-0000172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0</xdr:col>
      <xdr:colOff>57150</xdr:colOff>
      <xdr:row>0</xdr:row>
      <xdr:rowOff>0</xdr:rowOff>
    </xdr:from>
    <xdr:to>
      <xdr:col>7</xdr:col>
      <xdr:colOff>552450</xdr:colOff>
      <xdr:row>0</xdr:row>
      <xdr:rowOff>0</xdr:rowOff>
    </xdr:to>
    <xdr:graphicFrame macro="">
      <xdr:nvGraphicFramePr>
        <xdr:cNvPr id="10264" name="Chart 24">
          <a:extLst>
            <a:ext uri="{FF2B5EF4-FFF2-40B4-BE49-F238E27FC236}">
              <a16:creationId xmlns:a16="http://schemas.microsoft.com/office/drawing/2014/main" id="{00000000-0008-0000-1A00-0000182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66675</xdr:colOff>
      <xdr:row>0</xdr:row>
      <xdr:rowOff>0</xdr:rowOff>
    </xdr:from>
    <xdr:to>
      <xdr:col>7</xdr:col>
      <xdr:colOff>561975</xdr:colOff>
      <xdr:row>0</xdr:row>
      <xdr:rowOff>0</xdr:rowOff>
    </xdr:to>
    <xdr:graphicFrame macro="">
      <xdr:nvGraphicFramePr>
        <xdr:cNvPr id="10269" name="Chart 29">
          <a:extLst>
            <a:ext uri="{FF2B5EF4-FFF2-40B4-BE49-F238E27FC236}">
              <a16:creationId xmlns:a16="http://schemas.microsoft.com/office/drawing/2014/main" id="{00000000-0008-0000-1A00-00001D2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0</xdr:col>
      <xdr:colOff>57150</xdr:colOff>
      <xdr:row>0</xdr:row>
      <xdr:rowOff>0</xdr:rowOff>
    </xdr:from>
    <xdr:to>
      <xdr:col>7</xdr:col>
      <xdr:colOff>552450</xdr:colOff>
      <xdr:row>0</xdr:row>
      <xdr:rowOff>0</xdr:rowOff>
    </xdr:to>
    <xdr:graphicFrame macro="">
      <xdr:nvGraphicFramePr>
        <xdr:cNvPr id="10270" name="Chart 30">
          <a:extLst>
            <a:ext uri="{FF2B5EF4-FFF2-40B4-BE49-F238E27FC236}">
              <a16:creationId xmlns:a16="http://schemas.microsoft.com/office/drawing/2014/main" id="{00000000-0008-0000-1A00-00001E2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66675</xdr:colOff>
      <xdr:row>0</xdr:row>
      <xdr:rowOff>0</xdr:rowOff>
    </xdr:from>
    <xdr:to>
      <xdr:col>7</xdr:col>
      <xdr:colOff>561975</xdr:colOff>
      <xdr:row>0</xdr:row>
      <xdr:rowOff>0</xdr:rowOff>
    </xdr:to>
    <xdr:graphicFrame macro="">
      <xdr:nvGraphicFramePr>
        <xdr:cNvPr id="10271" name="Chart 31">
          <a:extLst>
            <a:ext uri="{FF2B5EF4-FFF2-40B4-BE49-F238E27FC236}">
              <a16:creationId xmlns:a16="http://schemas.microsoft.com/office/drawing/2014/main" id="{00000000-0008-0000-1A00-00001F2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0</xdr:col>
      <xdr:colOff>57150</xdr:colOff>
      <xdr:row>0</xdr:row>
      <xdr:rowOff>0</xdr:rowOff>
    </xdr:from>
    <xdr:to>
      <xdr:col>7</xdr:col>
      <xdr:colOff>552450</xdr:colOff>
      <xdr:row>0</xdr:row>
      <xdr:rowOff>0</xdr:rowOff>
    </xdr:to>
    <xdr:graphicFrame macro="">
      <xdr:nvGraphicFramePr>
        <xdr:cNvPr id="10272" name="Chart 32">
          <a:extLst>
            <a:ext uri="{FF2B5EF4-FFF2-40B4-BE49-F238E27FC236}">
              <a16:creationId xmlns:a16="http://schemas.microsoft.com/office/drawing/2014/main" id="{00000000-0008-0000-1A00-0000202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0</xdr:col>
      <xdr:colOff>66675</xdr:colOff>
      <xdr:row>0</xdr:row>
      <xdr:rowOff>0</xdr:rowOff>
    </xdr:from>
    <xdr:to>
      <xdr:col>7</xdr:col>
      <xdr:colOff>561975</xdr:colOff>
      <xdr:row>0</xdr:row>
      <xdr:rowOff>0</xdr:rowOff>
    </xdr:to>
    <xdr:graphicFrame macro="">
      <xdr:nvGraphicFramePr>
        <xdr:cNvPr id="10273" name="Chart 33">
          <a:extLst>
            <a:ext uri="{FF2B5EF4-FFF2-40B4-BE49-F238E27FC236}">
              <a16:creationId xmlns:a16="http://schemas.microsoft.com/office/drawing/2014/main" id="{00000000-0008-0000-1A00-0000212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0</xdr:col>
      <xdr:colOff>57150</xdr:colOff>
      <xdr:row>0</xdr:row>
      <xdr:rowOff>0</xdr:rowOff>
    </xdr:from>
    <xdr:to>
      <xdr:col>7</xdr:col>
      <xdr:colOff>552450</xdr:colOff>
      <xdr:row>0</xdr:row>
      <xdr:rowOff>0</xdr:rowOff>
    </xdr:to>
    <xdr:graphicFrame macro="">
      <xdr:nvGraphicFramePr>
        <xdr:cNvPr id="10274" name="Chart 34">
          <a:extLst>
            <a:ext uri="{FF2B5EF4-FFF2-40B4-BE49-F238E27FC236}">
              <a16:creationId xmlns:a16="http://schemas.microsoft.com/office/drawing/2014/main" id="{00000000-0008-0000-1A00-0000222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0</xdr:col>
      <xdr:colOff>66675</xdr:colOff>
      <xdr:row>0</xdr:row>
      <xdr:rowOff>0</xdr:rowOff>
    </xdr:from>
    <xdr:to>
      <xdr:col>7</xdr:col>
      <xdr:colOff>561975</xdr:colOff>
      <xdr:row>0</xdr:row>
      <xdr:rowOff>0</xdr:rowOff>
    </xdr:to>
    <xdr:graphicFrame macro="">
      <xdr:nvGraphicFramePr>
        <xdr:cNvPr id="10275" name="Chart 35">
          <a:extLst>
            <a:ext uri="{FF2B5EF4-FFF2-40B4-BE49-F238E27FC236}">
              <a16:creationId xmlns:a16="http://schemas.microsoft.com/office/drawing/2014/main" id="{00000000-0008-0000-1A00-0000232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0</xdr:col>
      <xdr:colOff>57150</xdr:colOff>
      <xdr:row>0</xdr:row>
      <xdr:rowOff>0</xdr:rowOff>
    </xdr:from>
    <xdr:to>
      <xdr:col>7</xdr:col>
      <xdr:colOff>552450</xdr:colOff>
      <xdr:row>0</xdr:row>
      <xdr:rowOff>0</xdr:rowOff>
    </xdr:to>
    <xdr:graphicFrame macro="">
      <xdr:nvGraphicFramePr>
        <xdr:cNvPr id="10276" name="Chart 36">
          <a:extLst>
            <a:ext uri="{FF2B5EF4-FFF2-40B4-BE49-F238E27FC236}">
              <a16:creationId xmlns:a16="http://schemas.microsoft.com/office/drawing/2014/main" id="{00000000-0008-0000-1A00-0000242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0</xdr:col>
      <xdr:colOff>66675</xdr:colOff>
      <xdr:row>0</xdr:row>
      <xdr:rowOff>0</xdr:rowOff>
    </xdr:from>
    <xdr:to>
      <xdr:col>7</xdr:col>
      <xdr:colOff>561975</xdr:colOff>
      <xdr:row>0</xdr:row>
      <xdr:rowOff>0</xdr:rowOff>
    </xdr:to>
    <xdr:graphicFrame macro="">
      <xdr:nvGraphicFramePr>
        <xdr:cNvPr id="10277" name="Chart 37">
          <a:extLst>
            <a:ext uri="{FF2B5EF4-FFF2-40B4-BE49-F238E27FC236}">
              <a16:creationId xmlns:a16="http://schemas.microsoft.com/office/drawing/2014/main" id="{00000000-0008-0000-1A00-0000252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0</xdr:col>
      <xdr:colOff>57150</xdr:colOff>
      <xdr:row>0</xdr:row>
      <xdr:rowOff>0</xdr:rowOff>
    </xdr:from>
    <xdr:to>
      <xdr:col>7</xdr:col>
      <xdr:colOff>552450</xdr:colOff>
      <xdr:row>0</xdr:row>
      <xdr:rowOff>0</xdr:rowOff>
    </xdr:to>
    <xdr:graphicFrame macro="">
      <xdr:nvGraphicFramePr>
        <xdr:cNvPr id="10278" name="Chart 38">
          <a:extLst>
            <a:ext uri="{FF2B5EF4-FFF2-40B4-BE49-F238E27FC236}">
              <a16:creationId xmlns:a16="http://schemas.microsoft.com/office/drawing/2014/main" id="{00000000-0008-0000-1A00-0000262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oneCellAnchor>
    <xdr:from>
      <xdr:col>7</xdr:col>
      <xdr:colOff>247650</xdr:colOff>
      <xdr:row>59</xdr:row>
      <xdr:rowOff>57150</xdr:rowOff>
    </xdr:from>
    <xdr:ext cx="1013459" cy="428625"/>
    <xdr:sp macro="" textlink="">
      <xdr:nvSpPr>
        <xdr:cNvPr id="36" name="Strzałka w górę 35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00000000-0008-0000-1A00-000024000000}"/>
            </a:ext>
          </a:extLst>
        </xdr:cNvPr>
        <xdr:cNvSpPr/>
      </xdr:nvSpPr>
      <xdr:spPr bwMode="auto">
        <a:xfrm>
          <a:off x="5200650" y="9963150"/>
          <a:ext cx="1013459" cy="428625"/>
        </a:xfrm>
        <a:prstGeom prst="upArrow">
          <a:avLst/>
        </a:prstGeom>
        <a:solidFill>
          <a:schemeClr val="tx2">
            <a:lumMod val="40000"/>
            <a:lumOff val="6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t" anchorCtr="0" upright="1">
          <a:noAutofit/>
        </a:bodyPr>
        <a:lstStyle/>
        <a:p>
          <a:pPr algn="ctr"/>
          <a:r>
            <a:rPr lang="pl-PL" sz="800"/>
            <a:t>Powrót do spisu treści</a:t>
          </a:r>
        </a:p>
      </xdr:txBody>
    </xdr:sp>
    <xdr:clientData/>
  </xdr:one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0</xdr:row>
      <xdr:rowOff>0</xdr:rowOff>
    </xdr:from>
    <xdr:to>
      <xdr:col>7</xdr:col>
      <xdr:colOff>552450</xdr:colOff>
      <xdr:row>0</xdr:row>
      <xdr:rowOff>0</xdr:rowOff>
    </xdr:to>
    <xdr:graphicFrame macro="">
      <xdr:nvGraphicFramePr>
        <xdr:cNvPr id="39937" name="Chart 1">
          <a:extLst>
            <a:ext uri="{FF2B5EF4-FFF2-40B4-BE49-F238E27FC236}">
              <a16:creationId xmlns:a16="http://schemas.microsoft.com/office/drawing/2014/main" id="{00000000-0008-0000-1B00-0000019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152400</xdr:colOff>
      <xdr:row>0</xdr:row>
      <xdr:rowOff>0</xdr:rowOff>
    </xdr:from>
    <xdr:to>
      <xdr:col>7</xdr:col>
      <xdr:colOff>552450</xdr:colOff>
      <xdr:row>0</xdr:row>
      <xdr:rowOff>0</xdr:rowOff>
    </xdr:to>
    <xdr:graphicFrame macro="">
      <xdr:nvGraphicFramePr>
        <xdr:cNvPr id="39938" name="Chart 2">
          <a:extLst>
            <a:ext uri="{FF2B5EF4-FFF2-40B4-BE49-F238E27FC236}">
              <a16:creationId xmlns:a16="http://schemas.microsoft.com/office/drawing/2014/main" id="{00000000-0008-0000-1B00-0000029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19050</xdr:colOff>
      <xdr:row>22</xdr:row>
      <xdr:rowOff>76199</xdr:rowOff>
    </xdr:from>
    <xdr:to>
      <xdr:col>8</xdr:col>
      <xdr:colOff>628650</xdr:colOff>
      <xdr:row>47</xdr:row>
      <xdr:rowOff>38099</xdr:rowOff>
    </xdr:to>
    <xdr:graphicFrame macro="">
      <xdr:nvGraphicFramePr>
        <xdr:cNvPr id="5" name="Chart 1">
          <a:extLst>
            <a:ext uri="{FF2B5EF4-FFF2-40B4-BE49-F238E27FC236}">
              <a16:creationId xmlns:a16="http://schemas.microsoft.com/office/drawing/2014/main" id="{00000000-0008-0000-1B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7</xdr:col>
      <xdr:colOff>180077</xdr:colOff>
      <xdr:row>47</xdr:row>
      <xdr:rowOff>77637</xdr:rowOff>
    </xdr:from>
    <xdr:ext cx="1013459" cy="390860"/>
    <xdr:sp macro="" textlink="">
      <xdr:nvSpPr>
        <xdr:cNvPr id="6" name="Strzałka w górę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1B00-000006000000}"/>
            </a:ext>
          </a:extLst>
        </xdr:cNvPr>
        <xdr:cNvSpPr/>
      </xdr:nvSpPr>
      <xdr:spPr bwMode="auto">
        <a:xfrm>
          <a:off x="5424937" y="9092241"/>
          <a:ext cx="1013459" cy="390860"/>
        </a:xfrm>
        <a:prstGeom prst="upArrow">
          <a:avLst/>
        </a:prstGeom>
        <a:solidFill>
          <a:schemeClr val="tx2">
            <a:lumMod val="40000"/>
            <a:lumOff val="6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t" anchorCtr="0" upright="1">
          <a:noAutofit/>
        </a:bodyPr>
        <a:lstStyle/>
        <a:p>
          <a:pPr algn="ctr"/>
          <a:r>
            <a:rPr lang="pl-PL" sz="800"/>
            <a:t>Powrót do spisu treści</a:t>
          </a:r>
        </a:p>
      </xdr:txBody>
    </xdr:sp>
    <xdr:clientData/>
  </xdr:one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0</xdr:row>
      <xdr:rowOff>0</xdr:rowOff>
    </xdr:from>
    <xdr:to>
      <xdr:col>7</xdr:col>
      <xdr:colOff>695325</xdr:colOff>
      <xdr:row>0</xdr:row>
      <xdr:rowOff>0</xdr:rowOff>
    </xdr:to>
    <xdr:graphicFrame macro="">
      <xdr:nvGraphicFramePr>
        <xdr:cNvPr id="11265" name="Chart 1">
          <a:extLst>
            <a:ext uri="{FF2B5EF4-FFF2-40B4-BE49-F238E27FC236}">
              <a16:creationId xmlns:a16="http://schemas.microsoft.com/office/drawing/2014/main" id="{00000000-0008-0000-1C00-0000012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66675</xdr:colOff>
      <xdr:row>0</xdr:row>
      <xdr:rowOff>0</xdr:rowOff>
    </xdr:from>
    <xdr:to>
      <xdr:col>7</xdr:col>
      <xdr:colOff>695325</xdr:colOff>
      <xdr:row>0</xdr:row>
      <xdr:rowOff>0</xdr:rowOff>
    </xdr:to>
    <xdr:graphicFrame macro="">
      <xdr:nvGraphicFramePr>
        <xdr:cNvPr id="11266" name="Chart 2">
          <a:extLst>
            <a:ext uri="{FF2B5EF4-FFF2-40B4-BE49-F238E27FC236}">
              <a16:creationId xmlns:a16="http://schemas.microsoft.com/office/drawing/2014/main" id="{00000000-0008-0000-1C00-0000022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66675</xdr:colOff>
      <xdr:row>0</xdr:row>
      <xdr:rowOff>0</xdr:rowOff>
    </xdr:from>
    <xdr:to>
      <xdr:col>7</xdr:col>
      <xdr:colOff>561975</xdr:colOff>
      <xdr:row>0</xdr:row>
      <xdr:rowOff>0</xdr:rowOff>
    </xdr:to>
    <xdr:graphicFrame macro="">
      <xdr:nvGraphicFramePr>
        <xdr:cNvPr id="11267" name="Chart 3">
          <a:extLst>
            <a:ext uri="{FF2B5EF4-FFF2-40B4-BE49-F238E27FC236}">
              <a16:creationId xmlns:a16="http://schemas.microsoft.com/office/drawing/2014/main" id="{00000000-0008-0000-1C00-0000032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57150</xdr:colOff>
      <xdr:row>0</xdr:row>
      <xdr:rowOff>0</xdr:rowOff>
    </xdr:from>
    <xdr:to>
      <xdr:col>7</xdr:col>
      <xdr:colOff>552450</xdr:colOff>
      <xdr:row>0</xdr:row>
      <xdr:rowOff>0</xdr:rowOff>
    </xdr:to>
    <xdr:graphicFrame macro="">
      <xdr:nvGraphicFramePr>
        <xdr:cNvPr id="11268" name="Chart 4">
          <a:extLst>
            <a:ext uri="{FF2B5EF4-FFF2-40B4-BE49-F238E27FC236}">
              <a16:creationId xmlns:a16="http://schemas.microsoft.com/office/drawing/2014/main" id="{00000000-0008-0000-1C00-0000042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66675</xdr:colOff>
      <xdr:row>0</xdr:row>
      <xdr:rowOff>0</xdr:rowOff>
    </xdr:from>
    <xdr:to>
      <xdr:col>7</xdr:col>
      <xdr:colOff>561975</xdr:colOff>
      <xdr:row>0</xdr:row>
      <xdr:rowOff>0</xdr:rowOff>
    </xdr:to>
    <xdr:graphicFrame macro="">
      <xdr:nvGraphicFramePr>
        <xdr:cNvPr id="11269" name="Chart 5">
          <a:extLst>
            <a:ext uri="{FF2B5EF4-FFF2-40B4-BE49-F238E27FC236}">
              <a16:creationId xmlns:a16="http://schemas.microsoft.com/office/drawing/2014/main" id="{00000000-0008-0000-1C00-0000052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57150</xdr:colOff>
      <xdr:row>0</xdr:row>
      <xdr:rowOff>0</xdr:rowOff>
    </xdr:from>
    <xdr:to>
      <xdr:col>7</xdr:col>
      <xdr:colOff>552450</xdr:colOff>
      <xdr:row>0</xdr:row>
      <xdr:rowOff>0</xdr:rowOff>
    </xdr:to>
    <xdr:graphicFrame macro="">
      <xdr:nvGraphicFramePr>
        <xdr:cNvPr id="11270" name="Chart 6">
          <a:extLst>
            <a:ext uri="{FF2B5EF4-FFF2-40B4-BE49-F238E27FC236}">
              <a16:creationId xmlns:a16="http://schemas.microsoft.com/office/drawing/2014/main" id="{00000000-0008-0000-1C00-0000062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47626</xdr:colOff>
      <xdr:row>11</xdr:row>
      <xdr:rowOff>76201</xdr:rowOff>
    </xdr:from>
    <xdr:to>
      <xdr:col>7</xdr:col>
      <xdr:colOff>800101</xdr:colOff>
      <xdr:row>30</xdr:row>
      <xdr:rowOff>76200</xdr:rowOff>
    </xdr:to>
    <xdr:graphicFrame macro="">
      <xdr:nvGraphicFramePr>
        <xdr:cNvPr id="10" name="Chart 4">
          <a:extLst>
            <a:ext uri="{FF2B5EF4-FFF2-40B4-BE49-F238E27FC236}">
              <a16:creationId xmlns:a16="http://schemas.microsoft.com/office/drawing/2014/main" id="{00000000-0008-0000-1C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47624</xdr:colOff>
      <xdr:row>32</xdr:row>
      <xdr:rowOff>95250</xdr:rowOff>
    </xdr:from>
    <xdr:to>
      <xdr:col>7</xdr:col>
      <xdr:colOff>781050</xdr:colOff>
      <xdr:row>52</xdr:row>
      <xdr:rowOff>95250</xdr:rowOff>
    </xdr:to>
    <xdr:graphicFrame macro="">
      <xdr:nvGraphicFramePr>
        <xdr:cNvPr id="11" name="Chart 5">
          <a:extLst>
            <a:ext uri="{FF2B5EF4-FFF2-40B4-BE49-F238E27FC236}">
              <a16:creationId xmlns:a16="http://schemas.microsoft.com/office/drawing/2014/main" id="{00000000-0008-0000-1C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oneCellAnchor>
    <xdr:from>
      <xdr:col>6</xdr:col>
      <xdr:colOff>619125</xdr:colOff>
      <xdr:row>53</xdr:row>
      <xdr:rowOff>171450</xdr:rowOff>
    </xdr:from>
    <xdr:ext cx="1013459" cy="390860"/>
    <xdr:sp macro="" textlink="">
      <xdr:nvSpPr>
        <xdr:cNvPr id="12" name="Strzałka w górę 11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1C00-00000C000000}"/>
            </a:ext>
          </a:extLst>
        </xdr:cNvPr>
        <xdr:cNvSpPr/>
      </xdr:nvSpPr>
      <xdr:spPr bwMode="auto">
        <a:xfrm>
          <a:off x="5019675" y="9315450"/>
          <a:ext cx="1013459" cy="390860"/>
        </a:xfrm>
        <a:prstGeom prst="upArrow">
          <a:avLst/>
        </a:prstGeom>
        <a:solidFill>
          <a:schemeClr val="tx2">
            <a:lumMod val="40000"/>
            <a:lumOff val="6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t" anchorCtr="0" upright="1">
          <a:noAutofit/>
        </a:bodyPr>
        <a:lstStyle/>
        <a:p>
          <a:pPr algn="ctr"/>
          <a:r>
            <a:rPr lang="pl-PL" sz="800"/>
            <a:t>Powrót do spisu treści</a:t>
          </a:r>
        </a:p>
      </xdr:txBody>
    </xdr:sp>
    <xdr:clientData/>
  </xdr:oneCellAnchor>
</xdr:wsDr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0.21568</cdr:x>
      <cdr:y>0.7792</cdr:y>
    </cdr:from>
    <cdr:to>
      <cdr:x>0.591</cdr:x>
      <cdr:y>1</cdr:y>
    </cdr:to>
    <cdr:sp macro="" textlink="">
      <cdr:nvSpPr>
        <cdr:cNvPr id="12289" name="Tekst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272743" y="650844"/>
          <a:ext cx="2209343" cy="1619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</cdr:sp>
  </cdr:relSizeAnchor>
</c:userShapes>
</file>

<file path=xl/drawings/drawing29.xml><?xml version="1.0" encoding="utf-8"?>
<c:userShapes xmlns:c="http://schemas.openxmlformats.org/drawingml/2006/chart">
  <cdr:relSizeAnchor xmlns:cdr="http://schemas.openxmlformats.org/drawingml/2006/chartDrawing">
    <cdr:from>
      <cdr:x>0.21568</cdr:x>
      <cdr:y>0.7792</cdr:y>
    </cdr:from>
    <cdr:to>
      <cdr:x>0.591</cdr:x>
      <cdr:y>1</cdr:y>
    </cdr:to>
    <cdr:sp macro="" textlink="">
      <cdr:nvSpPr>
        <cdr:cNvPr id="13313" name="Tekst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272743" y="650844"/>
          <a:ext cx="2209343" cy="1619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228600</xdr:colOff>
      <xdr:row>55</xdr:row>
      <xdr:rowOff>161924</xdr:rowOff>
    </xdr:from>
    <xdr:ext cx="1013459" cy="504825"/>
    <xdr:sp macro="" textlink="">
      <xdr:nvSpPr>
        <xdr:cNvPr id="3" name="Strzałka w górę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/>
      </xdr:nvSpPr>
      <xdr:spPr bwMode="auto">
        <a:xfrm>
          <a:off x="8837762" y="11911101"/>
          <a:ext cx="1013459" cy="504825"/>
        </a:xfrm>
        <a:prstGeom prst="upArrow">
          <a:avLst/>
        </a:prstGeom>
        <a:solidFill>
          <a:schemeClr val="tx2">
            <a:lumMod val="40000"/>
            <a:lumOff val="6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t" anchorCtr="0" upright="1">
          <a:noAutofit/>
        </a:bodyPr>
        <a:lstStyle/>
        <a:p>
          <a:pPr algn="ctr"/>
          <a:r>
            <a:rPr lang="pl-PL" sz="800"/>
            <a:t>Powrót do spisu treści</a:t>
          </a:r>
        </a:p>
      </xdr:txBody>
    </xdr:sp>
    <xdr:clientData/>
  </xdr:one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0</xdr:row>
      <xdr:rowOff>0</xdr:rowOff>
    </xdr:from>
    <xdr:to>
      <xdr:col>7</xdr:col>
      <xdr:colOff>695325</xdr:colOff>
      <xdr:row>0</xdr:row>
      <xdr:rowOff>0</xdr:rowOff>
    </xdr:to>
    <xdr:graphicFrame macro="">
      <xdr:nvGraphicFramePr>
        <xdr:cNvPr id="14337" name="Chart 1">
          <a:extLst>
            <a:ext uri="{FF2B5EF4-FFF2-40B4-BE49-F238E27FC236}">
              <a16:creationId xmlns:a16="http://schemas.microsoft.com/office/drawing/2014/main" id="{00000000-0008-0000-1D00-0000013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314325</xdr:colOff>
      <xdr:row>0</xdr:row>
      <xdr:rowOff>0</xdr:rowOff>
    </xdr:from>
    <xdr:to>
      <xdr:col>8</xdr:col>
      <xdr:colOff>0</xdr:colOff>
      <xdr:row>0</xdr:row>
      <xdr:rowOff>0</xdr:rowOff>
    </xdr:to>
    <xdr:sp macro="" textlink="">
      <xdr:nvSpPr>
        <xdr:cNvPr id="14338" name="Tekst 2">
          <a:extLst>
            <a:ext uri="{FF2B5EF4-FFF2-40B4-BE49-F238E27FC236}">
              <a16:creationId xmlns:a16="http://schemas.microsoft.com/office/drawing/2014/main" id="{00000000-0008-0000-1D00-000002380000}"/>
            </a:ext>
          </a:extLst>
        </xdr:cNvPr>
        <xdr:cNvSpPr txBox="1">
          <a:spLocks noChangeArrowheads="1"/>
        </xdr:cNvSpPr>
      </xdr:nvSpPr>
      <xdr:spPr bwMode="auto">
        <a:xfrm>
          <a:off x="314325" y="0"/>
          <a:ext cx="5534025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just" rtl="0">
            <a:defRPr sz="1000"/>
          </a:pPr>
          <a:r>
            <a:rPr lang="pl-PL" sz="1200" b="1" i="0" u="none" strike="noStrike" baseline="0">
              <a:solidFill>
                <a:srgbClr val="000000"/>
              </a:solidFill>
              <a:latin typeface="Arial CE"/>
              <a:cs typeface="Arial CE"/>
            </a:rPr>
            <a:t>Pozostałe wypadki nadzwyczajne zaistniałe w 1997 roku</a:t>
          </a:r>
        </a:p>
      </xdr:txBody>
    </xdr:sp>
    <xdr:clientData/>
  </xdr:twoCellAnchor>
  <xdr:twoCellAnchor>
    <xdr:from>
      <xdr:col>0</xdr:col>
      <xdr:colOff>304800</xdr:colOff>
      <xdr:row>0</xdr:row>
      <xdr:rowOff>0</xdr:rowOff>
    </xdr:from>
    <xdr:to>
      <xdr:col>8</xdr:col>
      <xdr:colOff>0</xdr:colOff>
      <xdr:row>0</xdr:row>
      <xdr:rowOff>0</xdr:rowOff>
    </xdr:to>
    <xdr:sp macro="" textlink="">
      <xdr:nvSpPr>
        <xdr:cNvPr id="14339" name="Tekst 3">
          <a:extLst>
            <a:ext uri="{FF2B5EF4-FFF2-40B4-BE49-F238E27FC236}">
              <a16:creationId xmlns:a16="http://schemas.microsoft.com/office/drawing/2014/main" id="{00000000-0008-0000-1D00-000003380000}"/>
            </a:ext>
          </a:extLst>
        </xdr:cNvPr>
        <xdr:cNvSpPr txBox="1">
          <a:spLocks noChangeArrowheads="1"/>
        </xdr:cNvSpPr>
      </xdr:nvSpPr>
      <xdr:spPr bwMode="auto">
        <a:xfrm>
          <a:off x="304800" y="0"/>
          <a:ext cx="5543550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just" rtl="0">
            <a:defRPr sz="1000"/>
          </a:pPr>
          <a:r>
            <a:rPr lang="pl-PL" sz="1200" b="1" i="0" u="none" strike="noStrike" baseline="0">
              <a:solidFill>
                <a:srgbClr val="000000"/>
              </a:solidFill>
              <a:latin typeface="Arial CE"/>
              <a:cs typeface="Arial CE"/>
            </a:rPr>
            <a:t>Osadzeni,  którzy dokonali ucieczki,  ujęci i nieujęci w okresie od 01.01.97 r. do 30.04.97 r.</a:t>
          </a:r>
        </a:p>
      </xdr:txBody>
    </xdr:sp>
    <xdr:clientData/>
  </xdr:twoCellAnchor>
  <xdr:twoCellAnchor>
    <xdr:from>
      <xdr:col>0</xdr:col>
      <xdr:colOff>66675</xdr:colOff>
      <xdr:row>0</xdr:row>
      <xdr:rowOff>0</xdr:rowOff>
    </xdr:from>
    <xdr:to>
      <xdr:col>7</xdr:col>
      <xdr:colOff>695325</xdr:colOff>
      <xdr:row>0</xdr:row>
      <xdr:rowOff>0</xdr:rowOff>
    </xdr:to>
    <xdr:graphicFrame macro="">
      <xdr:nvGraphicFramePr>
        <xdr:cNvPr id="14340" name="Chart 4">
          <a:extLst>
            <a:ext uri="{FF2B5EF4-FFF2-40B4-BE49-F238E27FC236}">
              <a16:creationId xmlns:a16="http://schemas.microsoft.com/office/drawing/2014/main" id="{00000000-0008-0000-1D00-0000043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66675</xdr:colOff>
      <xdr:row>0</xdr:row>
      <xdr:rowOff>0</xdr:rowOff>
    </xdr:from>
    <xdr:to>
      <xdr:col>7</xdr:col>
      <xdr:colOff>695325</xdr:colOff>
      <xdr:row>0</xdr:row>
      <xdr:rowOff>0</xdr:rowOff>
    </xdr:to>
    <xdr:graphicFrame macro="">
      <xdr:nvGraphicFramePr>
        <xdr:cNvPr id="14341" name="Chart 5">
          <a:extLst>
            <a:ext uri="{FF2B5EF4-FFF2-40B4-BE49-F238E27FC236}">
              <a16:creationId xmlns:a16="http://schemas.microsoft.com/office/drawing/2014/main" id="{00000000-0008-0000-1D00-0000053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0</xdr:row>
      <xdr:rowOff>0</xdr:rowOff>
    </xdr:from>
    <xdr:to>
      <xdr:col>7</xdr:col>
      <xdr:colOff>695325</xdr:colOff>
      <xdr:row>0</xdr:row>
      <xdr:rowOff>0</xdr:rowOff>
    </xdr:to>
    <xdr:graphicFrame macro="">
      <xdr:nvGraphicFramePr>
        <xdr:cNvPr id="14342" name="Chart 6">
          <a:extLst>
            <a:ext uri="{FF2B5EF4-FFF2-40B4-BE49-F238E27FC236}">
              <a16:creationId xmlns:a16="http://schemas.microsoft.com/office/drawing/2014/main" id="{00000000-0008-0000-1D00-0000063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66675</xdr:colOff>
      <xdr:row>0</xdr:row>
      <xdr:rowOff>0</xdr:rowOff>
    </xdr:from>
    <xdr:to>
      <xdr:col>7</xdr:col>
      <xdr:colOff>695325</xdr:colOff>
      <xdr:row>0</xdr:row>
      <xdr:rowOff>0</xdr:rowOff>
    </xdr:to>
    <xdr:graphicFrame macro="">
      <xdr:nvGraphicFramePr>
        <xdr:cNvPr id="14343" name="Chart 7">
          <a:extLst>
            <a:ext uri="{FF2B5EF4-FFF2-40B4-BE49-F238E27FC236}">
              <a16:creationId xmlns:a16="http://schemas.microsoft.com/office/drawing/2014/main" id="{00000000-0008-0000-1D00-0000073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66675</xdr:colOff>
      <xdr:row>0</xdr:row>
      <xdr:rowOff>0</xdr:rowOff>
    </xdr:from>
    <xdr:to>
      <xdr:col>7</xdr:col>
      <xdr:colOff>695325</xdr:colOff>
      <xdr:row>0</xdr:row>
      <xdr:rowOff>0</xdr:rowOff>
    </xdr:to>
    <xdr:graphicFrame macro="">
      <xdr:nvGraphicFramePr>
        <xdr:cNvPr id="14344" name="Chart 8">
          <a:extLst>
            <a:ext uri="{FF2B5EF4-FFF2-40B4-BE49-F238E27FC236}">
              <a16:creationId xmlns:a16="http://schemas.microsoft.com/office/drawing/2014/main" id="{00000000-0008-0000-1D00-0000083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66675</xdr:colOff>
      <xdr:row>0</xdr:row>
      <xdr:rowOff>0</xdr:rowOff>
    </xdr:from>
    <xdr:to>
      <xdr:col>7</xdr:col>
      <xdr:colOff>695325</xdr:colOff>
      <xdr:row>0</xdr:row>
      <xdr:rowOff>0</xdr:rowOff>
    </xdr:to>
    <xdr:graphicFrame macro="">
      <xdr:nvGraphicFramePr>
        <xdr:cNvPr id="14345" name="Chart 9">
          <a:extLst>
            <a:ext uri="{FF2B5EF4-FFF2-40B4-BE49-F238E27FC236}">
              <a16:creationId xmlns:a16="http://schemas.microsoft.com/office/drawing/2014/main" id="{00000000-0008-0000-1D00-0000093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66675</xdr:colOff>
      <xdr:row>0</xdr:row>
      <xdr:rowOff>0</xdr:rowOff>
    </xdr:from>
    <xdr:to>
      <xdr:col>7</xdr:col>
      <xdr:colOff>695325</xdr:colOff>
      <xdr:row>0</xdr:row>
      <xdr:rowOff>0</xdr:rowOff>
    </xdr:to>
    <xdr:graphicFrame macro="">
      <xdr:nvGraphicFramePr>
        <xdr:cNvPr id="14346" name="Chart 10">
          <a:extLst>
            <a:ext uri="{FF2B5EF4-FFF2-40B4-BE49-F238E27FC236}">
              <a16:creationId xmlns:a16="http://schemas.microsoft.com/office/drawing/2014/main" id="{00000000-0008-0000-1D00-00000A3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66675</xdr:colOff>
      <xdr:row>0</xdr:row>
      <xdr:rowOff>0</xdr:rowOff>
    </xdr:from>
    <xdr:to>
      <xdr:col>7</xdr:col>
      <xdr:colOff>695325</xdr:colOff>
      <xdr:row>0</xdr:row>
      <xdr:rowOff>0</xdr:rowOff>
    </xdr:to>
    <xdr:graphicFrame macro="">
      <xdr:nvGraphicFramePr>
        <xdr:cNvPr id="14347" name="Chart 11">
          <a:extLst>
            <a:ext uri="{FF2B5EF4-FFF2-40B4-BE49-F238E27FC236}">
              <a16:creationId xmlns:a16="http://schemas.microsoft.com/office/drawing/2014/main" id="{00000000-0008-0000-1D00-00000B3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66675</xdr:colOff>
      <xdr:row>0</xdr:row>
      <xdr:rowOff>0</xdr:rowOff>
    </xdr:from>
    <xdr:to>
      <xdr:col>7</xdr:col>
      <xdr:colOff>695325</xdr:colOff>
      <xdr:row>0</xdr:row>
      <xdr:rowOff>0</xdr:rowOff>
    </xdr:to>
    <xdr:graphicFrame macro="">
      <xdr:nvGraphicFramePr>
        <xdr:cNvPr id="14348" name="Chart 12">
          <a:extLst>
            <a:ext uri="{FF2B5EF4-FFF2-40B4-BE49-F238E27FC236}">
              <a16:creationId xmlns:a16="http://schemas.microsoft.com/office/drawing/2014/main" id="{00000000-0008-0000-1D00-00000C3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66675</xdr:colOff>
      <xdr:row>0</xdr:row>
      <xdr:rowOff>0</xdr:rowOff>
    </xdr:from>
    <xdr:to>
      <xdr:col>7</xdr:col>
      <xdr:colOff>695325</xdr:colOff>
      <xdr:row>0</xdr:row>
      <xdr:rowOff>0</xdr:rowOff>
    </xdr:to>
    <xdr:graphicFrame macro="">
      <xdr:nvGraphicFramePr>
        <xdr:cNvPr id="14349" name="Chart 13">
          <a:extLst>
            <a:ext uri="{FF2B5EF4-FFF2-40B4-BE49-F238E27FC236}">
              <a16:creationId xmlns:a16="http://schemas.microsoft.com/office/drawing/2014/main" id="{00000000-0008-0000-1D00-00000D3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66675</xdr:colOff>
      <xdr:row>0</xdr:row>
      <xdr:rowOff>0</xdr:rowOff>
    </xdr:from>
    <xdr:to>
      <xdr:col>7</xdr:col>
      <xdr:colOff>695325</xdr:colOff>
      <xdr:row>0</xdr:row>
      <xdr:rowOff>0</xdr:rowOff>
    </xdr:to>
    <xdr:graphicFrame macro="">
      <xdr:nvGraphicFramePr>
        <xdr:cNvPr id="14352" name="Chart 16">
          <a:extLst>
            <a:ext uri="{FF2B5EF4-FFF2-40B4-BE49-F238E27FC236}">
              <a16:creationId xmlns:a16="http://schemas.microsoft.com/office/drawing/2014/main" id="{00000000-0008-0000-1D00-0000103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66675</xdr:colOff>
      <xdr:row>0</xdr:row>
      <xdr:rowOff>0</xdr:rowOff>
    </xdr:from>
    <xdr:to>
      <xdr:col>7</xdr:col>
      <xdr:colOff>695325</xdr:colOff>
      <xdr:row>0</xdr:row>
      <xdr:rowOff>0</xdr:rowOff>
    </xdr:to>
    <xdr:graphicFrame macro="">
      <xdr:nvGraphicFramePr>
        <xdr:cNvPr id="14353" name="Chart 17">
          <a:extLst>
            <a:ext uri="{FF2B5EF4-FFF2-40B4-BE49-F238E27FC236}">
              <a16:creationId xmlns:a16="http://schemas.microsoft.com/office/drawing/2014/main" id="{00000000-0008-0000-1D00-0000113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66675</xdr:colOff>
      <xdr:row>0</xdr:row>
      <xdr:rowOff>0</xdr:rowOff>
    </xdr:from>
    <xdr:to>
      <xdr:col>7</xdr:col>
      <xdr:colOff>695325</xdr:colOff>
      <xdr:row>0</xdr:row>
      <xdr:rowOff>0</xdr:rowOff>
    </xdr:to>
    <xdr:graphicFrame macro="">
      <xdr:nvGraphicFramePr>
        <xdr:cNvPr id="14354" name="Chart 18">
          <a:extLst>
            <a:ext uri="{FF2B5EF4-FFF2-40B4-BE49-F238E27FC236}">
              <a16:creationId xmlns:a16="http://schemas.microsoft.com/office/drawing/2014/main" id="{00000000-0008-0000-1D00-0000123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66675</xdr:colOff>
      <xdr:row>0</xdr:row>
      <xdr:rowOff>0</xdr:rowOff>
    </xdr:from>
    <xdr:to>
      <xdr:col>7</xdr:col>
      <xdr:colOff>695325</xdr:colOff>
      <xdr:row>0</xdr:row>
      <xdr:rowOff>0</xdr:rowOff>
    </xdr:to>
    <xdr:graphicFrame macro="">
      <xdr:nvGraphicFramePr>
        <xdr:cNvPr id="14355" name="Chart 19">
          <a:extLst>
            <a:ext uri="{FF2B5EF4-FFF2-40B4-BE49-F238E27FC236}">
              <a16:creationId xmlns:a16="http://schemas.microsoft.com/office/drawing/2014/main" id="{00000000-0008-0000-1D00-0000133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66675</xdr:colOff>
      <xdr:row>0</xdr:row>
      <xdr:rowOff>0</xdr:rowOff>
    </xdr:from>
    <xdr:to>
      <xdr:col>7</xdr:col>
      <xdr:colOff>695325</xdr:colOff>
      <xdr:row>0</xdr:row>
      <xdr:rowOff>0</xdr:rowOff>
    </xdr:to>
    <xdr:graphicFrame macro="">
      <xdr:nvGraphicFramePr>
        <xdr:cNvPr id="14356" name="Chart 20">
          <a:extLst>
            <a:ext uri="{FF2B5EF4-FFF2-40B4-BE49-F238E27FC236}">
              <a16:creationId xmlns:a16="http://schemas.microsoft.com/office/drawing/2014/main" id="{00000000-0008-0000-1D00-0000143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oneCellAnchor>
    <xdr:from>
      <xdr:col>8</xdr:col>
      <xdr:colOff>600076</xdr:colOff>
      <xdr:row>61</xdr:row>
      <xdr:rowOff>104775</xdr:rowOff>
    </xdr:from>
    <xdr:ext cx="781049" cy="371475"/>
    <xdr:sp macro="" textlink="">
      <xdr:nvSpPr>
        <xdr:cNvPr id="20" name="Strzałka w górę 19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1D00-000014000000}"/>
            </a:ext>
          </a:extLst>
        </xdr:cNvPr>
        <xdr:cNvSpPr/>
      </xdr:nvSpPr>
      <xdr:spPr bwMode="auto">
        <a:xfrm>
          <a:off x="6105526" y="11001375"/>
          <a:ext cx="781049" cy="371475"/>
        </a:xfrm>
        <a:prstGeom prst="upArrow">
          <a:avLst>
            <a:gd name="adj1" fmla="val 50000"/>
            <a:gd name="adj2" fmla="val 50000"/>
          </a:avLst>
        </a:prstGeom>
        <a:solidFill>
          <a:schemeClr val="tx2">
            <a:lumMod val="40000"/>
            <a:lumOff val="6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t" anchorCtr="0" upright="1">
          <a:noAutofit/>
        </a:bodyPr>
        <a:lstStyle/>
        <a:p>
          <a:pPr algn="ctr"/>
          <a:r>
            <a:rPr lang="pl-PL" sz="800"/>
            <a:t>Powrót do spisu treści</a:t>
          </a:r>
        </a:p>
      </xdr:txBody>
    </xdr:sp>
    <xdr:clientData/>
  </xdr:oneCellAnchor>
</xdr:wsDr>
</file>

<file path=xl/drawings/drawing31.xml><?xml version="1.0" encoding="utf-8"?>
<c:userShapes xmlns:c="http://schemas.openxmlformats.org/drawingml/2006/chart">
  <cdr:relSizeAnchor xmlns:cdr="http://schemas.openxmlformats.org/drawingml/2006/chartDrawing">
    <cdr:from>
      <cdr:x>0.21479</cdr:x>
      <cdr:y>0.7792</cdr:y>
    </cdr:from>
    <cdr:to>
      <cdr:x>0.59761</cdr:x>
      <cdr:y>1</cdr:y>
    </cdr:to>
    <cdr:sp macro="" textlink="">
      <cdr:nvSpPr>
        <cdr:cNvPr id="15361" name="Tekst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242949" y="650844"/>
          <a:ext cx="2209733" cy="1619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</cdr:sp>
  </cdr:relSizeAnchor>
</c:userShapes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0.21552</cdr:x>
      <cdr:y>0.7792</cdr:y>
    </cdr:from>
    <cdr:to>
      <cdr:x>0.59835</cdr:x>
      <cdr:y>1</cdr:y>
    </cdr:to>
    <cdr:sp macro="" textlink="">
      <cdr:nvSpPr>
        <cdr:cNvPr id="16385" name="Tekst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247207" y="650844"/>
          <a:ext cx="2209733" cy="1619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</cdr:sp>
  </cdr:relSizeAnchor>
</c:userShapes>
</file>

<file path=xl/drawings/drawing33.xml><?xml version="1.0" encoding="utf-8"?>
<c:userShapes xmlns:c="http://schemas.openxmlformats.org/drawingml/2006/chart">
  <cdr:relSizeAnchor xmlns:cdr="http://schemas.openxmlformats.org/drawingml/2006/chartDrawing">
    <cdr:from>
      <cdr:x>0.21552</cdr:x>
      <cdr:y>0.7792</cdr:y>
    </cdr:from>
    <cdr:to>
      <cdr:x>0.59835</cdr:x>
      <cdr:y>1</cdr:y>
    </cdr:to>
    <cdr:sp macro="" textlink="">
      <cdr:nvSpPr>
        <cdr:cNvPr id="17409" name="Tekst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247207" y="650844"/>
          <a:ext cx="2209733" cy="1619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</cdr:sp>
  </cdr:relSizeAnchor>
</c:userShapes>
</file>

<file path=xl/drawings/drawing34.xml><?xml version="1.0" encoding="utf-8"?>
<c:userShapes xmlns:c="http://schemas.openxmlformats.org/drawingml/2006/chart">
  <cdr:relSizeAnchor xmlns:cdr="http://schemas.openxmlformats.org/drawingml/2006/chartDrawing">
    <cdr:from>
      <cdr:x>0.21552</cdr:x>
      <cdr:y>0.7792</cdr:y>
    </cdr:from>
    <cdr:to>
      <cdr:x>0.59835</cdr:x>
      <cdr:y>1</cdr:y>
    </cdr:to>
    <cdr:sp macro="" textlink="">
      <cdr:nvSpPr>
        <cdr:cNvPr id="18433" name="Tekst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247207" y="650844"/>
          <a:ext cx="2209733" cy="1619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</cdr:sp>
  </cdr:relSizeAnchor>
</c:userShapes>
</file>

<file path=xl/drawings/drawing35.xml><?xml version="1.0" encoding="utf-8"?>
<c:userShapes xmlns:c="http://schemas.openxmlformats.org/drawingml/2006/chart">
  <cdr:relSizeAnchor xmlns:cdr="http://schemas.openxmlformats.org/drawingml/2006/chartDrawing">
    <cdr:from>
      <cdr:x>0.21552</cdr:x>
      <cdr:y>0.7792</cdr:y>
    </cdr:from>
    <cdr:to>
      <cdr:x>0.59835</cdr:x>
      <cdr:y>1</cdr:y>
    </cdr:to>
    <cdr:sp macro="" textlink="">
      <cdr:nvSpPr>
        <cdr:cNvPr id="19457" name="Tekst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247207" y="650844"/>
          <a:ext cx="2209733" cy="1619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</cdr:sp>
  </cdr:relSizeAnchor>
</c:userShapes>
</file>

<file path=xl/drawings/drawing36.xml><?xml version="1.0" encoding="utf-8"?>
<c:userShapes xmlns:c="http://schemas.openxmlformats.org/drawingml/2006/chart">
  <cdr:relSizeAnchor xmlns:cdr="http://schemas.openxmlformats.org/drawingml/2006/chartDrawing">
    <cdr:from>
      <cdr:x>0.21552</cdr:x>
      <cdr:y>0.7792</cdr:y>
    </cdr:from>
    <cdr:to>
      <cdr:x>0.59835</cdr:x>
      <cdr:y>1</cdr:y>
    </cdr:to>
    <cdr:sp macro="" textlink="">
      <cdr:nvSpPr>
        <cdr:cNvPr id="20481" name="Tekst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247207" y="650844"/>
          <a:ext cx="2209733" cy="1619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</cdr:sp>
  </cdr:relSizeAnchor>
</c:userShapes>
</file>

<file path=xl/drawings/drawing37.xml><?xml version="1.0" encoding="utf-8"?>
<c:userShapes xmlns:c="http://schemas.openxmlformats.org/drawingml/2006/chart">
  <cdr:relSizeAnchor xmlns:cdr="http://schemas.openxmlformats.org/drawingml/2006/chartDrawing">
    <cdr:from>
      <cdr:x>0.21552</cdr:x>
      <cdr:y>0.7792</cdr:y>
    </cdr:from>
    <cdr:to>
      <cdr:x>0.59835</cdr:x>
      <cdr:y>1</cdr:y>
    </cdr:to>
    <cdr:sp macro="" textlink="">
      <cdr:nvSpPr>
        <cdr:cNvPr id="21505" name="Tekst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247207" y="650844"/>
          <a:ext cx="2209733" cy="1619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</cdr:sp>
  </cdr:relSizeAnchor>
</c:userShapes>
</file>

<file path=xl/drawings/drawing38.xml><?xml version="1.0" encoding="utf-8"?>
<c:userShapes xmlns:c="http://schemas.openxmlformats.org/drawingml/2006/chart">
  <cdr:relSizeAnchor xmlns:cdr="http://schemas.openxmlformats.org/drawingml/2006/chartDrawing">
    <cdr:from>
      <cdr:x>0.21552</cdr:x>
      <cdr:y>0.7792</cdr:y>
    </cdr:from>
    <cdr:to>
      <cdr:x>0.59835</cdr:x>
      <cdr:y>1</cdr:y>
    </cdr:to>
    <cdr:sp macro="" textlink="">
      <cdr:nvSpPr>
        <cdr:cNvPr id="22529" name="Tekst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247207" y="650844"/>
          <a:ext cx="2209733" cy="1619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</cdr:sp>
  </cdr:relSizeAnchor>
</c:userShapes>
</file>

<file path=xl/drawings/drawing39.xml><?xml version="1.0" encoding="utf-8"?>
<c:userShapes xmlns:c="http://schemas.openxmlformats.org/drawingml/2006/chart">
  <cdr:relSizeAnchor xmlns:cdr="http://schemas.openxmlformats.org/drawingml/2006/chartDrawing">
    <cdr:from>
      <cdr:x>0.21552</cdr:x>
      <cdr:y>0.7792</cdr:y>
    </cdr:from>
    <cdr:to>
      <cdr:x>0.59835</cdr:x>
      <cdr:y>1</cdr:y>
    </cdr:to>
    <cdr:sp macro="" textlink="">
      <cdr:nvSpPr>
        <cdr:cNvPr id="23553" name="Tekst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247207" y="650844"/>
          <a:ext cx="2209733" cy="1619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276225</xdr:colOff>
      <xdr:row>57</xdr:row>
      <xdr:rowOff>76200</xdr:rowOff>
    </xdr:from>
    <xdr:ext cx="1013459" cy="390860"/>
    <xdr:sp macro="" textlink="">
      <xdr:nvSpPr>
        <xdr:cNvPr id="3" name="Strzałka w górę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/>
      </xdr:nvSpPr>
      <xdr:spPr bwMode="auto">
        <a:xfrm>
          <a:off x="8582025" y="10925175"/>
          <a:ext cx="1013459" cy="390860"/>
        </a:xfrm>
        <a:prstGeom prst="upArrow">
          <a:avLst/>
        </a:prstGeom>
        <a:solidFill>
          <a:schemeClr val="tx2">
            <a:lumMod val="40000"/>
            <a:lumOff val="6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t" anchorCtr="0" upright="1">
          <a:noAutofit/>
        </a:bodyPr>
        <a:lstStyle/>
        <a:p>
          <a:pPr algn="ctr"/>
          <a:r>
            <a:rPr lang="pl-PL" sz="800"/>
            <a:t>Powrót do spisu treści</a:t>
          </a:r>
        </a:p>
      </xdr:txBody>
    </xdr:sp>
    <xdr:clientData/>
  </xdr:oneCellAnchor>
</xdr:wsDr>
</file>

<file path=xl/drawings/drawing40.xml><?xml version="1.0" encoding="utf-8"?>
<c:userShapes xmlns:c="http://schemas.openxmlformats.org/drawingml/2006/chart">
  <cdr:relSizeAnchor xmlns:cdr="http://schemas.openxmlformats.org/drawingml/2006/chartDrawing">
    <cdr:from>
      <cdr:x>0.21552</cdr:x>
      <cdr:y>0.7792</cdr:y>
    </cdr:from>
    <cdr:to>
      <cdr:x>0.59835</cdr:x>
      <cdr:y>1</cdr:y>
    </cdr:to>
    <cdr:sp macro="" textlink="">
      <cdr:nvSpPr>
        <cdr:cNvPr id="24577" name="Tekst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247207" y="650844"/>
          <a:ext cx="2209733" cy="1619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</cdr:sp>
  </cdr:relSizeAnchor>
</c:userShapes>
</file>

<file path=xl/drawings/drawing41.xml><?xml version="1.0" encoding="utf-8"?>
<c:userShapes xmlns:c="http://schemas.openxmlformats.org/drawingml/2006/chart">
  <cdr:relSizeAnchor xmlns:cdr="http://schemas.openxmlformats.org/drawingml/2006/chartDrawing">
    <cdr:from>
      <cdr:x>0.21552</cdr:x>
      <cdr:y>0.7792</cdr:y>
    </cdr:from>
    <cdr:to>
      <cdr:x>0.59835</cdr:x>
      <cdr:y>1</cdr:y>
    </cdr:to>
    <cdr:sp macro="" textlink="">
      <cdr:nvSpPr>
        <cdr:cNvPr id="25601" name="Tekst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247207" y="650844"/>
          <a:ext cx="2209733" cy="1619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</cdr:sp>
  </cdr:relSizeAnchor>
</c:userShapes>
</file>

<file path=xl/drawings/drawing42.xml><?xml version="1.0" encoding="utf-8"?>
<c:userShapes xmlns:c="http://schemas.openxmlformats.org/drawingml/2006/chart">
  <cdr:relSizeAnchor xmlns:cdr="http://schemas.openxmlformats.org/drawingml/2006/chartDrawing">
    <cdr:from>
      <cdr:x>0.21552</cdr:x>
      <cdr:y>0.93506</cdr:y>
    </cdr:from>
    <cdr:to>
      <cdr:x>0.21552</cdr:x>
      <cdr:y>0.93506</cdr:y>
    </cdr:to>
    <cdr:sp macro="" textlink="">
      <cdr:nvSpPr>
        <cdr:cNvPr id="29697" name="Tekst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247207" y="688975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</cdr:sp>
  </cdr:relSizeAnchor>
</c:userShapes>
</file>

<file path=xl/drawings/drawing43.xml><?xml version="1.0" encoding="utf-8"?>
<c:userShapes xmlns:c="http://schemas.openxmlformats.org/drawingml/2006/chart">
  <cdr:relSizeAnchor xmlns:cdr="http://schemas.openxmlformats.org/drawingml/2006/chartDrawing">
    <cdr:from>
      <cdr:x>0.21552</cdr:x>
      <cdr:y>0.93506</cdr:y>
    </cdr:from>
    <cdr:to>
      <cdr:x>0.21552</cdr:x>
      <cdr:y>0.93506</cdr:y>
    </cdr:to>
    <cdr:sp macro="" textlink="">
      <cdr:nvSpPr>
        <cdr:cNvPr id="30721" name="Tekst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247207" y="688975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</cdr:sp>
  </cdr:relSizeAnchor>
</c:userShapes>
</file>

<file path=xl/drawings/drawing44.xml><?xml version="1.0" encoding="utf-8"?>
<c:userShapes xmlns:c="http://schemas.openxmlformats.org/drawingml/2006/chart">
  <cdr:relSizeAnchor xmlns:cdr="http://schemas.openxmlformats.org/drawingml/2006/chartDrawing">
    <cdr:from>
      <cdr:x>0.21552</cdr:x>
      <cdr:y>0.93506</cdr:y>
    </cdr:from>
    <cdr:to>
      <cdr:x>0.21552</cdr:x>
      <cdr:y>0.93506</cdr:y>
    </cdr:to>
    <cdr:sp macro="" textlink="">
      <cdr:nvSpPr>
        <cdr:cNvPr id="31745" name="Tekst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247207" y="688975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</cdr:sp>
  </cdr:relSizeAnchor>
</c:userShapes>
</file>

<file path=xl/drawings/drawing45.xml><?xml version="1.0" encoding="utf-8"?>
<c:userShapes xmlns:c="http://schemas.openxmlformats.org/drawingml/2006/chart">
  <cdr:relSizeAnchor xmlns:cdr="http://schemas.openxmlformats.org/drawingml/2006/chartDrawing">
    <cdr:from>
      <cdr:x>0.21552</cdr:x>
      <cdr:y>0.93506</cdr:y>
    </cdr:from>
    <cdr:to>
      <cdr:x>0.21552</cdr:x>
      <cdr:y>0.93506</cdr:y>
    </cdr:to>
    <cdr:sp macro="" textlink="">
      <cdr:nvSpPr>
        <cdr:cNvPr id="33793" name="Tekst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247207" y="688975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</cdr:sp>
  </cdr:relSizeAnchor>
</c:userShapes>
</file>

<file path=xl/drawings/drawing46.xml><?xml version="1.0" encoding="utf-8"?>
<c:userShapes xmlns:c="http://schemas.openxmlformats.org/drawingml/2006/chart">
  <cdr:relSizeAnchor xmlns:cdr="http://schemas.openxmlformats.org/drawingml/2006/chartDrawing">
    <cdr:from>
      <cdr:x>0.21552</cdr:x>
      <cdr:y>0.93506</cdr:y>
    </cdr:from>
    <cdr:to>
      <cdr:x>0.21552</cdr:x>
      <cdr:y>0.93506</cdr:y>
    </cdr:to>
    <cdr:sp macro="" textlink="">
      <cdr:nvSpPr>
        <cdr:cNvPr id="34817" name="Tekst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247207" y="688975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</cdr:sp>
  </cdr:relSizeAnchor>
</c:userShapes>
</file>

<file path=xl/drawings/drawing47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704850</xdr:colOff>
      <xdr:row>41</xdr:row>
      <xdr:rowOff>76200</xdr:rowOff>
    </xdr:from>
    <xdr:ext cx="1013459" cy="390860"/>
    <xdr:sp macro="" textlink="">
      <xdr:nvSpPr>
        <xdr:cNvPr id="2" name="Strzałka w górę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SpPr/>
      </xdr:nvSpPr>
      <xdr:spPr bwMode="auto">
        <a:xfrm>
          <a:off x="5934075" y="9734550"/>
          <a:ext cx="1013459" cy="390860"/>
        </a:xfrm>
        <a:prstGeom prst="upArrow">
          <a:avLst/>
        </a:prstGeom>
        <a:solidFill>
          <a:schemeClr val="tx2">
            <a:lumMod val="40000"/>
            <a:lumOff val="6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t" anchorCtr="0" upright="1">
          <a:noAutofit/>
        </a:bodyPr>
        <a:lstStyle/>
        <a:p>
          <a:pPr algn="ctr"/>
          <a:r>
            <a:rPr lang="pl-PL" sz="800"/>
            <a:t>Powrót do spisu treści</a:t>
          </a:r>
        </a:p>
      </xdr:txBody>
    </xdr:sp>
    <xdr:clientData/>
  </xdr:oneCellAnchor>
</xdr:wsDr>
</file>

<file path=xl/drawings/drawing4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0</xdr:row>
      <xdr:rowOff>0</xdr:rowOff>
    </xdr:from>
    <xdr:to>
      <xdr:col>8</xdr:col>
      <xdr:colOff>0</xdr:colOff>
      <xdr:row>0</xdr:row>
      <xdr:rowOff>0</xdr:rowOff>
    </xdr:to>
    <xdr:graphicFrame macro="">
      <xdr:nvGraphicFramePr>
        <xdr:cNvPr id="32769" name="Chart 1">
          <a:extLst>
            <a:ext uri="{FF2B5EF4-FFF2-40B4-BE49-F238E27FC236}">
              <a16:creationId xmlns:a16="http://schemas.microsoft.com/office/drawing/2014/main" id="{00000000-0008-0000-1F00-0000018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85725</xdr:colOff>
      <xdr:row>0</xdr:row>
      <xdr:rowOff>0</xdr:rowOff>
    </xdr:from>
    <xdr:to>
      <xdr:col>8</xdr:col>
      <xdr:colOff>0</xdr:colOff>
      <xdr:row>0</xdr:row>
      <xdr:rowOff>0</xdr:rowOff>
    </xdr:to>
    <xdr:graphicFrame macro="">
      <xdr:nvGraphicFramePr>
        <xdr:cNvPr id="32770" name="Chart 2">
          <a:extLst>
            <a:ext uri="{FF2B5EF4-FFF2-40B4-BE49-F238E27FC236}">
              <a16:creationId xmlns:a16="http://schemas.microsoft.com/office/drawing/2014/main" id="{00000000-0008-0000-1F00-0000028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76200</xdr:colOff>
      <xdr:row>0</xdr:row>
      <xdr:rowOff>0</xdr:rowOff>
    </xdr:from>
    <xdr:to>
      <xdr:col>7</xdr:col>
      <xdr:colOff>704850</xdr:colOff>
      <xdr:row>0</xdr:row>
      <xdr:rowOff>0</xdr:rowOff>
    </xdr:to>
    <xdr:graphicFrame macro="">
      <xdr:nvGraphicFramePr>
        <xdr:cNvPr id="32771" name="Chart 3">
          <a:extLst>
            <a:ext uri="{FF2B5EF4-FFF2-40B4-BE49-F238E27FC236}">
              <a16:creationId xmlns:a16="http://schemas.microsoft.com/office/drawing/2014/main" id="{00000000-0008-0000-1F00-0000038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76200</xdr:colOff>
      <xdr:row>0</xdr:row>
      <xdr:rowOff>0</xdr:rowOff>
    </xdr:from>
    <xdr:to>
      <xdr:col>7</xdr:col>
      <xdr:colOff>704850</xdr:colOff>
      <xdr:row>0</xdr:row>
      <xdr:rowOff>0</xdr:rowOff>
    </xdr:to>
    <xdr:graphicFrame macro="">
      <xdr:nvGraphicFramePr>
        <xdr:cNvPr id="32772" name="Chart 4">
          <a:extLst>
            <a:ext uri="{FF2B5EF4-FFF2-40B4-BE49-F238E27FC236}">
              <a16:creationId xmlns:a16="http://schemas.microsoft.com/office/drawing/2014/main" id="{00000000-0008-0000-1F00-0000048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76200</xdr:colOff>
      <xdr:row>0</xdr:row>
      <xdr:rowOff>0</xdr:rowOff>
    </xdr:from>
    <xdr:to>
      <xdr:col>7</xdr:col>
      <xdr:colOff>704850</xdr:colOff>
      <xdr:row>0</xdr:row>
      <xdr:rowOff>0</xdr:rowOff>
    </xdr:to>
    <xdr:graphicFrame macro="">
      <xdr:nvGraphicFramePr>
        <xdr:cNvPr id="32773" name="Chart 5">
          <a:extLst>
            <a:ext uri="{FF2B5EF4-FFF2-40B4-BE49-F238E27FC236}">
              <a16:creationId xmlns:a16="http://schemas.microsoft.com/office/drawing/2014/main" id="{00000000-0008-0000-1F00-0000058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76200</xdr:colOff>
      <xdr:row>0</xdr:row>
      <xdr:rowOff>0</xdr:rowOff>
    </xdr:from>
    <xdr:to>
      <xdr:col>7</xdr:col>
      <xdr:colOff>704850</xdr:colOff>
      <xdr:row>0</xdr:row>
      <xdr:rowOff>0</xdr:rowOff>
    </xdr:to>
    <xdr:graphicFrame macro="">
      <xdr:nvGraphicFramePr>
        <xdr:cNvPr id="32774" name="Chart 6">
          <a:extLst>
            <a:ext uri="{FF2B5EF4-FFF2-40B4-BE49-F238E27FC236}">
              <a16:creationId xmlns:a16="http://schemas.microsoft.com/office/drawing/2014/main" id="{00000000-0008-0000-1F00-0000068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76200</xdr:colOff>
      <xdr:row>0</xdr:row>
      <xdr:rowOff>0</xdr:rowOff>
    </xdr:from>
    <xdr:to>
      <xdr:col>7</xdr:col>
      <xdr:colOff>704850</xdr:colOff>
      <xdr:row>0</xdr:row>
      <xdr:rowOff>0</xdr:rowOff>
    </xdr:to>
    <xdr:graphicFrame macro="">
      <xdr:nvGraphicFramePr>
        <xdr:cNvPr id="32775" name="Chart 7">
          <a:extLst>
            <a:ext uri="{FF2B5EF4-FFF2-40B4-BE49-F238E27FC236}">
              <a16:creationId xmlns:a16="http://schemas.microsoft.com/office/drawing/2014/main" id="{00000000-0008-0000-1F00-0000078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76200</xdr:colOff>
      <xdr:row>0</xdr:row>
      <xdr:rowOff>0</xdr:rowOff>
    </xdr:from>
    <xdr:to>
      <xdr:col>7</xdr:col>
      <xdr:colOff>704850</xdr:colOff>
      <xdr:row>0</xdr:row>
      <xdr:rowOff>0</xdr:rowOff>
    </xdr:to>
    <xdr:graphicFrame macro="">
      <xdr:nvGraphicFramePr>
        <xdr:cNvPr id="32776" name="Chart 8">
          <a:extLst>
            <a:ext uri="{FF2B5EF4-FFF2-40B4-BE49-F238E27FC236}">
              <a16:creationId xmlns:a16="http://schemas.microsoft.com/office/drawing/2014/main" id="{00000000-0008-0000-1F00-0000088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oneCellAnchor>
    <xdr:from>
      <xdr:col>8</xdr:col>
      <xdr:colOff>0</xdr:colOff>
      <xdr:row>34</xdr:row>
      <xdr:rowOff>142875</xdr:rowOff>
    </xdr:from>
    <xdr:ext cx="184731" cy="264560"/>
    <xdr:sp macro="" textlink="">
      <xdr:nvSpPr>
        <xdr:cNvPr id="13" name="pole tekstowe 12">
          <a:extLst>
            <a:ext uri="{FF2B5EF4-FFF2-40B4-BE49-F238E27FC236}">
              <a16:creationId xmlns:a16="http://schemas.microsoft.com/office/drawing/2014/main" id="{00000000-0008-0000-1F00-00000D000000}"/>
            </a:ext>
          </a:extLst>
        </xdr:cNvPr>
        <xdr:cNvSpPr txBox="1"/>
      </xdr:nvSpPr>
      <xdr:spPr>
        <a:xfrm>
          <a:off x="7543800" y="7210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pl-PL" sz="1100"/>
        </a:p>
      </xdr:txBody>
    </xdr:sp>
    <xdr:clientData/>
  </xdr:oneCellAnchor>
  <xdr:oneCellAnchor>
    <xdr:from>
      <xdr:col>6</xdr:col>
      <xdr:colOff>219075</xdr:colOff>
      <xdr:row>59</xdr:row>
      <xdr:rowOff>76200</xdr:rowOff>
    </xdr:from>
    <xdr:ext cx="1013459" cy="390860"/>
    <xdr:sp macro="" textlink="">
      <xdr:nvSpPr>
        <xdr:cNvPr id="12" name="Strzałka w górę 11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1F00-00000C000000}"/>
            </a:ext>
          </a:extLst>
        </xdr:cNvPr>
        <xdr:cNvSpPr/>
      </xdr:nvSpPr>
      <xdr:spPr bwMode="auto">
        <a:xfrm>
          <a:off x="5086350" y="10915650"/>
          <a:ext cx="1013459" cy="390860"/>
        </a:xfrm>
        <a:prstGeom prst="upArrow">
          <a:avLst/>
        </a:prstGeom>
        <a:solidFill>
          <a:schemeClr val="tx2">
            <a:lumMod val="40000"/>
            <a:lumOff val="6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t" anchorCtr="0" upright="1">
          <a:noAutofit/>
        </a:bodyPr>
        <a:lstStyle/>
        <a:p>
          <a:pPr algn="ctr"/>
          <a:r>
            <a:rPr lang="pl-PL" sz="800"/>
            <a:t>Powrót do spisu treści</a:t>
          </a:r>
        </a:p>
      </xdr:txBody>
    </xdr:sp>
    <xdr:clientData/>
  </xdr:oneCellAnchor>
  <xdr:twoCellAnchor>
    <xdr:from>
      <xdr:col>0</xdr:col>
      <xdr:colOff>0</xdr:colOff>
      <xdr:row>38</xdr:row>
      <xdr:rowOff>0</xdr:rowOff>
    </xdr:from>
    <xdr:to>
      <xdr:col>7</xdr:col>
      <xdr:colOff>690112</xdr:colOff>
      <xdr:row>55</xdr:row>
      <xdr:rowOff>94891</xdr:rowOff>
    </xdr:to>
    <xdr:graphicFrame macro="">
      <xdr:nvGraphicFramePr>
        <xdr:cNvPr id="14" name="Chart 2">
          <a:extLst>
            <a:ext uri="{FF2B5EF4-FFF2-40B4-BE49-F238E27FC236}">
              <a16:creationId xmlns:a16="http://schemas.microsoft.com/office/drawing/2014/main" id="{84B50E7F-E8F0-462C-9B53-CDC5459106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49.xml><?xml version="1.0" encoding="utf-8"?>
<c:userShapes xmlns:c="http://schemas.openxmlformats.org/drawingml/2006/chart">
  <cdr:relSizeAnchor xmlns:cdr="http://schemas.openxmlformats.org/drawingml/2006/chartDrawing">
    <cdr:from>
      <cdr:x>0.21556</cdr:x>
      <cdr:y>0.93506</cdr:y>
    </cdr:from>
    <cdr:to>
      <cdr:x>0.21556</cdr:x>
      <cdr:y>0.93506</cdr:y>
    </cdr:to>
    <cdr:sp macro="" textlink="">
      <cdr:nvSpPr>
        <cdr:cNvPr id="40961" name="Tekst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237170" y="688975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0</xdr:colOff>
      <xdr:row>68</xdr:row>
      <xdr:rowOff>0</xdr:rowOff>
    </xdr:from>
    <xdr:ext cx="1013459" cy="390860"/>
    <xdr:sp macro="" textlink="">
      <xdr:nvSpPr>
        <xdr:cNvPr id="3" name="Strzałka w górę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/>
      </xdr:nvSpPr>
      <xdr:spPr bwMode="auto">
        <a:xfrm>
          <a:off x="8286750" y="12468225"/>
          <a:ext cx="1013459" cy="390860"/>
        </a:xfrm>
        <a:prstGeom prst="upArrow">
          <a:avLst/>
        </a:prstGeom>
        <a:solidFill>
          <a:schemeClr val="tx2">
            <a:lumMod val="40000"/>
            <a:lumOff val="6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t" anchorCtr="0" upright="1">
          <a:noAutofit/>
        </a:bodyPr>
        <a:lstStyle/>
        <a:p>
          <a:pPr algn="ctr"/>
          <a:r>
            <a:rPr lang="pl-PL" sz="800"/>
            <a:t>Powrót do spisu treści</a:t>
          </a:r>
        </a:p>
      </xdr:txBody>
    </xdr:sp>
    <xdr:clientData/>
  </xdr:oneCellAnchor>
</xdr:wsDr>
</file>

<file path=xl/drawings/drawing50.xml><?xml version="1.0" encoding="utf-8"?>
<c:userShapes xmlns:c="http://schemas.openxmlformats.org/drawingml/2006/chart">
  <cdr:relSizeAnchor xmlns:cdr="http://schemas.openxmlformats.org/drawingml/2006/chartDrawing">
    <cdr:from>
      <cdr:x>0.21556</cdr:x>
      <cdr:y>0.93506</cdr:y>
    </cdr:from>
    <cdr:to>
      <cdr:x>0.21556</cdr:x>
      <cdr:y>0.93506</cdr:y>
    </cdr:to>
    <cdr:sp macro="" textlink="">
      <cdr:nvSpPr>
        <cdr:cNvPr id="41985" name="Tekst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237170" y="688975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</cdr:sp>
  </cdr:relSizeAnchor>
</c:userShapes>
</file>

<file path=xl/drawings/drawing51.xml><?xml version="1.0" encoding="utf-8"?>
<c:userShapes xmlns:c="http://schemas.openxmlformats.org/drawingml/2006/chart">
  <cdr:relSizeAnchor xmlns:cdr="http://schemas.openxmlformats.org/drawingml/2006/chartDrawing">
    <cdr:from>
      <cdr:x>0.21556</cdr:x>
      <cdr:y>0.93506</cdr:y>
    </cdr:from>
    <cdr:to>
      <cdr:x>0.21556</cdr:x>
      <cdr:y>0.93506</cdr:y>
    </cdr:to>
    <cdr:sp macro="" textlink="">
      <cdr:nvSpPr>
        <cdr:cNvPr id="43009" name="Tekst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237170" y="688975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</cdr:sp>
  </cdr:relSizeAnchor>
</c:userShapes>
</file>

<file path=xl/drawings/drawing52.xml><?xml version="1.0" encoding="utf-8"?>
<c:userShapes xmlns:c="http://schemas.openxmlformats.org/drawingml/2006/chart">
  <cdr:relSizeAnchor xmlns:cdr="http://schemas.openxmlformats.org/drawingml/2006/chartDrawing">
    <cdr:from>
      <cdr:x>0.21556</cdr:x>
      <cdr:y>0.93506</cdr:y>
    </cdr:from>
    <cdr:to>
      <cdr:x>0.21556</cdr:x>
      <cdr:y>0.93506</cdr:y>
    </cdr:to>
    <cdr:sp macro="" textlink="">
      <cdr:nvSpPr>
        <cdr:cNvPr id="44033" name="Tekst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237170" y="688975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</cdr:sp>
  </cdr:relSizeAnchor>
</c:userShapes>
</file>

<file path=xl/drawings/drawing53.xml><?xml version="1.0" encoding="utf-8"?>
<c:userShapes xmlns:c="http://schemas.openxmlformats.org/drawingml/2006/chart">
  <cdr:relSizeAnchor xmlns:cdr="http://schemas.openxmlformats.org/drawingml/2006/chartDrawing">
    <cdr:from>
      <cdr:x>0.21556</cdr:x>
      <cdr:y>0.93506</cdr:y>
    </cdr:from>
    <cdr:to>
      <cdr:x>0.21556</cdr:x>
      <cdr:y>0.93506</cdr:y>
    </cdr:to>
    <cdr:sp macro="" textlink="">
      <cdr:nvSpPr>
        <cdr:cNvPr id="48129" name="Tekst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237170" y="688975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</cdr:sp>
  </cdr:relSizeAnchor>
</c:userShapes>
</file>

<file path=xl/drawings/drawing54.xml><?xml version="1.0" encoding="utf-8"?>
<c:userShapes xmlns:c="http://schemas.openxmlformats.org/drawingml/2006/chart">
  <cdr:relSizeAnchor xmlns:cdr="http://schemas.openxmlformats.org/drawingml/2006/chartDrawing">
    <cdr:from>
      <cdr:x>0.21556</cdr:x>
      <cdr:y>0.93506</cdr:y>
    </cdr:from>
    <cdr:to>
      <cdr:x>0.21556</cdr:x>
      <cdr:y>0.93506</cdr:y>
    </cdr:to>
    <cdr:sp macro="" textlink="">
      <cdr:nvSpPr>
        <cdr:cNvPr id="49153" name="Tekst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237170" y="688975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</cdr:sp>
  </cdr:relSizeAnchor>
</c:userShapes>
</file>

<file path=xl/drawings/drawing5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0</xdr:row>
      <xdr:rowOff>0</xdr:rowOff>
    </xdr:from>
    <xdr:to>
      <xdr:col>10</xdr:col>
      <xdr:colOff>495300</xdr:colOff>
      <xdr:row>0</xdr:row>
      <xdr:rowOff>0</xdr:rowOff>
    </xdr:to>
    <xdr:graphicFrame macro="">
      <xdr:nvGraphicFramePr>
        <xdr:cNvPr id="35841" name="Chart 1">
          <a:extLst>
            <a:ext uri="{FF2B5EF4-FFF2-40B4-BE49-F238E27FC236}">
              <a16:creationId xmlns:a16="http://schemas.microsoft.com/office/drawing/2014/main" id="{00000000-0008-0000-2000-0000018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85725</xdr:colOff>
      <xdr:row>0</xdr:row>
      <xdr:rowOff>0</xdr:rowOff>
    </xdr:from>
    <xdr:to>
      <xdr:col>10</xdr:col>
      <xdr:colOff>495300</xdr:colOff>
      <xdr:row>0</xdr:row>
      <xdr:rowOff>0</xdr:rowOff>
    </xdr:to>
    <xdr:graphicFrame macro="">
      <xdr:nvGraphicFramePr>
        <xdr:cNvPr id="35842" name="Chart 2">
          <a:extLst>
            <a:ext uri="{FF2B5EF4-FFF2-40B4-BE49-F238E27FC236}">
              <a16:creationId xmlns:a16="http://schemas.microsoft.com/office/drawing/2014/main" id="{00000000-0008-0000-2000-0000028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9</xdr:col>
      <xdr:colOff>104775</xdr:colOff>
      <xdr:row>44</xdr:row>
      <xdr:rowOff>104775</xdr:rowOff>
    </xdr:from>
    <xdr:ext cx="1013459" cy="390860"/>
    <xdr:sp macro="" textlink="">
      <xdr:nvSpPr>
        <xdr:cNvPr id="4" name="Strzałka w górę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2000-000004000000}"/>
            </a:ext>
          </a:extLst>
        </xdr:cNvPr>
        <xdr:cNvSpPr/>
      </xdr:nvSpPr>
      <xdr:spPr bwMode="auto">
        <a:xfrm>
          <a:off x="5591175" y="9820275"/>
          <a:ext cx="1013459" cy="390860"/>
        </a:xfrm>
        <a:prstGeom prst="upArrow">
          <a:avLst/>
        </a:prstGeom>
        <a:solidFill>
          <a:schemeClr val="tx2">
            <a:lumMod val="40000"/>
            <a:lumOff val="6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t" anchorCtr="0" upright="1">
          <a:noAutofit/>
        </a:bodyPr>
        <a:lstStyle/>
        <a:p>
          <a:pPr algn="ctr"/>
          <a:r>
            <a:rPr lang="pl-PL" sz="800"/>
            <a:t>Powrót do spisu treści</a:t>
          </a:r>
        </a:p>
      </xdr:txBody>
    </xdr:sp>
    <xdr:clientData/>
  </xdr:oneCellAnchor>
</xdr:wsDr>
</file>

<file path=xl/drawings/drawing56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343080</xdr:colOff>
      <xdr:row>58</xdr:row>
      <xdr:rowOff>93455</xdr:rowOff>
    </xdr:from>
    <xdr:ext cx="885825" cy="342900"/>
    <xdr:sp macro="" textlink="">
      <xdr:nvSpPr>
        <xdr:cNvPr id="3" name="Strzałka w górę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100-000003000000}"/>
            </a:ext>
          </a:extLst>
        </xdr:cNvPr>
        <xdr:cNvSpPr/>
      </xdr:nvSpPr>
      <xdr:spPr bwMode="auto">
        <a:xfrm>
          <a:off x="6010635" y="10453780"/>
          <a:ext cx="885825" cy="342900"/>
        </a:xfrm>
        <a:prstGeom prst="upArrow">
          <a:avLst>
            <a:gd name="adj1" fmla="val 50000"/>
            <a:gd name="adj2" fmla="val 45455"/>
          </a:avLst>
        </a:prstGeom>
        <a:solidFill>
          <a:schemeClr val="tx2">
            <a:lumMod val="40000"/>
            <a:lumOff val="6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t" anchorCtr="0" upright="1">
          <a:noAutofit/>
        </a:bodyPr>
        <a:lstStyle/>
        <a:p>
          <a:pPr algn="ctr"/>
          <a:r>
            <a:rPr lang="pl-PL" sz="800"/>
            <a:t>Powrót do spisu treści</a:t>
          </a:r>
        </a:p>
      </xdr:txBody>
    </xdr:sp>
    <xdr:clientData/>
  </xdr:oneCellAnchor>
</xdr:wsDr>
</file>

<file path=xl/drawings/drawing57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274966</xdr:colOff>
      <xdr:row>64</xdr:row>
      <xdr:rowOff>63443</xdr:rowOff>
    </xdr:from>
    <xdr:ext cx="1013459" cy="390860"/>
    <xdr:sp macro="" textlink="">
      <xdr:nvSpPr>
        <xdr:cNvPr id="4" name="Strzałka w górę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200-000004000000}"/>
            </a:ext>
          </a:extLst>
        </xdr:cNvPr>
        <xdr:cNvSpPr/>
      </xdr:nvSpPr>
      <xdr:spPr bwMode="auto">
        <a:xfrm>
          <a:off x="5942521" y="11234651"/>
          <a:ext cx="1013459" cy="390860"/>
        </a:xfrm>
        <a:prstGeom prst="upArrow">
          <a:avLst/>
        </a:prstGeom>
        <a:solidFill>
          <a:schemeClr val="tx2">
            <a:lumMod val="40000"/>
            <a:lumOff val="6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t" anchorCtr="0" upright="1">
          <a:noAutofit/>
        </a:bodyPr>
        <a:lstStyle/>
        <a:p>
          <a:pPr algn="ctr"/>
          <a:r>
            <a:rPr lang="pl-PL" sz="800"/>
            <a:t>Powrót do spisu treści</a:t>
          </a:r>
        </a:p>
      </xdr:txBody>
    </xdr:sp>
    <xdr:clientData/>
  </xdr:oneCellAnchor>
</xdr:wsDr>
</file>

<file path=xl/drawings/drawing58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0</xdr:colOff>
      <xdr:row>34</xdr:row>
      <xdr:rowOff>0</xdr:rowOff>
    </xdr:from>
    <xdr:ext cx="1013459" cy="390860"/>
    <xdr:sp macro="" textlink="">
      <xdr:nvSpPr>
        <xdr:cNvPr id="2" name="Strzałka w górę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300-000002000000}"/>
            </a:ext>
          </a:extLst>
        </xdr:cNvPr>
        <xdr:cNvSpPr/>
      </xdr:nvSpPr>
      <xdr:spPr bwMode="auto">
        <a:xfrm>
          <a:off x="5486400" y="6810375"/>
          <a:ext cx="1013459" cy="390860"/>
        </a:xfrm>
        <a:prstGeom prst="upArrow">
          <a:avLst/>
        </a:prstGeom>
        <a:solidFill>
          <a:schemeClr val="accent3">
            <a:lumMod val="60000"/>
            <a:lumOff val="4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t" anchorCtr="0" upright="1">
          <a:noAutofit/>
        </a:bodyPr>
        <a:lstStyle/>
        <a:p>
          <a:pPr algn="ctr"/>
          <a:r>
            <a:rPr lang="pl-PL" sz="800"/>
            <a:t>Powrót do spisu treści</a:t>
          </a:r>
        </a:p>
      </xdr:txBody>
    </xdr:sp>
    <xdr:clientData/>
  </xdr:oneCellAnchor>
  <xdr:twoCellAnchor editAs="oneCell">
    <xdr:from>
      <xdr:col>6</xdr:col>
      <xdr:colOff>581025</xdr:colOff>
      <xdr:row>28</xdr:row>
      <xdr:rowOff>38100</xdr:rowOff>
    </xdr:from>
    <xdr:to>
      <xdr:col>10</xdr:col>
      <xdr:colOff>270428</xdr:colOff>
      <xdr:row>32</xdr:row>
      <xdr:rowOff>62739</xdr:rowOff>
    </xdr:to>
    <xdr:pic>
      <xdr:nvPicPr>
        <xdr:cNvPr id="4" name="Obraz 3" descr="podpis.png">
          <a:extLst>
            <a:ext uri="{FF2B5EF4-FFF2-40B4-BE49-F238E27FC236}">
              <a16:creationId xmlns:a16="http://schemas.microsoft.com/office/drawing/2014/main" id="{00000000-0008-0000-2300-00000400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4238625" y="5676900"/>
          <a:ext cx="2127803" cy="79616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564311</xdr:colOff>
      <xdr:row>57</xdr:row>
      <xdr:rowOff>0</xdr:rowOff>
    </xdr:from>
    <xdr:ext cx="1013459" cy="390860"/>
    <xdr:sp macro="" textlink="">
      <xdr:nvSpPr>
        <xdr:cNvPr id="3" name="Strzałka w górę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/>
      </xdr:nvSpPr>
      <xdr:spPr bwMode="auto">
        <a:xfrm>
          <a:off x="9138968" y="9954344"/>
          <a:ext cx="1013459" cy="390860"/>
        </a:xfrm>
        <a:prstGeom prst="upArrow">
          <a:avLst/>
        </a:prstGeom>
        <a:solidFill>
          <a:schemeClr val="tx2">
            <a:lumMod val="40000"/>
            <a:lumOff val="6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t" anchorCtr="0" upright="1">
          <a:noAutofit/>
        </a:bodyPr>
        <a:lstStyle/>
        <a:p>
          <a:pPr algn="ctr"/>
          <a:r>
            <a:rPr lang="pl-PL" sz="800"/>
            <a:t>Powrót do spisu treści</a:t>
          </a:r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771525</xdr:colOff>
      <xdr:row>65</xdr:row>
      <xdr:rowOff>123825</xdr:rowOff>
    </xdr:from>
    <xdr:ext cx="790575" cy="447674"/>
    <xdr:sp macro="" textlink="">
      <xdr:nvSpPr>
        <xdr:cNvPr id="5" name="Strzałka w górę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SpPr/>
      </xdr:nvSpPr>
      <xdr:spPr bwMode="auto">
        <a:xfrm>
          <a:off x="6991350" y="12268200"/>
          <a:ext cx="790575" cy="447674"/>
        </a:xfrm>
        <a:prstGeom prst="upArrow">
          <a:avLst>
            <a:gd name="adj1" fmla="val 50000"/>
            <a:gd name="adj2" fmla="val 50000"/>
          </a:avLst>
        </a:prstGeom>
        <a:solidFill>
          <a:schemeClr val="tx2">
            <a:lumMod val="40000"/>
            <a:lumOff val="6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t" anchorCtr="0" upright="1">
          <a:noAutofit/>
        </a:bodyPr>
        <a:lstStyle/>
        <a:p>
          <a:pPr algn="ctr"/>
          <a:r>
            <a:rPr lang="pl-PL" sz="800"/>
            <a:t>Powrót do spisu treści</a:t>
          </a:r>
        </a:p>
      </xdr:txBody>
    </xdr:sp>
    <xdr:clientData/>
  </xdr:oneCellAnchor>
  <xdr:twoCellAnchor editAs="oneCell">
    <xdr:from>
      <xdr:col>1</xdr:col>
      <xdr:colOff>1</xdr:colOff>
      <xdr:row>25</xdr:row>
      <xdr:rowOff>0</xdr:rowOff>
    </xdr:from>
    <xdr:to>
      <xdr:col>9</xdr:col>
      <xdr:colOff>546340</xdr:colOff>
      <xdr:row>65</xdr:row>
      <xdr:rowOff>13899</xdr:rowOff>
    </xdr:to>
    <xdr:pic>
      <xdr:nvPicPr>
        <xdr:cNvPr id="4" name="Obraz 3">
          <a:extLst>
            <a:ext uri="{FF2B5EF4-FFF2-40B4-BE49-F238E27FC236}">
              <a16:creationId xmlns:a16="http://schemas.microsoft.com/office/drawing/2014/main" id="{11AC2C48-0B58-4906-A46B-21BD836F95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7133" y="5262113"/>
          <a:ext cx="7581660" cy="7202578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1288571</xdr:colOff>
      <xdr:row>49</xdr:row>
      <xdr:rowOff>83388</xdr:rowOff>
    </xdr:from>
    <xdr:ext cx="1013459" cy="390860"/>
    <xdr:sp macro="" textlink="">
      <xdr:nvSpPr>
        <xdr:cNvPr id="3" name="Strzałka w górę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SpPr/>
      </xdr:nvSpPr>
      <xdr:spPr bwMode="auto">
        <a:xfrm>
          <a:off x="5265348" y="8494143"/>
          <a:ext cx="1013459" cy="390860"/>
        </a:xfrm>
        <a:prstGeom prst="upArrow">
          <a:avLst/>
        </a:prstGeom>
        <a:solidFill>
          <a:schemeClr val="tx2">
            <a:lumMod val="40000"/>
            <a:lumOff val="6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t" anchorCtr="0" upright="1">
          <a:noAutofit/>
        </a:bodyPr>
        <a:lstStyle/>
        <a:p>
          <a:pPr algn="ctr"/>
          <a:r>
            <a:rPr lang="pl-PL" sz="800"/>
            <a:t>Powrót do spisu treści</a:t>
          </a:r>
        </a:p>
      </xdr:txBody>
    </xdr:sp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1196016</xdr:colOff>
      <xdr:row>50</xdr:row>
      <xdr:rowOff>98844</xdr:rowOff>
    </xdr:from>
    <xdr:ext cx="1013459" cy="390860"/>
    <xdr:sp macro="" textlink="">
      <xdr:nvSpPr>
        <xdr:cNvPr id="3" name="Strzałka w górę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SpPr/>
      </xdr:nvSpPr>
      <xdr:spPr bwMode="auto">
        <a:xfrm>
          <a:off x="5172793" y="8932293"/>
          <a:ext cx="1013459" cy="390860"/>
        </a:xfrm>
        <a:prstGeom prst="upArrow">
          <a:avLst/>
        </a:prstGeom>
        <a:solidFill>
          <a:schemeClr val="tx2">
            <a:lumMod val="40000"/>
            <a:lumOff val="6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t" anchorCtr="0" upright="1">
          <a:noAutofit/>
        </a:bodyPr>
        <a:lstStyle/>
        <a:p>
          <a:pPr algn="ctr"/>
          <a:r>
            <a:rPr lang="pl-PL" sz="800"/>
            <a:t>Powrót do spisu treści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001095mmil/Documents/Statystyka/MIESI&#260;C-informacje/informacja/Nowa%20201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001095mmil\Desktop\2022.03.31\A_Inne\BO-%20032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ytuł"/>
      <sheetName val="spis"/>
      <sheetName val="Arkusz1"/>
      <sheetName val="Arkusz2"/>
      <sheetName val="Arkusz3-11"/>
      <sheetName val="Arkusz12"/>
      <sheetName val="Arkusz13-16"/>
      <sheetName val="Arkusz 17"/>
      <sheetName val="Arkusz 18"/>
      <sheetName val="Arkusz 19"/>
      <sheetName val="Arkusz 20"/>
      <sheetName val="Arkusz 21"/>
      <sheetName val="Arkusz22"/>
      <sheetName val="Arkusz23"/>
      <sheetName val="Arkusz24"/>
      <sheetName val="Arkusz3"/>
      <sheetName val="Arkusz25"/>
      <sheetName val="Arkusz26"/>
      <sheetName val="Arkusz27"/>
      <sheetName val="Arkusz28"/>
      <sheetName val="Arkusz29"/>
      <sheetName val="Arkusz30"/>
      <sheetName val="Arkusz31"/>
      <sheetName val="Arkusz32"/>
      <sheetName val="Arkusz4"/>
    </sheetNames>
    <sheetDataSet>
      <sheetData sheetId="0" refreshError="1"/>
      <sheetData sheetId="1" refreshError="1"/>
      <sheetData sheetId="2">
        <row r="56">
          <cell r="A56" t="str">
            <v>TA</v>
          </cell>
          <cell r="B56">
            <v>8416</v>
          </cell>
          <cell r="C56" t="str">
            <v>TA</v>
          </cell>
          <cell r="D56">
            <v>476</v>
          </cell>
        </row>
        <row r="57">
          <cell r="A57" t="str">
            <v>SK</v>
          </cell>
          <cell r="B57">
            <v>63835</v>
          </cell>
          <cell r="C57" t="str">
            <v>SK</v>
          </cell>
          <cell r="D57">
            <v>2893</v>
          </cell>
        </row>
        <row r="58">
          <cell r="A58" t="str">
            <v>UK</v>
          </cell>
          <cell r="B58">
            <v>887</v>
          </cell>
          <cell r="C58" t="str">
            <v>UK</v>
          </cell>
          <cell r="D58">
            <v>69</v>
          </cell>
        </row>
      </sheetData>
      <sheetData sheetId="3">
        <row r="54">
          <cell r="C54" t="str">
            <v>Ewidencyjna liczba osadzonych</v>
          </cell>
        </row>
        <row r="55">
          <cell r="B55">
            <v>3</v>
          </cell>
          <cell r="C55">
            <v>71297</v>
          </cell>
        </row>
        <row r="56">
          <cell r="B56">
            <v>4</v>
          </cell>
          <cell r="C56">
            <v>71258</v>
          </cell>
        </row>
        <row r="57">
          <cell r="B57">
            <v>5</v>
          </cell>
          <cell r="C57">
            <v>71375</v>
          </cell>
        </row>
        <row r="58">
          <cell r="B58">
            <v>6</v>
          </cell>
          <cell r="C58">
            <v>71640</v>
          </cell>
        </row>
        <row r="59">
          <cell r="B59">
            <v>7</v>
          </cell>
          <cell r="C59">
            <v>71960</v>
          </cell>
        </row>
        <row r="60">
          <cell r="B60">
            <v>8</v>
          </cell>
          <cell r="C60">
            <v>71907</v>
          </cell>
        </row>
        <row r="61">
          <cell r="B61">
            <v>9</v>
          </cell>
          <cell r="C61">
            <v>71291</v>
          </cell>
        </row>
        <row r="62">
          <cell r="B62">
            <v>10</v>
          </cell>
          <cell r="C62">
            <v>71391</v>
          </cell>
        </row>
        <row r="63">
          <cell r="B63">
            <v>11</v>
          </cell>
          <cell r="C63">
            <v>71546</v>
          </cell>
        </row>
        <row r="64">
          <cell r="B64">
            <v>12</v>
          </cell>
          <cell r="C64">
            <v>71874</v>
          </cell>
        </row>
        <row r="65">
          <cell r="B65">
            <v>1</v>
          </cell>
          <cell r="C65">
            <v>72338</v>
          </cell>
        </row>
        <row r="66">
          <cell r="B66">
            <v>2</v>
          </cell>
          <cell r="C66">
            <v>72338</v>
          </cell>
        </row>
        <row r="67">
          <cell r="B67">
            <v>3</v>
          </cell>
          <cell r="C67">
            <v>73138</v>
          </cell>
        </row>
      </sheetData>
      <sheetData sheetId="4"/>
      <sheetData sheetId="5" refreshError="1"/>
      <sheetData sheetId="6"/>
      <sheetData sheetId="7">
        <row r="48">
          <cell r="C48" t="str">
            <v>Przybyli</v>
          </cell>
          <cell r="D48" t="str">
            <v>Ubyli</v>
          </cell>
        </row>
        <row r="49">
          <cell r="B49">
            <v>3</v>
          </cell>
          <cell r="C49">
            <v>8335</v>
          </cell>
          <cell r="D49">
            <v>7150</v>
          </cell>
        </row>
        <row r="50">
          <cell r="B50">
            <v>4</v>
          </cell>
          <cell r="C50">
            <v>7055</v>
          </cell>
          <cell r="D50">
            <v>7088</v>
          </cell>
        </row>
        <row r="51">
          <cell r="B51">
            <v>5</v>
          </cell>
          <cell r="C51">
            <v>6994</v>
          </cell>
          <cell r="D51">
            <v>6882</v>
          </cell>
        </row>
        <row r="52">
          <cell r="B52">
            <v>6</v>
          </cell>
          <cell r="C52">
            <v>7291</v>
          </cell>
          <cell r="D52">
            <v>7026</v>
          </cell>
        </row>
        <row r="53">
          <cell r="B53">
            <v>7</v>
          </cell>
          <cell r="C53">
            <v>7317</v>
          </cell>
          <cell r="D53">
            <v>6987</v>
          </cell>
        </row>
        <row r="54">
          <cell r="B54">
            <v>8</v>
          </cell>
          <cell r="C54">
            <v>6654</v>
          </cell>
          <cell r="D54">
            <v>6703</v>
          </cell>
        </row>
        <row r="55">
          <cell r="B55">
            <v>9</v>
          </cell>
          <cell r="C55">
            <v>6311</v>
          </cell>
          <cell r="D55">
            <v>6925</v>
          </cell>
        </row>
        <row r="56">
          <cell r="B56">
            <v>10</v>
          </cell>
          <cell r="C56">
            <v>7180</v>
          </cell>
          <cell r="D56">
            <v>7078</v>
          </cell>
        </row>
        <row r="57">
          <cell r="B57">
            <v>11</v>
          </cell>
          <cell r="C57">
            <v>6774</v>
          </cell>
          <cell r="D57">
            <v>6612</v>
          </cell>
        </row>
        <row r="58">
          <cell r="B58">
            <v>12</v>
          </cell>
          <cell r="C58">
            <v>7642</v>
          </cell>
          <cell r="D58">
            <v>7311</v>
          </cell>
        </row>
        <row r="59">
          <cell r="B59">
            <v>1</v>
          </cell>
          <cell r="C59">
            <v>7149</v>
          </cell>
          <cell r="D59">
            <v>6682</v>
          </cell>
        </row>
        <row r="60">
          <cell r="B60">
            <v>2</v>
          </cell>
          <cell r="C60">
            <v>7135</v>
          </cell>
          <cell r="D60">
            <v>6616</v>
          </cell>
        </row>
        <row r="61">
          <cell r="B61">
            <v>3</v>
          </cell>
          <cell r="C61">
            <v>7812</v>
          </cell>
          <cell r="D61">
            <v>7521</v>
          </cell>
        </row>
      </sheetData>
      <sheetData sheetId="8">
        <row r="49">
          <cell r="A49">
            <v>3</v>
          </cell>
          <cell r="B49">
            <v>10036</v>
          </cell>
        </row>
        <row r="50">
          <cell r="A50">
            <v>4</v>
          </cell>
          <cell r="B50">
            <v>7967</v>
          </cell>
        </row>
        <row r="51">
          <cell r="A51">
            <v>5</v>
          </cell>
          <cell r="B51">
            <v>7491</v>
          </cell>
        </row>
        <row r="52">
          <cell r="A52">
            <v>6</v>
          </cell>
          <cell r="B52">
            <v>7798</v>
          </cell>
        </row>
        <row r="53">
          <cell r="A53">
            <v>7</v>
          </cell>
          <cell r="B53">
            <v>8531</v>
          </cell>
        </row>
        <row r="54">
          <cell r="A54">
            <v>8</v>
          </cell>
          <cell r="B54">
            <v>8280</v>
          </cell>
        </row>
        <row r="55">
          <cell r="A55">
            <v>9</v>
          </cell>
          <cell r="B55">
            <v>8235</v>
          </cell>
        </row>
        <row r="56">
          <cell r="A56">
            <v>10</v>
          </cell>
          <cell r="B56">
            <v>7981</v>
          </cell>
        </row>
        <row r="57">
          <cell r="A57">
            <v>11</v>
          </cell>
          <cell r="B57">
            <v>8330</v>
          </cell>
        </row>
        <row r="58">
          <cell r="A58">
            <v>12</v>
          </cell>
          <cell r="B58">
            <v>8427</v>
          </cell>
        </row>
        <row r="59">
          <cell r="A59">
            <v>1</v>
          </cell>
          <cell r="B59">
            <v>8169</v>
          </cell>
        </row>
        <row r="60">
          <cell r="A60">
            <v>2</v>
          </cell>
          <cell r="B60">
            <v>8327</v>
          </cell>
        </row>
        <row r="61">
          <cell r="A61">
            <v>3</v>
          </cell>
          <cell r="B61">
            <v>9348</v>
          </cell>
        </row>
      </sheetData>
      <sheetData sheetId="9">
        <row r="7">
          <cell r="L7" t="str">
            <v>mężczyźni młodociani</v>
          </cell>
          <cell r="M7">
            <v>997</v>
          </cell>
        </row>
        <row r="8">
          <cell r="L8" t="str">
            <v>mężczyźni dorośli</v>
          </cell>
          <cell r="M8">
            <v>68703</v>
          </cell>
        </row>
        <row r="9">
          <cell r="L9" t="str">
            <v>kobiety młodociane</v>
          </cell>
          <cell r="M9">
            <v>40</v>
          </cell>
        </row>
        <row r="10">
          <cell r="L10" t="str">
            <v>kobiety dorosłe</v>
          </cell>
          <cell r="M10">
            <v>3398</v>
          </cell>
        </row>
      </sheetData>
      <sheetData sheetId="10">
        <row r="36">
          <cell r="I36" t="str">
            <v>zwykły</v>
          </cell>
          <cell r="J36">
            <v>31125</v>
          </cell>
        </row>
        <row r="37">
          <cell r="I37" t="str">
            <v>programowany</v>
          </cell>
          <cell r="J37">
            <v>27102</v>
          </cell>
        </row>
        <row r="38">
          <cell r="I38" t="str">
            <v>terapeutyczny</v>
          </cell>
          <cell r="J38">
            <v>5125</v>
          </cell>
        </row>
        <row r="39">
          <cell r="I39" t="str">
            <v>inni</v>
          </cell>
          <cell r="J39">
            <v>1370</v>
          </cell>
        </row>
      </sheetData>
      <sheetData sheetId="11" refreshError="1"/>
      <sheetData sheetId="12">
        <row r="27">
          <cell r="J27" t="str">
            <v>M</v>
          </cell>
          <cell r="K27">
            <v>579</v>
          </cell>
        </row>
        <row r="28">
          <cell r="J28" t="str">
            <v>P</v>
          </cell>
          <cell r="K28">
            <v>24689</v>
          </cell>
        </row>
        <row r="29">
          <cell r="J29" t="str">
            <v>R</v>
          </cell>
          <cell r="K29">
            <v>38084</v>
          </cell>
        </row>
        <row r="30">
          <cell r="J30" t="str">
            <v>Inni*</v>
          </cell>
          <cell r="K30">
            <v>1370</v>
          </cell>
        </row>
      </sheetData>
      <sheetData sheetId="13">
        <row r="4">
          <cell r="M4" t="str">
            <v>zwolnieni na skutek ukończenia kary</v>
          </cell>
          <cell r="N4" t="str">
            <v>zwolnieni warunkowo</v>
          </cell>
        </row>
        <row r="5">
          <cell r="L5">
            <v>3</v>
          </cell>
          <cell r="M5">
            <v>3013</v>
          </cell>
          <cell r="N5">
            <v>424</v>
          </cell>
        </row>
        <row r="6">
          <cell r="L6">
            <v>4</v>
          </cell>
          <cell r="M6">
            <v>3110</v>
          </cell>
          <cell r="N6">
            <v>378</v>
          </cell>
        </row>
        <row r="7">
          <cell r="L7">
            <v>5</v>
          </cell>
          <cell r="M7">
            <v>3304</v>
          </cell>
          <cell r="N7">
            <v>332</v>
          </cell>
        </row>
        <row r="8">
          <cell r="L8">
            <v>6</v>
          </cell>
          <cell r="M8">
            <v>3166</v>
          </cell>
          <cell r="N8">
            <v>394</v>
          </cell>
        </row>
        <row r="9">
          <cell r="L9">
            <v>7</v>
          </cell>
          <cell r="M9">
            <v>3252</v>
          </cell>
          <cell r="N9">
            <v>334</v>
          </cell>
        </row>
        <row r="10">
          <cell r="L10">
            <v>8</v>
          </cell>
          <cell r="M10">
            <v>3296</v>
          </cell>
          <cell r="N10">
            <v>332</v>
          </cell>
        </row>
        <row r="11">
          <cell r="L11">
            <v>9</v>
          </cell>
          <cell r="M11">
            <v>3198</v>
          </cell>
          <cell r="N11">
            <v>438</v>
          </cell>
        </row>
        <row r="12">
          <cell r="L12">
            <v>10</v>
          </cell>
          <cell r="M12">
            <v>3363</v>
          </cell>
          <cell r="N12">
            <v>391</v>
          </cell>
        </row>
        <row r="13">
          <cell r="L13">
            <v>11</v>
          </cell>
          <cell r="M13">
            <v>3132</v>
          </cell>
          <cell r="N13">
            <v>412</v>
          </cell>
        </row>
        <row r="14">
          <cell r="L14">
            <v>12</v>
          </cell>
          <cell r="M14">
            <v>3254</v>
          </cell>
          <cell r="N14">
            <v>465</v>
          </cell>
        </row>
        <row r="15">
          <cell r="L15">
            <v>1</v>
          </cell>
          <cell r="M15">
            <v>3370</v>
          </cell>
          <cell r="N15">
            <v>351</v>
          </cell>
        </row>
        <row r="16">
          <cell r="L16">
            <v>2</v>
          </cell>
          <cell r="M16">
            <v>3021</v>
          </cell>
          <cell r="N16">
            <v>357</v>
          </cell>
        </row>
        <row r="17">
          <cell r="L17">
            <v>3</v>
          </cell>
          <cell r="M17">
            <v>3441</v>
          </cell>
          <cell r="N17">
            <v>447</v>
          </cell>
        </row>
      </sheetData>
      <sheetData sheetId="14">
        <row r="7">
          <cell r="A7" t="str">
            <v>Bydgoszcz</v>
          </cell>
          <cell r="C7">
            <v>38</v>
          </cell>
        </row>
        <row r="8">
          <cell r="A8" t="str">
            <v>Katowice</v>
          </cell>
          <cell r="C8">
            <v>86</v>
          </cell>
        </row>
        <row r="9">
          <cell r="A9" t="str">
            <v>Koszalin</v>
          </cell>
          <cell r="C9">
            <v>37</v>
          </cell>
        </row>
        <row r="10">
          <cell r="A10" t="str">
            <v>Kraków</v>
          </cell>
          <cell r="C10">
            <v>57</v>
          </cell>
        </row>
        <row r="11">
          <cell r="A11" t="str">
            <v>Lublin</v>
          </cell>
          <cell r="C11">
            <v>50</v>
          </cell>
        </row>
        <row r="12">
          <cell r="A12" t="str">
            <v>Łódź</v>
          </cell>
          <cell r="C12">
            <v>44</v>
          </cell>
        </row>
        <row r="13">
          <cell r="A13" t="str">
            <v>Olsztyn</v>
          </cell>
          <cell r="C13">
            <v>85</v>
          </cell>
        </row>
        <row r="14">
          <cell r="A14" t="str">
            <v>Opole</v>
          </cell>
          <cell r="C14">
            <v>80</v>
          </cell>
        </row>
        <row r="15">
          <cell r="A15" t="str">
            <v>Poznań</v>
          </cell>
          <cell r="C15">
            <v>40</v>
          </cell>
        </row>
        <row r="16">
          <cell r="A16" t="str">
            <v>Rzeszów</v>
          </cell>
          <cell r="C16">
            <v>23</v>
          </cell>
        </row>
        <row r="17">
          <cell r="A17" t="str">
            <v>Warszawa</v>
          </cell>
          <cell r="C17">
            <v>39</v>
          </cell>
        </row>
        <row r="70">
          <cell r="A70" t="str">
            <v>marzec</v>
          </cell>
          <cell r="B70">
            <v>641</v>
          </cell>
        </row>
        <row r="71">
          <cell r="A71" t="str">
            <v>kwiecień</v>
          </cell>
          <cell r="B71">
            <v>576</v>
          </cell>
        </row>
        <row r="72">
          <cell r="A72" t="str">
            <v>maj</v>
          </cell>
          <cell r="B72">
            <v>475</v>
          </cell>
        </row>
        <row r="73">
          <cell r="A73" t="str">
            <v>czerwiec</v>
          </cell>
          <cell r="B73">
            <v>562</v>
          </cell>
        </row>
        <row r="74">
          <cell r="A74" t="str">
            <v>lipiec</v>
          </cell>
          <cell r="B74">
            <v>539</v>
          </cell>
        </row>
        <row r="75">
          <cell r="A75" t="str">
            <v>sierpień</v>
          </cell>
          <cell r="B75">
            <v>401</v>
          </cell>
        </row>
        <row r="76">
          <cell r="A76" t="str">
            <v>wrzesień</v>
          </cell>
          <cell r="B76">
            <v>603</v>
          </cell>
        </row>
        <row r="77">
          <cell r="A77" t="str">
            <v>październik</v>
          </cell>
          <cell r="B77">
            <v>520</v>
          </cell>
        </row>
        <row r="78">
          <cell r="A78" t="str">
            <v>listopad</v>
          </cell>
          <cell r="B78">
            <v>505</v>
          </cell>
        </row>
        <row r="79">
          <cell r="A79" t="str">
            <v>grudzień</v>
          </cell>
          <cell r="B79">
            <v>501</v>
          </cell>
        </row>
        <row r="80">
          <cell r="A80" t="str">
            <v>styczeń</v>
          </cell>
          <cell r="B80">
            <v>431</v>
          </cell>
        </row>
        <row r="81">
          <cell r="A81" t="str">
            <v>luty</v>
          </cell>
          <cell r="B81">
            <v>488</v>
          </cell>
        </row>
        <row r="82">
          <cell r="A82" t="str">
            <v>marzec</v>
          </cell>
          <cell r="B82">
            <v>579</v>
          </cell>
        </row>
      </sheetData>
      <sheetData sheetId="15">
        <row r="7">
          <cell r="A7" t="str">
            <v>Białystok</v>
          </cell>
          <cell r="C7">
            <v>652</v>
          </cell>
        </row>
        <row r="8">
          <cell r="A8" t="str">
            <v>Gdańsk</v>
          </cell>
          <cell r="C8">
            <v>717</v>
          </cell>
        </row>
        <row r="9">
          <cell r="A9" t="str">
            <v>Katowice</v>
          </cell>
          <cell r="C9">
            <v>944</v>
          </cell>
        </row>
        <row r="10">
          <cell r="A10" t="str">
            <v>Kraków</v>
          </cell>
          <cell r="C10">
            <v>470</v>
          </cell>
        </row>
        <row r="11">
          <cell r="A11" t="str">
            <v>Lublin</v>
          </cell>
          <cell r="C11">
            <v>821</v>
          </cell>
        </row>
        <row r="12">
          <cell r="A12" t="str">
            <v>Łódź</v>
          </cell>
          <cell r="C12">
            <v>626</v>
          </cell>
        </row>
        <row r="13">
          <cell r="A13" t="str">
            <v>Poznań</v>
          </cell>
          <cell r="C13">
            <v>755</v>
          </cell>
        </row>
        <row r="14">
          <cell r="A14" t="str">
            <v>Rzeszów</v>
          </cell>
          <cell r="C14">
            <v>263</v>
          </cell>
        </row>
        <row r="15">
          <cell r="A15" t="str">
            <v>Szczecin</v>
          </cell>
          <cell r="C15">
            <v>438</v>
          </cell>
        </row>
        <row r="16">
          <cell r="A16" t="str">
            <v>Warszawa</v>
          </cell>
          <cell r="C16">
            <v>442</v>
          </cell>
        </row>
        <row r="17">
          <cell r="A17" t="str">
            <v>Wrocław</v>
          </cell>
          <cell r="C17">
            <v>1180</v>
          </cell>
        </row>
      </sheetData>
      <sheetData sheetId="16" refreshError="1"/>
      <sheetData sheetId="17">
        <row r="62">
          <cell r="B62">
            <v>3</v>
          </cell>
          <cell r="C62">
            <v>1308</v>
          </cell>
        </row>
        <row r="63">
          <cell r="B63">
            <v>4</v>
          </cell>
          <cell r="C63">
            <v>1340</v>
          </cell>
        </row>
        <row r="64">
          <cell r="B64">
            <v>5</v>
          </cell>
          <cell r="C64">
            <v>1381</v>
          </cell>
        </row>
        <row r="65">
          <cell r="B65">
            <v>6</v>
          </cell>
          <cell r="C65">
            <v>1396</v>
          </cell>
        </row>
        <row r="66">
          <cell r="B66">
            <v>7</v>
          </cell>
          <cell r="C66">
            <v>1416</v>
          </cell>
        </row>
        <row r="67">
          <cell r="B67">
            <v>8</v>
          </cell>
          <cell r="C67">
            <v>1459</v>
          </cell>
        </row>
        <row r="68">
          <cell r="B68">
            <v>9</v>
          </cell>
          <cell r="C68">
            <v>1466</v>
          </cell>
        </row>
        <row r="69">
          <cell r="B69">
            <v>10</v>
          </cell>
          <cell r="C69">
            <v>1578</v>
          </cell>
        </row>
        <row r="70">
          <cell r="B70">
            <v>11</v>
          </cell>
          <cell r="C70">
            <v>1657</v>
          </cell>
        </row>
        <row r="71">
          <cell r="B71">
            <v>12</v>
          </cell>
          <cell r="C71">
            <v>1741</v>
          </cell>
        </row>
        <row r="72">
          <cell r="B72">
            <v>1</v>
          </cell>
          <cell r="C72">
            <v>1767</v>
          </cell>
        </row>
        <row r="73">
          <cell r="B73">
            <v>2</v>
          </cell>
          <cell r="C73">
            <v>1754</v>
          </cell>
        </row>
        <row r="74">
          <cell r="B74">
            <v>3</v>
          </cell>
          <cell r="C74">
            <v>1724</v>
          </cell>
        </row>
      </sheetData>
      <sheetData sheetId="18" refreshError="1"/>
      <sheetData sheetId="19" refreshError="1"/>
      <sheetData sheetId="20" refreshError="1"/>
      <sheetData sheetId="21">
        <row r="51">
          <cell r="B51">
            <v>10</v>
          </cell>
          <cell r="C51">
            <v>10431</v>
          </cell>
        </row>
        <row r="52">
          <cell r="B52">
            <v>11</v>
          </cell>
          <cell r="C52">
            <v>10652</v>
          </cell>
        </row>
        <row r="53">
          <cell r="B53">
            <v>12</v>
          </cell>
          <cell r="C53">
            <v>10822</v>
          </cell>
        </row>
        <row r="54">
          <cell r="B54">
            <v>1</v>
          </cell>
          <cell r="C54">
            <v>11072</v>
          </cell>
        </row>
        <row r="55">
          <cell r="B55">
            <v>2</v>
          </cell>
          <cell r="C55">
            <v>11668</v>
          </cell>
        </row>
        <row r="56">
          <cell r="B56">
            <v>3</v>
          </cell>
          <cell r="C56">
            <v>12360</v>
          </cell>
        </row>
        <row r="57">
          <cell r="B57">
            <v>4</v>
          </cell>
          <cell r="C57">
            <v>12803</v>
          </cell>
        </row>
        <row r="58">
          <cell r="B58">
            <v>5</v>
          </cell>
          <cell r="C58">
            <v>13708</v>
          </cell>
        </row>
        <row r="59">
          <cell r="B59">
            <v>6</v>
          </cell>
          <cell r="C59">
            <v>14619</v>
          </cell>
        </row>
        <row r="60">
          <cell r="B60">
            <v>7</v>
          </cell>
          <cell r="C60">
            <v>15356</v>
          </cell>
        </row>
        <row r="61">
          <cell r="B61">
            <v>8</v>
          </cell>
          <cell r="C61">
            <v>16400</v>
          </cell>
        </row>
        <row r="62">
          <cell r="B62">
            <v>9</v>
          </cell>
          <cell r="C62">
            <v>17039</v>
          </cell>
        </row>
        <row r="63">
          <cell r="B63">
            <v>10</v>
          </cell>
          <cell r="C63">
            <v>17856</v>
          </cell>
        </row>
        <row r="64">
          <cell r="B64">
            <v>11</v>
          </cell>
          <cell r="C64">
            <v>17868</v>
          </cell>
        </row>
        <row r="65">
          <cell r="B65">
            <v>12</v>
          </cell>
          <cell r="C65">
            <v>18202</v>
          </cell>
        </row>
        <row r="66">
          <cell r="B66">
            <v>1</v>
          </cell>
          <cell r="C66">
            <v>17481</v>
          </cell>
        </row>
        <row r="67">
          <cell r="B67">
            <v>2</v>
          </cell>
          <cell r="C67">
            <v>17322</v>
          </cell>
        </row>
        <row r="68">
          <cell r="B68">
            <v>3</v>
          </cell>
          <cell r="C68">
            <v>17140</v>
          </cell>
        </row>
      </sheetData>
      <sheetData sheetId="22">
        <row r="57">
          <cell r="B57">
            <v>10</v>
          </cell>
          <cell r="C57">
            <v>49.7</v>
          </cell>
          <cell r="E57">
            <v>10</v>
          </cell>
          <cell r="F57">
            <v>16.100000000000001</v>
          </cell>
        </row>
        <row r="58">
          <cell r="B58">
            <v>11</v>
          </cell>
          <cell r="C58">
            <v>49.2</v>
          </cell>
          <cell r="E58">
            <v>11</v>
          </cell>
          <cell r="F58">
            <v>16.7</v>
          </cell>
        </row>
        <row r="59">
          <cell r="B59">
            <v>12</v>
          </cell>
          <cell r="C59">
            <v>48.6</v>
          </cell>
          <cell r="E59">
            <v>12</v>
          </cell>
          <cell r="F59">
            <v>17.2</v>
          </cell>
        </row>
        <row r="60">
          <cell r="B60">
            <v>1</v>
          </cell>
          <cell r="C60">
            <v>47.4</v>
          </cell>
          <cell r="E60">
            <v>1</v>
          </cell>
          <cell r="F60">
            <v>17.5</v>
          </cell>
        </row>
        <row r="61">
          <cell r="B61">
            <v>2</v>
          </cell>
          <cell r="C61">
            <v>47.2</v>
          </cell>
          <cell r="E61">
            <v>2</v>
          </cell>
          <cell r="F61">
            <v>16.7</v>
          </cell>
        </row>
        <row r="62">
          <cell r="B62">
            <v>3</v>
          </cell>
          <cell r="C62">
            <v>47.2</v>
          </cell>
          <cell r="E62">
            <v>3</v>
          </cell>
          <cell r="F62">
            <v>16.899999999999999</v>
          </cell>
        </row>
        <row r="63">
          <cell r="B63">
            <v>4</v>
          </cell>
          <cell r="C63">
            <v>47.9</v>
          </cell>
          <cell r="E63">
            <v>4</v>
          </cell>
          <cell r="F63">
            <v>16.2</v>
          </cell>
        </row>
        <row r="64">
          <cell r="B64">
            <v>5</v>
          </cell>
          <cell r="C64">
            <v>49.2</v>
          </cell>
          <cell r="E64">
            <v>5</v>
          </cell>
          <cell r="F64">
            <v>15</v>
          </cell>
        </row>
        <row r="65">
          <cell r="B65">
            <v>6</v>
          </cell>
          <cell r="C65">
            <v>50.1</v>
          </cell>
          <cell r="E65">
            <v>6</v>
          </cell>
          <cell r="F65">
            <v>14.1</v>
          </cell>
        </row>
        <row r="66">
          <cell r="B66">
            <v>7</v>
          </cell>
          <cell r="C66">
            <v>50.8</v>
          </cell>
          <cell r="E66">
            <v>7</v>
          </cell>
          <cell r="F66">
            <v>14</v>
          </cell>
        </row>
        <row r="67">
          <cell r="B67">
            <v>8</v>
          </cell>
          <cell r="C67">
            <v>53.5</v>
          </cell>
          <cell r="E67">
            <v>8</v>
          </cell>
          <cell r="F67">
            <v>11.4</v>
          </cell>
        </row>
        <row r="68">
          <cell r="B68">
            <v>9</v>
          </cell>
          <cell r="C68">
            <v>55.5</v>
          </cell>
          <cell r="E68">
            <v>9</v>
          </cell>
          <cell r="F68">
            <v>10.1</v>
          </cell>
        </row>
        <row r="69">
          <cell r="B69">
            <v>10</v>
          </cell>
          <cell r="C69">
            <v>57.2</v>
          </cell>
          <cell r="E69">
            <v>10</v>
          </cell>
          <cell r="F69">
            <v>8.6</v>
          </cell>
        </row>
        <row r="70">
          <cell r="B70">
            <v>11</v>
          </cell>
          <cell r="C70">
            <v>56.9</v>
          </cell>
          <cell r="E70">
            <v>11</v>
          </cell>
          <cell r="F70">
            <v>8.6</v>
          </cell>
        </row>
        <row r="71">
          <cell r="B71">
            <v>12</v>
          </cell>
          <cell r="C71">
            <v>56.9</v>
          </cell>
          <cell r="E71">
            <v>12</v>
          </cell>
          <cell r="F71">
            <v>8.6999999999999993</v>
          </cell>
        </row>
        <row r="72">
          <cell r="B72">
            <v>1</v>
          </cell>
          <cell r="C72">
            <v>55.5</v>
          </cell>
          <cell r="E72">
            <v>1</v>
          </cell>
          <cell r="F72">
            <v>9.8000000000000007</v>
          </cell>
        </row>
        <row r="73">
          <cell r="B73">
            <v>2</v>
          </cell>
          <cell r="C73">
            <v>55.5</v>
          </cell>
          <cell r="E73">
            <v>2</v>
          </cell>
          <cell r="F73">
            <v>8.6999999999999993</v>
          </cell>
        </row>
        <row r="74">
          <cell r="B74">
            <v>3</v>
          </cell>
          <cell r="C74">
            <v>55.1</v>
          </cell>
          <cell r="E74">
            <v>3</v>
          </cell>
          <cell r="F74">
            <v>8.5</v>
          </cell>
        </row>
      </sheetData>
      <sheetData sheetId="23" refreshError="1"/>
      <sheetData sheetId="2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r2"/>
      <sheetName val="Str3-4"/>
      <sheetName val="Str5-7"/>
      <sheetName val="Arkusz1"/>
    </sheetNames>
    <sheetDataSet>
      <sheetData sheetId="0" refreshError="1"/>
      <sheetData sheetId="1">
        <row r="60">
          <cell r="L60" t="str">
            <v>z terenu</v>
          </cell>
          <cell r="M60" t="str">
            <v>z zatrudnienia</v>
          </cell>
        </row>
        <row r="61">
          <cell r="K61" t="str">
            <v>styczeń</v>
          </cell>
          <cell r="M61">
            <v>2</v>
          </cell>
        </row>
        <row r="62">
          <cell r="K62" t="str">
            <v>luty</v>
          </cell>
          <cell r="L62">
            <v>0</v>
          </cell>
          <cell r="M62">
            <v>2</v>
          </cell>
        </row>
        <row r="63">
          <cell r="K63" t="str">
            <v>marzec</v>
          </cell>
          <cell r="L63">
            <v>0</v>
          </cell>
          <cell r="M63">
            <v>5</v>
          </cell>
        </row>
        <row r="64">
          <cell r="K64" t="str">
            <v>kwiecień</v>
          </cell>
          <cell r="L64">
            <v>0</v>
          </cell>
          <cell r="M64">
            <v>3</v>
          </cell>
        </row>
        <row r="65">
          <cell r="K65" t="str">
            <v>maj</v>
          </cell>
          <cell r="L65">
            <v>0</v>
          </cell>
          <cell r="M65">
            <v>8</v>
          </cell>
        </row>
        <row r="66">
          <cell r="K66" t="str">
            <v>czerwiec</v>
          </cell>
          <cell r="L66">
            <v>0</v>
          </cell>
          <cell r="M66">
            <v>10</v>
          </cell>
        </row>
        <row r="67">
          <cell r="K67" t="str">
            <v>lipiec</v>
          </cell>
          <cell r="L67">
            <v>0</v>
          </cell>
          <cell r="M67">
            <v>8</v>
          </cell>
        </row>
        <row r="68">
          <cell r="K68" t="str">
            <v>sierpień</v>
          </cell>
          <cell r="L68">
            <v>0</v>
          </cell>
          <cell r="M68">
            <v>19</v>
          </cell>
        </row>
        <row r="69">
          <cell r="K69" t="str">
            <v>wrzesień</v>
          </cell>
          <cell r="L69">
            <v>0</v>
          </cell>
          <cell r="M69">
            <v>17</v>
          </cell>
        </row>
        <row r="70">
          <cell r="K70" t="str">
            <v>październik</v>
          </cell>
          <cell r="L70">
            <v>0</v>
          </cell>
          <cell r="M70">
            <v>13</v>
          </cell>
        </row>
        <row r="71">
          <cell r="K71" t="str">
            <v>listopad</v>
          </cell>
          <cell r="L71">
            <v>0</v>
          </cell>
          <cell r="M71">
            <v>13</v>
          </cell>
        </row>
        <row r="72">
          <cell r="K72" t="str">
            <v>grudzień</v>
          </cell>
          <cell r="L72">
            <v>0</v>
          </cell>
          <cell r="M72">
            <v>13</v>
          </cell>
        </row>
        <row r="73">
          <cell r="K73" t="str">
            <v>styczeń</v>
          </cell>
          <cell r="L73">
            <v>0</v>
          </cell>
          <cell r="M73">
            <v>12</v>
          </cell>
        </row>
        <row r="74">
          <cell r="K74" t="str">
            <v>luty</v>
          </cell>
          <cell r="L74">
            <v>0</v>
          </cell>
          <cell r="M74">
            <v>10</v>
          </cell>
        </row>
        <row r="75">
          <cell r="K75" t="str">
            <v>marzec</v>
          </cell>
          <cell r="L75">
            <v>0</v>
          </cell>
          <cell r="M75">
            <v>13</v>
          </cell>
        </row>
      </sheetData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7.x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8.x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5.x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6.x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7.x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8.xml"/><Relationship Id="rId1" Type="http://schemas.openxmlformats.org/officeDocument/2006/relationships/printerSettings" Target="../printerSettings/printerSettings36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1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I47"/>
  <sheetViews>
    <sheetView tabSelected="1" workbookViewId="0">
      <selection activeCell="I27" sqref="I27"/>
    </sheetView>
  </sheetViews>
  <sheetFormatPr defaultColWidth="9.125" defaultRowHeight="13.6" x14ac:dyDescent="0.25"/>
  <cols>
    <col min="1" max="16384" width="9.125" style="56"/>
  </cols>
  <sheetData>
    <row r="3" spans="1:9" ht="28.55" x14ac:dyDescent="0.5">
      <c r="A3" s="867" t="s">
        <v>619</v>
      </c>
      <c r="B3" s="867"/>
      <c r="C3" s="867"/>
      <c r="D3" s="867"/>
      <c r="E3" s="867"/>
      <c r="F3" s="867"/>
      <c r="G3" s="867"/>
      <c r="H3" s="867"/>
      <c r="I3" s="867"/>
    </row>
    <row r="5" spans="1:9" ht="21.1" x14ac:dyDescent="0.35">
      <c r="A5" s="868" t="s">
        <v>620</v>
      </c>
      <c r="B5" s="868"/>
      <c r="C5" s="868"/>
      <c r="D5" s="868"/>
      <c r="E5" s="868"/>
      <c r="F5" s="868"/>
      <c r="G5" s="868"/>
      <c r="H5" s="868"/>
      <c r="I5" s="868"/>
    </row>
    <row r="8" spans="1:9" ht="15.8" customHeight="1" x14ac:dyDescent="0.25"/>
    <row r="9" spans="1:9" ht="13.6" customHeight="1" x14ac:dyDescent="0.25">
      <c r="A9" s="57"/>
      <c r="B9" s="57"/>
    </row>
    <row r="10" spans="1:9" x14ac:dyDescent="0.25">
      <c r="A10" s="58" t="s">
        <v>955</v>
      </c>
      <c r="B10" s="59"/>
      <c r="C10" s="60"/>
      <c r="D10" s="60"/>
      <c r="E10" s="60"/>
      <c r="F10" s="60"/>
      <c r="G10" s="60"/>
      <c r="H10" s="61"/>
    </row>
    <row r="22" spans="1:9" ht="23.8" x14ac:dyDescent="0.4">
      <c r="A22" s="869" t="s">
        <v>611</v>
      </c>
      <c r="B22" s="869"/>
      <c r="C22" s="869"/>
      <c r="D22" s="869"/>
      <c r="E22" s="869"/>
      <c r="F22" s="869"/>
      <c r="G22" s="869"/>
      <c r="H22" s="869"/>
      <c r="I22" s="869"/>
    </row>
    <row r="23" spans="1:9" x14ac:dyDescent="0.25">
      <c r="A23" s="60"/>
      <c r="B23" s="60"/>
      <c r="C23" s="60"/>
      <c r="D23" s="60"/>
      <c r="E23" s="60"/>
      <c r="F23" s="60"/>
      <c r="G23" s="60"/>
      <c r="H23" s="60"/>
    </row>
    <row r="24" spans="1:9" ht="23.8" x14ac:dyDescent="0.4">
      <c r="A24" s="869" t="s">
        <v>612</v>
      </c>
      <c r="B24" s="869"/>
      <c r="C24" s="869"/>
      <c r="D24" s="869"/>
      <c r="E24" s="869"/>
      <c r="F24" s="869"/>
      <c r="G24" s="869"/>
      <c r="H24" s="869"/>
      <c r="I24" s="869"/>
    </row>
    <row r="25" spans="1:9" x14ac:dyDescent="0.25">
      <c r="A25" s="60"/>
      <c r="B25" s="60"/>
      <c r="C25" s="60"/>
      <c r="D25" s="60"/>
      <c r="E25" s="60"/>
      <c r="F25" s="60"/>
      <c r="G25" s="60"/>
      <c r="H25" s="60"/>
    </row>
    <row r="26" spans="1:9" ht="19.05" x14ac:dyDescent="0.35">
      <c r="A26" s="871"/>
      <c r="B26" s="871"/>
      <c r="C26" s="871"/>
      <c r="D26" s="871"/>
      <c r="E26" s="871"/>
      <c r="F26" s="871"/>
      <c r="G26" s="871"/>
      <c r="H26" s="871"/>
    </row>
    <row r="27" spans="1:9" ht="21.1" x14ac:dyDescent="0.35">
      <c r="A27" s="60"/>
      <c r="B27" s="62"/>
      <c r="C27" s="63"/>
      <c r="D27" s="60"/>
      <c r="E27" s="60"/>
      <c r="F27" s="60"/>
      <c r="G27" s="60"/>
      <c r="H27" s="60"/>
    </row>
    <row r="35" spans="1:9" ht="21.1" x14ac:dyDescent="0.35">
      <c r="A35" s="870" t="s">
        <v>956</v>
      </c>
      <c r="B35" s="870"/>
      <c r="C35" s="870"/>
      <c r="D35" s="870"/>
      <c r="E35" s="870"/>
      <c r="F35" s="870"/>
      <c r="G35" s="870"/>
      <c r="H35" s="870"/>
      <c r="I35" s="870"/>
    </row>
    <row r="47" spans="1:9" x14ac:dyDescent="0.25">
      <c r="A47" s="866" t="s">
        <v>615</v>
      </c>
      <c r="B47" s="866"/>
      <c r="C47" s="866"/>
      <c r="D47" s="866"/>
      <c r="E47" s="866"/>
      <c r="F47" s="866"/>
      <c r="G47" s="866"/>
      <c r="H47" s="866"/>
      <c r="I47" s="866"/>
    </row>
  </sheetData>
  <mergeCells count="7">
    <mergeCell ref="A47:I47"/>
    <mergeCell ref="A3:I3"/>
    <mergeCell ref="A5:I5"/>
    <mergeCell ref="A24:I24"/>
    <mergeCell ref="A22:I22"/>
    <mergeCell ref="A35:I35"/>
    <mergeCell ref="A26:H26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48"/>
  <sheetViews>
    <sheetView zoomScaleNormal="100" workbookViewId="0">
      <selection activeCell="G10" sqref="G10"/>
    </sheetView>
  </sheetViews>
  <sheetFormatPr defaultColWidth="9.125" defaultRowHeight="12.75" customHeight="1" x14ac:dyDescent="0.25"/>
  <cols>
    <col min="1" max="1" width="26.875" style="56" customWidth="1"/>
    <col min="2" max="2" width="17.125" style="56" customWidth="1"/>
    <col min="3" max="3" width="13.625" style="56" customWidth="1"/>
    <col min="4" max="4" width="20.375" style="56" customWidth="1"/>
    <col min="5" max="5" width="14.625" style="56" customWidth="1"/>
    <col min="6" max="16384" width="9.125" style="56"/>
  </cols>
  <sheetData>
    <row r="1" spans="1:5" ht="14.95" customHeight="1" x14ac:dyDescent="0.25">
      <c r="A1" s="56" t="s">
        <v>965</v>
      </c>
    </row>
    <row r="2" spans="1:5" ht="14.3" customHeight="1" x14ac:dyDescent="0.25">
      <c r="A2" s="56" t="s">
        <v>694</v>
      </c>
    </row>
    <row r="3" spans="1:5" ht="12.1" customHeight="1" x14ac:dyDescent="0.25"/>
    <row r="4" spans="1:5" ht="49.6" customHeight="1" x14ac:dyDescent="0.25">
      <c r="A4" s="602" t="s">
        <v>47</v>
      </c>
      <c r="B4" s="603" t="s">
        <v>542</v>
      </c>
      <c r="C4" s="603" t="s">
        <v>543</v>
      </c>
      <c r="D4" s="603" t="s">
        <v>544</v>
      </c>
      <c r="E4" s="603" t="s">
        <v>545</v>
      </c>
    </row>
    <row r="5" spans="1:5" ht="12.75" customHeight="1" x14ac:dyDescent="0.25">
      <c r="A5" s="557">
        <v>1</v>
      </c>
      <c r="B5" s="557">
        <v>2</v>
      </c>
      <c r="C5" s="557">
        <v>3</v>
      </c>
      <c r="D5" s="557">
        <v>4</v>
      </c>
      <c r="E5" s="557">
        <v>5</v>
      </c>
    </row>
    <row r="6" spans="1:5" ht="12.75" customHeight="1" x14ac:dyDescent="0.25">
      <c r="A6" s="98" t="s">
        <v>31</v>
      </c>
      <c r="B6" s="139">
        <v>80268</v>
      </c>
      <c r="C6" s="139">
        <v>29</v>
      </c>
      <c r="D6" s="139">
        <v>71468</v>
      </c>
      <c r="E6" s="140">
        <v>89.004570531900313</v>
      </c>
    </row>
    <row r="7" spans="1:5" ht="12.75" customHeight="1" x14ac:dyDescent="0.25">
      <c r="A7" s="828" t="s">
        <v>68</v>
      </c>
      <c r="B7" s="595">
        <f>SUM(B8:B16)</f>
        <v>8402</v>
      </c>
      <c r="C7" s="595">
        <f>SUM(C8:C16)</f>
        <v>0</v>
      </c>
      <c r="D7" s="595">
        <f>SUM(D8:D16)</f>
        <v>7571</v>
      </c>
      <c r="E7" s="601">
        <f>D7/(B7+C7)*100</f>
        <v>90.109497738633664</v>
      </c>
    </row>
    <row r="8" spans="1:5" ht="12.75" customHeight="1" x14ac:dyDescent="0.25">
      <c r="A8" s="587" t="s">
        <v>69</v>
      </c>
      <c r="B8" s="141">
        <v>1388</v>
      </c>
      <c r="C8" s="141"/>
      <c r="D8" s="141">
        <v>1085</v>
      </c>
      <c r="E8" s="142">
        <f t="shared" ref="E8:E16" si="0">D8/(B8+C8)*100</f>
        <v>78.170028818443811</v>
      </c>
    </row>
    <row r="9" spans="1:5" ht="12.75" customHeight="1" x14ac:dyDescent="0.25">
      <c r="A9" s="588" t="s">
        <v>79</v>
      </c>
      <c r="B9" s="88">
        <v>1597</v>
      </c>
      <c r="C9" s="88"/>
      <c r="D9" s="88">
        <v>1456</v>
      </c>
      <c r="E9" s="143">
        <f t="shared" si="0"/>
        <v>91.170945522855348</v>
      </c>
    </row>
    <row r="10" spans="1:5" ht="12.75" customHeight="1" x14ac:dyDescent="0.25">
      <c r="A10" s="588" t="s">
        <v>81</v>
      </c>
      <c r="B10" s="88">
        <v>357</v>
      </c>
      <c r="C10" s="88"/>
      <c r="D10" s="88">
        <v>332</v>
      </c>
      <c r="E10" s="143">
        <f t="shared" si="0"/>
        <v>92.997198879551817</v>
      </c>
    </row>
    <row r="11" spans="1:5" ht="12.75" customHeight="1" x14ac:dyDescent="0.25">
      <c r="A11" s="589" t="s">
        <v>80</v>
      </c>
      <c r="B11" s="88">
        <v>383</v>
      </c>
      <c r="C11" s="88"/>
      <c r="D11" s="88">
        <v>347</v>
      </c>
      <c r="E11" s="143">
        <f t="shared" si="0"/>
        <v>90.600522193211489</v>
      </c>
    </row>
    <row r="12" spans="1:5" ht="12.75" customHeight="1" x14ac:dyDescent="0.25">
      <c r="A12" s="589" t="s">
        <v>346</v>
      </c>
      <c r="B12" s="88">
        <v>1592</v>
      </c>
      <c r="C12" s="88"/>
      <c r="D12" s="88">
        <v>1463</v>
      </c>
      <c r="E12" s="143">
        <f t="shared" si="0"/>
        <v>91.896984924623112</v>
      </c>
    </row>
    <row r="13" spans="1:5" ht="12.75" customHeight="1" x14ac:dyDescent="0.25">
      <c r="A13" s="589" t="s">
        <v>706</v>
      </c>
      <c r="B13" s="88">
        <v>490</v>
      </c>
      <c r="C13" s="88"/>
      <c r="D13" s="88">
        <v>454</v>
      </c>
      <c r="E13" s="143">
        <f t="shared" si="0"/>
        <v>92.65306122448979</v>
      </c>
    </row>
    <row r="14" spans="1:5" ht="12.75" customHeight="1" x14ac:dyDescent="0.25">
      <c r="A14" s="589" t="s">
        <v>73</v>
      </c>
      <c r="B14" s="88">
        <v>701</v>
      </c>
      <c r="C14" s="88"/>
      <c r="D14" s="88">
        <v>651</v>
      </c>
      <c r="E14" s="143">
        <f t="shared" si="0"/>
        <v>92.867332382310991</v>
      </c>
    </row>
    <row r="15" spans="1:5" ht="12.75" customHeight="1" x14ac:dyDescent="0.25">
      <c r="A15" s="589" t="s">
        <v>82</v>
      </c>
      <c r="B15" s="88">
        <v>654</v>
      </c>
      <c r="C15" s="88"/>
      <c r="D15" s="88">
        <v>593</v>
      </c>
      <c r="E15" s="143">
        <f t="shared" si="0"/>
        <v>90.672782874617738</v>
      </c>
    </row>
    <row r="16" spans="1:5" ht="12.75" customHeight="1" x14ac:dyDescent="0.25">
      <c r="A16" s="594" t="s">
        <v>83</v>
      </c>
      <c r="B16" s="91">
        <v>1240</v>
      </c>
      <c r="C16" s="91"/>
      <c r="D16" s="91">
        <v>1190</v>
      </c>
      <c r="E16" s="143">
        <f t="shared" si="0"/>
        <v>95.967741935483872</v>
      </c>
    </row>
    <row r="17" spans="1:11" ht="12.75" customHeight="1" x14ac:dyDescent="0.25">
      <c r="A17" s="570" t="s">
        <v>84</v>
      </c>
      <c r="B17" s="595">
        <f>SUM(B18:B30)</f>
        <v>8139</v>
      </c>
      <c r="C17" s="595">
        <f>SUM(C18:C30)</f>
        <v>0</v>
      </c>
      <c r="D17" s="595">
        <f>SUM(D18:D30)</f>
        <v>7668</v>
      </c>
      <c r="E17" s="600">
        <f>D17/(B17+C17)*100</f>
        <v>94.213048286030215</v>
      </c>
    </row>
    <row r="18" spans="1:11" ht="13.6" x14ac:dyDescent="0.25">
      <c r="A18" s="587" t="s">
        <v>85</v>
      </c>
      <c r="B18" s="88">
        <v>889</v>
      </c>
      <c r="C18" s="88"/>
      <c r="D18" s="88">
        <v>854</v>
      </c>
      <c r="E18" s="142">
        <f t="shared" ref="E18:E48" si="1">D18/(B18+C18)*100</f>
        <v>96.062992125984252</v>
      </c>
      <c r="K18" s="144"/>
    </row>
    <row r="19" spans="1:11" ht="13.6" x14ac:dyDescent="0.25">
      <c r="A19" s="587" t="s">
        <v>86</v>
      </c>
      <c r="B19" s="88">
        <v>341</v>
      </c>
      <c r="C19" s="88"/>
      <c r="D19" s="88">
        <v>302</v>
      </c>
      <c r="E19" s="143">
        <f t="shared" si="1"/>
        <v>88.563049853372434</v>
      </c>
    </row>
    <row r="20" spans="1:11" ht="13.6" x14ac:dyDescent="0.25">
      <c r="A20" s="587" t="s">
        <v>88</v>
      </c>
      <c r="B20" s="88">
        <v>406</v>
      </c>
      <c r="C20" s="88"/>
      <c r="D20" s="88">
        <v>386</v>
      </c>
      <c r="E20" s="143">
        <f t="shared" si="1"/>
        <v>95.073891625615758</v>
      </c>
    </row>
    <row r="21" spans="1:11" ht="13.6" x14ac:dyDescent="0.25">
      <c r="A21" s="588" t="s">
        <v>89</v>
      </c>
      <c r="B21" s="88">
        <v>414</v>
      </c>
      <c r="C21" s="88"/>
      <c r="D21" s="88">
        <v>397</v>
      </c>
      <c r="E21" s="143">
        <f t="shared" si="1"/>
        <v>95.893719806763286</v>
      </c>
    </row>
    <row r="22" spans="1:11" ht="13.6" x14ac:dyDescent="0.25">
      <c r="A22" s="588" t="s">
        <v>90</v>
      </c>
      <c r="B22" s="88">
        <v>413</v>
      </c>
      <c r="C22" s="88"/>
      <c r="D22" s="88">
        <v>371</v>
      </c>
      <c r="E22" s="143">
        <f t="shared" si="1"/>
        <v>89.830508474576277</v>
      </c>
    </row>
    <row r="23" spans="1:11" ht="13.6" x14ac:dyDescent="0.25">
      <c r="A23" s="588" t="s">
        <v>91</v>
      </c>
      <c r="B23" s="88">
        <v>342</v>
      </c>
      <c r="C23" s="88"/>
      <c r="D23" s="88">
        <v>307</v>
      </c>
      <c r="E23" s="143">
        <f t="shared" si="1"/>
        <v>89.766081871345023</v>
      </c>
    </row>
    <row r="24" spans="1:11" ht="13.6" x14ac:dyDescent="0.25">
      <c r="A24" s="588" t="s">
        <v>92</v>
      </c>
      <c r="B24" s="88">
        <v>412</v>
      </c>
      <c r="C24" s="88"/>
      <c r="D24" s="88">
        <v>386</v>
      </c>
      <c r="E24" s="143">
        <f t="shared" si="1"/>
        <v>93.689320388349515</v>
      </c>
    </row>
    <row r="25" spans="1:11" ht="13.6" x14ac:dyDescent="0.25">
      <c r="A25" s="588" t="s">
        <v>93</v>
      </c>
      <c r="B25" s="88">
        <v>641</v>
      </c>
      <c r="C25" s="88"/>
      <c r="D25" s="88">
        <v>594</v>
      </c>
      <c r="E25" s="143">
        <f t="shared" si="1"/>
        <v>92.667706708268327</v>
      </c>
    </row>
    <row r="26" spans="1:11" ht="13.6" x14ac:dyDescent="0.25">
      <c r="A26" s="588" t="s">
        <v>141</v>
      </c>
      <c r="B26" s="88">
        <v>283</v>
      </c>
      <c r="C26" s="88"/>
      <c r="D26" s="88">
        <v>241</v>
      </c>
      <c r="E26" s="143">
        <f t="shared" si="1"/>
        <v>85.159010600706708</v>
      </c>
    </row>
    <row r="27" spans="1:11" ht="13.6" x14ac:dyDescent="0.25">
      <c r="A27" s="588" t="s">
        <v>94</v>
      </c>
      <c r="B27" s="88">
        <v>624</v>
      </c>
      <c r="C27" s="88"/>
      <c r="D27" s="88">
        <v>582</v>
      </c>
      <c r="E27" s="143">
        <f t="shared" si="1"/>
        <v>93.269230769230774</v>
      </c>
    </row>
    <row r="28" spans="1:11" ht="13.6" x14ac:dyDescent="0.25">
      <c r="A28" s="588" t="s">
        <v>95</v>
      </c>
      <c r="B28" s="88">
        <v>862</v>
      </c>
      <c r="C28" s="88"/>
      <c r="D28" s="88">
        <v>828</v>
      </c>
      <c r="E28" s="143">
        <f t="shared" si="1"/>
        <v>96.055684454756388</v>
      </c>
    </row>
    <row r="29" spans="1:11" ht="13.6" x14ac:dyDescent="0.25">
      <c r="A29" s="588" t="s">
        <v>96</v>
      </c>
      <c r="B29" s="88">
        <v>774</v>
      </c>
      <c r="C29" s="88"/>
      <c r="D29" s="88">
        <v>762</v>
      </c>
      <c r="E29" s="143">
        <f>D29/(B29+C29)*100</f>
        <v>98.449612403100772</v>
      </c>
    </row>
    <row r="30" spans="1:11" ht="13.6" x14ac:dyDescent="0.25">
      <c r="A30" s="588" t="s">
        <v>348</v>
      </c>
      <c r="B30" s="88">
        <v>1738</v>
      </c>
      <c r="C30" s="88"/>
      <c r="D30" s="88">
        <v>1658</v>
      </c>
      <c r="E30" s="143">
        <f>D30/(B30+C30)*100</f>
        <v>95.397008055235901</v>
      </c>
    </row>
    <row r="31" spans="1:11" ht="13.6" x14ac:dyDescent="0.25">
      <c r="A31" s="595" t="s">
        <v>98</v>
      </c>
      <c r="B31" s="595">
        <f>SUM(B32:B40)</f>
        <v>8570</v>
      </c>
      <c r="C31" s="595">
        <f>SUM(C32:C40)</f>
        <v>0</v>
      </c>
      <c r="D31" s="595">
        <f>SUM(D32:D40)</f>
        <v>7353</v>
      </c>
      <c r="E31" s="600">
        <f>D31/(B31+C31)*100</f>
        <v>85.799299883313878</v>
      </c>
    </row>
    <row r="32" spans="1:11" ht="13.6" x14ac:dyDescent="0.25">
      <c r="A32" s="588" t="s">
        <v>99</v>
      </c>
      <c r="B32" s="88">
        <v>1376</v>
      </c>
      <c r="C32" s="88"/>
      <c r="D32" s="88">
        <v>1091</v>
      </c>
      <c r="E32" s="142">
        <f t="shared" ref="E32:E40" si="2">D32/(B32+C32)*100</f>
        <v>79.287790697674424</v>
      </c>
    </row>
    <row r="33" spans="1:5" ht="13.6" x14ac:dyDescent="0.25">
      <c r="A33" s="587" t="s">
        <v>100</v>
      </c>
      <c r="B33" s="88">
        <v>619</v>
      </c>
      <c r="C33" s="88"/>
      <c r="D33" s="88">
        <v>300</v>
      </c>
      <c r="E33" s="143">
        <f t="shared" si="2"/>
        <v>48.465266558966071</v>
      </c>
    </row>
    <row r="34" spans="1:5" ht="12.75" customHeight="1" x14ac:dyDescent="0.25">
      <c r="A34" s="588" t="s">
        <v>165</v>
      </c>
      <c r="B34" s="88">
        <v>987</v>
      </c>
      <c r="C34" s="88"/>
      <c r="D34" s="88">
        <v>927</v>
      </c>
      <c r="E34" s="143">
        <f t="shared" si="2"/>
        <v>93.920972644376903</v>
      </c>
    </row>
    <row r="35" spans="1:5" ht="12.75" customHeight="1" x14ac:dyDescent="0.25">
      <c r="A35" s="588" t="s">
        <v>102</v>
      </c>
      <c r="B35" s="88">
        <v>1773</v>
      </c>
      <c r="C35" s="88"/>
      <c r="D35" s="88">
        <v>1663</v>
      </c>
      <c r="E35" s="143">
        <f t="shared" si="2"/>
        <v>93.795826283135924</v>
      </c>
    </row>
    <row r="36" spans="1:5" ht="12.75" customHeight="1" x14ac:dyDescent="0.25">
      <c r="A36" s="588" t="s">
        <v>166</v>
      </c>
      <c r="B36" s="88">
        <v>991</v>
      </c>
      <c r="C36" s="88"/>
      <c r="D36" s="88">
        <v>912</v>
      </c>
      <c r="E36" s="143">
        <f t="shared" si="2"/>
        <v>92.028254288597381</v>
      </c>
    </row>
    <row r="37" spans="1:5" ht="12.75" customHeight="1" x14ac:dyDescent="0.25">
      <c r="A37" s="588" t="s">
        <v>167</v>
      </c>
      <c r="B37" s="88">
        <v>923</v>
      </c>
      <c r="C37" s="88"/>
      <c r="D37" s="88">
        <v>781</v>
      </c>
      <c r="E37" s="143">
        <f t="shared" si="2"/>
        <v>84.615384615384613</v>
      </c>
    </row>
    <row r="38" spans="1:5" ht="12.75" customHeight="1" x14ac:dyDescent="0.25">
      <c r="A38" s="588" t="s">
        <v>169</v>
      </c>
      <c r="B38" s="88">
        <v>1140</v>
      </c>
      <c r="C38" s="88"/>
      <c r="D38" s="88">
        <v>1066</v>
      </c>
      <c r="E38" s="143">
        <f t="shared" si="2"/>
        <v>93.508771929824562</v>
      </c>
    </row>
    <row r="39" spans="1:5" ht="12.75" customHeight="1" x14ac:dyDescent="0.25">
      <c r="A39" s="588" t="s">
        <v>103</v>
      </c>
      <c r="B39" s="88">
        <v>264</v>
      </c>
      <c r="C39" s="88"/>
      <c r="D39" s="88">
        <v>161</v>
      </c>
      <c r="E39" s="143">
        <f t="shared" si="2"/>
        <v>60.984848484848484</v>
      </c>
    </row>
    <row r="40" spans="1:5" ht="12.75" customHeight="1" x14ac:dyDescent="0.25">
      <c r="A40" s="594" t="s">
        <v>504</v>
      </c>
      <c r="B40" s="91">
        <v>497</v>
      </c>
      <c r="C40" s="91"/>
      <c r="D40" s="91">
        <v>452</v>
      </c>
      <c r="E40" s="145">
        <f t="shared" si="2"/>
        <v>90.945674044265587</v>
      </c>
    </row>
    <row r="41" spans="1:5" ht="12.75" customHeight="1" x14ac:dyDescent="0.25">
      <c r="A41" s="570" t="s">
        <v>105</v>
      </c>
      <c r="B41" s="595">
        <f>SUM(B42:B48)</f>
        <v>5255</v>
      </c>
      <c r="C41" s="595">
        <f>SUM(C42:C48)</f>
        <v>0</v>
      </c>
      <c r="D41" s="595">
        <f>SUM(D42:D48)</f>
        <v>4845</v>
      </c>
      <c r="E41" s="600">
        <f t="shared" si="1"/>
        <v>92.197906755470981</v>
      </c>
    </row>
    <row r="42" spans="1:5" ht="12.75" customHeight="1" x14ac:dyDescent="0.25">
      <c r="A42" s="588" t="s">
        <v>107</v>
      </c>
      <c r="B42" s="88">
        <v>932</v>
      </c>
      <c r="C42" s="88"/>
      <c r="D42" s="88">
        <v>832</v>
      </c>
      <c r="E42" s="143">
        <f t="shared" si="1"/>
        <v>89.27038626609442</v>
      </c>
    </row>
    <row r="43" spans="1:5" ht="12.75" customHeight="1" x14ac:dyDescent="0.25">
      <c r="A43" s="588" t="s">
        <v>108</v>
      </c>
      <c r="B43" s="88">
        <v>437</v>
      </c>
      <c r="C43" s="88"/>
      <c r="D43" s="88">
        <v>401</v>
      </c>
      <c r="E43" s="143">
        <f t="shared" si="1"/>
        <v>91.762013729977127</v>
      </c>
    </row>
    <row r="44" spans="1:5" ht="12.75" customHeight="1" x14ac:dyDescent="0.25">
      <c r="A44" s="588" t="s">
        <v>109</v>
      </c>
      <c r="B44" s="88">
        <v>615</v>
      </c>
      <c r="C44" s="88"/>
      <c r="D44" s="88">
        <v>571</v>
      </c>
      <c r="E44" s="143">
        <f t="shared" si="1"/>
        <v>92.845528455284551</v>
      </c>
    </row>
    <row r="45" spans="1:5" ht="12.75" customHeight="1" x14ac:dyDescent="0.25">
      <c r="A45" s="587" t="s">
        <v>111</v>
      </c>
      <c r="B45" s="88">
        <v>1365</v>
      </c>
      <c r="C45" s="88"/>
      <c r="D45" s="88">
        <v>1257</v>
      </c>
      <c r="E45" s="143">
        <f t="shared" si="1"/>
        <v>92.087912087912088</v>
      </c>
    </row>
    <row r="46" spans="1:5" ht="12.75" customHeight="1" x14ac:dyDescent="0.25">
      <c r="A46" s="588" t="s">
        <v>112</v>
      </c>
      <c r="B46" s="88">
        <v>326</v>
      </c>
      <c r="C46" s="88"/>
      <c r="D46" s="88">
        <v>307</v>
      </c>
      <c r="E46" s="143">
        <f t="shared" si="1"/>
        <v>94.171779141104295</v>
      </c>
    </row>
    <row r="47" spans="1:5" ht="12.75" customHeight="1" x14ac:dyDescent="0.25">
      <c r="A47" s="588" t="s">
        <v>113</v>
      </c>
      <c r="B47" s="88">
        <v>307</v>
      </c>
      <c r="C47" s="88"/>
      <c r="D47" s="88">
        <v>282</v>
      </c>
      <c r="E47" s="143">
        <f t="shared" si="1"/>
        <v>91.856677524429969</v>
      </c>
    </row>
    <row r="48" spans="1:5" ht="12.75" customHeight="1" x14ac:dyDescent="0.25">
      <c r="A48" s="839" t="s">
        <v>97</v>
      </c>
      <c r="B48" s="91">
        <v>1273</v>
      </c>
      <c r="C48" s="91"/>
      <c r="D48" s="91">
        <v>1195</v>
      </c>
      <c r="E48" s="145">
        <f t="shared" si="1"/>
        <v>93.872741555380983</v>
      </c>
    </row>
  </sheetData>
  <printOptions horizontalCentered="1"/>
  <pageMargins left="0.62992125984251968" right="0.31496062992125984" top="0.39370078740157483" bottom="0.27559055118110237" header="0.19685039370078741" footer="0.23622047244094491"/>
  <pageSetup paperSize="9" orientation="portrait" r:id="rId1"/>
  <headerFooter>
    <oddHeader>&amp;C8</oddHead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E50"/>
  <sheetViews>
    <sheetView topLeftCell="A40" zoomScaleNormal="100" workbookViewId="0">
      <selection activeCell="B14" sqref="B14"/>
    </sheetView>
  </sheetViews>
  <sheetFormatPr defaultColWidth="9.125" defaultRowHeight="13.6" x14ac:dyDescent="0.25"/>
  <cols>
    <col min="1" max="1" width="26.875" style="56" customWidth="1"/>
    <col min="2" max="2" width="17.125" style="56" customWidth="1"/>
    <col min="3" max="3" width="13.625" style="56" customWidth="1"/>
    <col min="4" max="4" width="20.375" style="56" customWidth="1"/>
    <col min="5" max="5" width="14.625" style="56" customWidth="1"/>
    <col min="6" max="16384" width="9.125" style="56"/>
  </cols>
  <sheetData>
    <row r="1" spans="1:5" ht="14.95" customHeight="1" x14ac:dyDescent="0.25">
      <c r="A1" s="56" t="s">
        <v>966</v>
      </c>
    </row>
    <row r="2" spans="1:5" ht="14.95" customHeight="1" x14ac:dyDescent="0.25">
      <c r="A2" s="56" t="s">
        <v>673</v>
      </c>
    </row>
    <row r="4" spans="1:5" ht="27.2" x14ac:dyDescent="0.25">
      <c r="A4" s="602" t="s">
        <v>47</v>
      </c>
      <c r="B4" s="603" t="s">
        <v>542</v>
      </c>
      <c r="C4" s="603" t="s">
        <v>543</v>
      </c>
      <c r="D4" s="603" t="s">
        <v>544</v>
      </c>
      <c r="E4" s="603" t="s">
        <v>545</v>
      </c>
    </row>
    <row r="5" spans="1:5" x14ac:dyDescent="0.25">
      <c r="A5" s="836">
        <v>1</v>
      </c>
      <c r="B5" s="557">
        <v>2</v>
      </c>
      <c r="C5" s="557">
        <v>3</v>
      </c>
      <c r="D5" s="557">
        <v>4</v>
      </c>
      <c r="E5" s="557">
        <v>5</v>
      </c>
    </row>
    <row r="6" spans="1:5" x14ac:dyDescent="0.25">
      <c r="A6" s="595" t="s">
        <v>114</v>
      </c>
      <c r="B6" s="595">
        <f>SUM(B7:B16)</f>
        <v>6291</v>
      </c>
      <c r="C6" s="595">
        <f>SUM(C7:C16)</f>
        <v>0</v>
      </c>
      <c r="D6" s="595">
        <f>SUM(D7:D16)</f>
        <v>5536</v>
      </c>
      <c r="E6" s="600">
        <f t="shared" ref="E6:E50" si="0">D6/(B6+C6)*100</f>
        <v>87.998728342075978</v>
      </c>
    </row>
    <row r="7" spans="1:5" x14ac:dyDescent="0.25">
      <c r="A7" s="587" t="s">
        <v>115</v>
      </c>
      <c r="B7" s="88">
        <v>272</v>
      </c>
      <c r="C7" s="88"/>
      <c r="D7" s="88">
        <v>261</v>
      </c>
      <c r="E7" s="142">
        <f t="shared" si="0"/>
        <v>95.955882352941174</v>
      </c>
    </row>
    <row r="8" spans="1:5" x14ac:dyDescent="0.25">
      <c r="A8" s="588" t="s">
        <v>116</v>
      </c>
      <c r="B8" s="88">
        <v>1013</v>
      </c>
      <c r="C8" s="88"/>
      <c r="D8" s="88">
        <v>896</v>
      </c>
      <c r="E8" s="143">
        <f t="shared" si="0"/>
        <v>88.450148075024686</v>
      </c>
    </row>
    <row r="9" spans="1:5" x14ac:dyDescent="0.25">
      <c r="A9" s="588" t="s">
        <v>172</v>
      </c>
      <c r="B9" s="88">
        <v>994</v>
      </c>
      <c r="C9" s="88"/>
      <c r="D9" s="88">
        <v>851</v>
      </c>
      <c r="E9" s="143">
        <f t="shared" si="0"/>
        <v>85.613682092555337</v>
      </c>
    </row>
    <row r="10" spans="1:5" x14ac:dyDescent="0.25">
      <c r="A10" s="588" t="s">
        <v>117</v>
      </c>
      <c r="B10" s="88">
        <v>391</v>
      </c>
      <c r="C10" s="88"/>
      <c r="D10" s="88">
        <v>233</v>
      </c>
      <c r="E10" s="143">
        <f t="shared" si="0"/>
        <v>59.590792838874684</v>
      </c>
    </row>
    <row r="11" spans="1:5" x14ac:dyDescent="0.25">
      <c r="A11" s="588" t="s">
        <v>118</v>
      </c>
      <c r="B11" s="88">
        <v>694</v>
      </c>
      <c r="C11" s="88"/>
      <c r="D11" s="88">
        <v>624</v>
      </c>
      <c r="E11" s="143">
        <f t="shared" si="0"/>
        <v>89.913544668587903</v>
      </c>
    </row>
    <row r="12" spans="1:5" x14ac:dyDescent="0.25">
      <c r="A12" s="588" t="s">
        <v>119</v>
      </c>
      <c r="B12" s="88">
        <v>620</v>
      </c>
      <c r="C12" s="88"/>
      <c r="D12" s="88">
        <v>514</v>
      </c>
      <c r="E12" s="143">
        <f t="shared" si="0"/>
        <v>82.903225806451601</v>
      </c>
    </row>
    <row r="13" spans="1:5" x14ac:dyDescent="0.25">
      <c r="A13" s="588" t="s">
        <v>503</v>
      </c>
      <c r="B13" s="88">
        <v>620</v>
      </c>
      <c r="C13" s="88"/>
      <c r="D13" s="88">
        <v>578</v>
      </c>
      <c r="E13" s="143">
        <f t="shared" si="0"/>
        <v>93.225806451612897</v>
      </c>
    </row>
    <row r="14" spans="1:5" x14ac:dyDescent="0.25">
      <c r="A14" s="588" t="s">
        <v>120</v>
      </c>
      <c r="B14" s="88">
        <v>500</v>
      </c>
      <c r="C14" s="88"/>
      <c r="D14" s="88">
        <v>484</v>
      </c>
      <c r="E14" s="143">
        <f t="shared" si="0"/>
        <v>96.8</v>
      </c>
    </row>
    <row r="15" spans="1:5" x14ac:dyDescent="0.25">
      <c r="A15" s="588" t="s">
        <v>121</v>
      </c>
      <c r="B15" s="88">
        <v>632</v>
      </c>
      <c r="C15" s="88"/>
      <c r="D15" s="88">
        <v>572</v>
      </c>
      <c r="E15" s="143">
        <f t="shared" si="0"/>
        <v>90.506329113924053</v>
      </c>
    </row>
    <row r="16" spans="1:5" x14ac:dyDescent="0.25">
      <c r="A16" s="588" t="s">
        <v>302</v>
      </c>
      <c r="B16" s="88">
        <v>555</v>
      </c>
      <c r="C16" s="88"/>
      <c r="D16" s="88">
        <v>523</v>
      </c>
      <c r="E16" s="143">
        <f t="shared" si="0"/>
        <v>94.234234234234236</v>
      </c>
    </row>
    <row r="17" spans="1:5" x14ac:dyDescent="0.25">
      <c r="A17" s="828" t="s">
        <v>122</v>
      </c>
      <c r="B17" s="595">
        <f>SUM(B18:B26)</f>
        <v>7107</v>
      </c>
      <c r="C17" s="595">
        <f>SUM(C18:C26)</f>
        <v>14</v>
      </c>
      <c r="D17" s="595">
        <f>SUM(D18:D26)</f>
        <v>6610</v>
      </c>
      <c r="E17" s="600">
        <f t="shared" si="0"/>
        <v>92.824041567195621</v>
      </c>
    </row>
    <row r="18" spans="1:5" x14ac:dyDescent="0.25">
      <c r="A18" s="588" t="s">
        <v>123</v>
      </c>
      <c r="B18" s="88">
        <v>689</v>
      </c>
      <c r="C18" s="88"/>
      <c r="D18" s="88">
        <v>663</v>
      </c>
      <c r="E18" s="142">
        <f t="shared" si="0"/>
        <v>96.226415094339629</v>
      </c>
    </row>
    <row r="19" spans="1:5" x14ac:dyDescent="0.25">
      <c r="A19" s="587" t="s">
        <v>145</v>
      </c>
      <c r="B19" s="88">
        <v>330</v>
      </c>
      <c r="C19" s="88">
        <v>14</v>
      </c>
      <c r="D19" s="88">
        <v>321</v>
      </c>
      <c r="E19" s="143">
        <f t="shared" si="0"/>
        <v>93.313953488372093</v>
      </c>
    </row>
    <row r="20" spans="1:5" x14ac:dyDescent="0.25">
      <c r="A20" s="588" t="s">
        <v>124</v>
      </c>
      <c r="B20" s="88">
        <v>713</v>
      </c>
      <c r="C20" s="88"/>
      <c r="D20" s="88">
        <v>704</v>
      </c>
      <c r="E20" s="143">
        <f t="shared" si="0"/>
        <v>98.737727910238419</v>
      </c>
    </row>
    <row r="21" spans="1:5" x14ac:dyDescent="0.25">
      <c r="A21" s="588" t="s">
        <v>127</v>
      </c>
      <c r="B21" s="88">
        <v>868</v>
      </c>
      <c r="C21" s="88"/>
      <c r="D21" s="88">
        <v>842</v>
      </c>
      <c r="E21" s="143">
        <f t="shared" si="0"/>
        <v>97.004608294930875</v>
      </c>
    </row>
    <row r="22" spans="1:5" x14ac:dyDescent="0.25">
      <c r="A22" s="588" t="s">
        <v>142</v>
      </c>
      <c r="B22" s="88">
        <v>1039</v>
      </c>
      <c r="C22" s="88"/>
      <c r="D22" s="88">
        <v>990</v>
      </c>
      <c r="E22" s="143">
        <f t="shared" si="0"/>
        <v>95.283926852743022</v>
      </c>
    </row>
    <row r="23" spans="1:5" x14ac:dyDescent="0.25">
      <c r="A23" s="588" t="s">
        <v>128</v>
      </c>
      <c r="B23" s="88">
        <v>703</v>
      </c>
      <c r="C23" s="88"/>
      <c r="D23" s="88">
        <v>648</v>
      </c>
      <c r="E23" s="143">
        <f t="shared" si="0"/>
        <v>92.17638691322901</v>
      </c>
    </row>
    <row r="24" spans="1:5" x14ac:dyDescent="0.25">
      <c r="A24" s="588" t="s">
        <v>347</v>
      </c>
      <c r="B24" s="88">
        <v>718</v>
      </c>
      <c r="C24" s="88"/>
      <c r="D24" s="88">
        <v>602</v>
      </c>
      <c r="E24" s="143">
        <f t="shared" si="0"/>
        <v>83.844011142061277</v>
      </c>
    </row>
    <row r="25" spans="1:5" x14ac:dyDescent="0.25">
      <c r="A25" s="587" t="s">
        <v>130</v>
      </c>
      <c r="B25" s="88">
        <v>872</v>
      </c>
      <c r="C25" s="88"/>
      <c r="D25" s="88">
        <v>712</v>
      </c>
      <c r="E25" s="143">
        <f t="shared" si="0"/>
        <v>81.651376146788991</v>
      </c>
    </row>
    <row r="26" spans="1:5" x14ac:dyDescent="0.25">
      <c r="A26" s="594" t="s">
        <v>77</v>
      </c>
      <c r="B26" s="91">
        <v>1175</v>
      </c>
      <c r="C26" s="91"/>
      <c r="D26" s="91">
        <v>1128</v>
      </c>
      <c r="E26" s="145">
        <f t="shared" si="0"/>
        <v>96</v>
      </c>
    </row>
    <row r="27" spans="1:5" x14ac:dyDescent="0.25">
      <c r="A27" s="570" t="s">
        <v>132</v>
      </c>
      <c r="B27" s="595">
        <f>SUM(B28:B37)</f>
        <v>8344</v>
      </c>
      <c r="C27" s="595">
        <f>SUM(C28:C37)</f>
        <v>0</v>
      </c>
      <c r="D27" s="595">
        <f>SUM(D28:D37)</f>
        <v>7334</v>
      </c>
      <c r="E27" s="600">
        <f t="shared" si="0"/>
        <v>87.895493767976987</v>
      </c>
    </row>
    <row r="28" spans="1:5" x14ac:dyDescent="0.25">
      <c r="A28" s="587" t="s">
        <v>65</v>
      </c>
      <c r="B28" s="88">
        <v>955</v>
      </c>
      <c r="C28" s="88"/>
      <c r="D28" s="88">
        <v>883</v>
      </c>
      <c r="E28" s="142">
        <f t="shared" si="0"/>
        <v>92.460732984293188</v>
      </c>
    </row>
    <row r="29" spans="1:5" x14ac:dyDescent="0.25">
      <c r="A29" s="589" t="s">
        <v>78</v>
      </c>
      <c r="B29" s="88">
        <v>481</v>
      </c>
      <c r="C29" s="88"/>
      <c r="D29" s="88">
        <v>417</v>
      </c>
      <c r="E29" s="143">
        <f t="shared" si="0"/>
        <v>86.694386694386694</v>
      </c>
    </row>
    <row r="30" spans="1:5" x14ac:dyDescent="0.25">
      <c r="A30" s="588" t="s">
        <v>66</v>
      </c>
      <c r="B30" s="88">
        <v>476</v>
      </c>
      <c r="C30" s="88"/>
      <c r="D30" s="88">
        <v>394</v>
      </c>
      <c r="E30" s="143">
        <f t="shared" si="0"/>
        <v>82.773109243697476</v>
      </c>
    </row>
    <row r="31" spans="1:5" x14ac:dyDescent="0.25">
      <c r="A31" s="588" t="s">
        <v>133</v>
      </c>
      <c r="B31" s="88">
        <v>680</v>
      </c>
      <c r="C31" s="88"/>
      <c r="D31" s="88">
        <v>558</v>
      </c>
      <c r="E31" s="143">
        <f t="shared" si="0"/>
        <v>82.058823529411768</v>
      </c>
    </row>
    <row r="32" spans="1:5" x14ac:dyDescent="0.25">
      <c r="A32" s="588" t="s">
        <v>67</v>
      </c>
      <c r="B32" s="88">
        <v>694</v>
      </c>
      <c r="C32" s="88"/>
      <c r="D32" s="88">
        <v>598</v>
      </c>
      <c r="E32" s="143">
        <f t="shared" si="0"/>
        <v>86.1671469740634</v>
      </c>
    </row>
    <row r="33" spans="1:5" x14ac:dyDescent="0.25">
      <c r="A33" s="588" t="s">
        <v>135</v>
      </c>
      <c r="B33" s="88">
        <v>782</v>
      </c>
      <c r="C33" s="88"/>
      <c r="D33" s="88">
        <v>722</v>
      </c>
      <c r="E33" s="143">
        <f t="shared" si="0"/>
        <v>92.327365728900261</v>
      </c>
    </row>
    <row r="34" spans="1:5" x14ac:dyDescent="0.25">
      <c r="A34" s="588" t="s">
        <v>412</v>
      </c>
      <c r="B34" s="88">
        <v>1164</v>
      </c>
      <c r="C34" s="88"/>
      <c r="D34" s="88">
        <v>1000</v>
      </c>
      <c r="E34" s="143">
        <f t="shared" si="0"/>
        <v>85.910652920962193</v>
      </c>
    </row>
    <row r="35" spans="1:5" x14ac:dyDescent="0.25">
      <c r="A35" s="588" t="s">
        <v>506</v>
      </c>
      <c r="B35" s="88">
        <v>452</v>
      </c>
      <c r="C35" s="88"/>
      <c r="D35" s="88">
        <v>260</v>
      </c>
      <c r="E35" s="143">
        <f t="shared" si="0"/>
        <v>57.522123893805308</v>
      </c>
    </row>
    <row r="36" spans="1:5" x14ac:dyDescent="0.25">
      <c r="A36" s="588" t="s">
        <v>136</v>
      </c>
      <c r="B36" s="88">
        <v>1371</v>
      </c>
      <c r="C36" s="88"/>
      <c r="D36" s="88">
        <v>1267</v>
      </c>
      <c r="E36" s="143">
        <f t="shared" si="0"/>
        <v>92.414296134208612</v>
      </c>
    </row>
    <row r="37" spans="1:5" x14ac:dyDescent="0.25">
      <c r="A37" s="594" t="s">
        <v>137</v>
      </c>
      <c r="B37" s="91">
        <v>1289</v>
      </c>
      <c r="C37" s="91"/>
      <c r="D37" s="91">
        <v>1235</v>
      </c>
      <c r="E37" s="145">
        <f t="shared" si="0"/>
        <v>95.810705973622973</v>
      </c>
    </row>
    <row r="38" spans="1:5" x14ac:dyDescent="0.25">
      <c r="A38" s="570" t="s">
        <v>138</v>
      </c>
      <c r="B38" s="570">
        <f>SUM(B39:B50)</f>
        <v>8614</v>
      </c>
      <c r="C38" s="570">
        <f>SUM(C39:C50)</f>
        <v>0</v>
      </c>
      <c r="D38" s="570">
        <f>SUM(D39:D50)</f>
        <v>7797</v>
      </c>
      <c r="E38" s="600">
        <f t="shared" si="0"/>
        <v>90.515439981425587</v>
      </c>
    </row>
    <row r="39" spans="1:5" x14ac:dyDescent="0.25">
      <c r="A39" s="587" t="s">
        <v>178</v>
      </c>
      <c r="B39" s="88">
        <v>332</v>
      </c>
      <c r="C39" s="88"/>
      <c r="D39" s="88">
        <v>312</v>
      </c>
      <c r="E39" s="142">
        <f t="shared" si="0"/>
        <v>93.975903614457835</v>
      </c>
    </row>
    <row r="40" spans="1:5" x14ac:dyDescent="0.25">
      <c r="A40" s="588" t="s">
        <v>179</v>
      </c>
      <c r="B40" s="88">
        <v>305</v>
      </c>
      <c r="C40" s="88"/>
      <c r="D40" s="88">
        <v>273</v>
      </c>
      <c r="E40" s="143">
        <f t="shared" si="0"/>
        <v>89.508196721311478</v>
      </c>
    </row>
    <row r="41" spans="1:5" x14ac:dyDescent="0.25">
      <c r="A41" s="588" t="s">
        <v>139</v>
      </c>
      <c r="B41" s="88">
        <v>627</v>
      </c>
      <c r="C41" s="88"/>
      <c r="D41" s="88">
        <v>457</v>
      </c>
      <c r="E41" s="143">
        <f t="shared" si="0"/>
        <v>72.886762360446568</v>
      </c>
    </row>
    <row r="42" spans="1:5" x14ac:dyDescent="0.25">
      <c r="A42" s="588" t="s">
        <v>180</v>
      </c>
      <c r="B42" s="88">
        <v>281</v>
      </c>
      <c r="C42" s="88"/>
      <c r="D42" s="88">
        <v>264</v>
      </c>
      <c r="E42" s="143">
        <f t="shared" si="0"/>
        <v>93.95017793594306</v>
      </c>
    </row>
    <row r="43" spans="1:5" x14ac:dyDescent="0.25">
      <c r="A43" s="588" t="s">
        <v>343</v>
      </c>
      <c r="B43" s="88">
        <v>1363</v>
      </c>
      <c r="C43" s="88"/>
      <c r="D43" s="88">
        <v>1258</v>
      </c>
      <c r="E43" s="143">
        <f t="shared" si="0"/>
        <v>92.296404988994865</v>
      </c>
    </row>
    <row r="44" spans="1:5" x14ac:dyDescent="0.25">
      <c r="A44" s="588" t="s">
        <v>140</v>
      </c>
      <c r="B44" s="88">
        <v>447</v>
      </c>
      <c r="C44" s="88"/>
      <c r="D44" s="88">
        <v>426</v>
      </c>
      <c r="E44" s="143">
        <f t="shared" si="0"/>
        <v>95.302013422818789</v>
      </c>
    </row>
    <row r="45" spans="1:5" x14ac:dyDescent="0.25">
      <c r="A45" s="588" t="s">
        <v>182</v>
      </c>
      <c r="B45" s="88">
        <v>641</v>
      </c>
      <c r="C45" s="88"/>
      <c r="D45" s="88">
        <v>599</v>
      </c>
      <c r="E45" s="143">
        <f t="shared" si="0"/>
        <v>93.447737909516377</v>
      </c>
    </row>
    <row r="46" spans="1:5" x14ac:dyDescent="0.25">
      <c r="A46" s="588" t="s">
        <v>143</v>
      </c>
      <c r="B46" s="88">
        <v>876</v>
      </c>
      <c r="C46" s="88"/>
      <c r="D46" s="88">
        <v>824</v>
      </c>
      <c r="E46" s="143">
        <f t="shared" si="0"/>
        <v>94.063926940639263</v>
      </c>
    </row>
    <row r="47" spans="1:5" x14ac:dyDescent="0.25">
      <c r="A47" s="588" t="s">
        <v>183</v>
      </c>
      <c r="B47" s="88">
        <v>783</v>
      </c>
      <c r="C47" s="88"/>
      <c r="D47" s="88">
        <v>721</v>
      </c>
      <c r="E47" s="143">
        <f t="shared" si="0"/>
        <v>92.081736909323126</v>
      </c>
    </row>
    <row r="48" spans="1:5" x14ac:dyDescent="0.25">
      <c r="A48" s="588" t="s">
        <v>184</v>
      </c>
      <c r="B48" s="88">
        <v>978</v>
      </c>
      <c r="C48" s="88"/>
      <c r="D48" s="88">
        <v>929</v>
      </c>
      <c r="E48" s="143">
        <f t="shared" si="0"/>
        <v>94.989775051124752</v>
      </c>
    </row>
    <row r="49" spans="1:5" x14ac:dyDescent="0.25">
      <c r="A49" s="588" t="s">
        <v>349</v>
      </c>
      <c r="B49" s="88">
        <v>1519</v>
      </c>
      <c r="C49" s="88"/>
      <c r="D49" s="88">
        <v>1300</v>
      </c>
      <c r="E49" s="143">
        <f t="shared" si="0"/>
        <v>85.58262014483212</v>
      </c>
    </row>
    <row r="50" spans="1:5" x14ac:dyDescent="0.25">
      <c r="A50" s="594" t="s">
        <v>505</v>
      </c>
      <c r="B50" s="91">
        <v>462</v>
      </c>
      <c r="C50" s="91"/>
      <c r="D50" s="91">
        <v>434</v>
      </c>
      <c r="E50" s="145">
        <f t="shared" si="0"/>
        <v>93.939393939393938</v>
      </c>
    </row>
  </sheetData>
  <printOptions horizontalCentered="1"/>
  <pageMargins left="0.51181102362204722" right="0.39370078740157483" top="0.47244094488188981" bottom="0.31496062992125984" header="0.23622047244094491" footer="0.19685039370078741"/>
  <pageSetup paperSize="9" orientation="portrait" r:id="rId1"/>
  <headerFooter>
    <oddHeader>&amp;C9</oddHead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E34"/>
  <sheetViews>
    <sheetView topLeftCell="A25" zoomScaleNormal="100" workbookViewId="0">
      <selection activeCell="B13" sqref="B13"/>
    </sheetView>
  </sheetViews>
  <sheetFormatPr defaultColWidth="9.125" defaultRowHeight="13.6" x14ac:dyDescent="0.25"/>
  <cols>
    <col min="1" max="1" width="26.875" style="56" customWidth="1"/>
    <col min="2" max="2" width="17.125" style="56" customWidth="1"/>
    <col min="3" max="3" width="13.625" style="56" customWidth="1"/>
    <col min="4" max="4" width="20.375" style="56" customWidth="1"/>
    <col min="5" max="5" width="14.625" style="56" customWidth="1"/>
    <col min="6" max="16384" width="9.125" style="56"/>
  </cols>
  <sheetData>
    <row r="1" spans="1:5" ht="14.95" customHeight="1" x14ac:dyDescent="0.25">
      <c r="A1" s="56" t="s">
        <v>965</v>
      </c>
    </row>
    <row r="2" spans="1:5" ht="14.95" customHeight="1" x14ac:dyDescent="0.25">
      <c r="A2" s="56" t="s">
        <v>673</v>
      </c>
    </row>
    <row r="4" spans="1:5" ht="27.2" x14ac:dyDescent="0.25">
      <c r="A4" s="602" t="s">
        <v>47</v>
      </c>
      <c r="B4" s="603" t="s">
        <v>542</v>
      </c>
      <c r="C4" s="603" t="s">
        <v>543</v>
      </c>
      <c r="D4" s="603" t="s">
        <v>544</v>
      </c>
      <c r="E4" s="603" t="s">
        <v>545</v>
      </c>
    </row>
    <row r="5" spans="1:5" x14ac:dyDescent="0.25">
      <c r="A5" s="836">
        <v>1</v>
      </c>
      <c r="B5" s="557">
        <v>2</v>
      </c>
      <c r="C5" s="557">
        <v>3</v>
      </c>
      <c r="D5" s="557">
        <v>4</v>
      </c>
      <c r="E5" s="557">
        <v>5</v>
      </c>
    </row>
    <row r="6" spans="1:5" x14ac:dyDescent="0.25">
      <c r="A6" s="595" t="s">
        <v>144</v>
      </c>
      <c r="B6" s="570">
        <f>SUM(B7:B15)</f>
        <v>7244</v>
      </c>
      <c r="C6" s="570">
        <f>SUM(C7:C15)</f>
        <v>15</v>
      </c>
      <c r="D6" s="570">
        <f>SUM(D7:D15)</f>
        <v>6598</v>
      </c>
      <c r="E6" s="600">
        <f t="shared" ref="E6:E32" si="0">D6/(B6+C6)*100</f>
        <v>90.894062543049998</v>
      </c>
    </row>
    <row r="7" spans="1:5" x14ac:dyDescent="0.25">
      <c r="A7" s="587" t="s">
        <v>164</v>
      </c>
      <c r="B7" s="88">
        <v>399</v>
      </c>
      <c r="C7" s="88"/>
      <c r="D7" s="88">
        <v>383</v>
      </c>
      <c r="E7" s="143">
        <f t="shared" si="0"/>
        <v>95.989974937343362</v>
      </c>
    </row>
    <row r="8" spans="1:5" x14ac:dyDescent="0.25">
      <c r="A8" s="588" t="s">
        <v>146</v>
      </c>
      <c r="B8" s="88">
        <v>1380</v>
      </c>
      <c r="C8" s="88">
        <v>15</v>
      </c>
      <c r="D8" s="88">
        <v>1227</v>
      </c>
      <c r="E8" s="143">
        <f t="shared" si="0"/>
        <v>87.956989247311824</v>
      </c>
    </row>
    <row r="9" spans="1:5" x14ac:dyDescent="0.25">
      <c r="A9" s="589" t="s">
        <v>149</v>
      </c>
      <c r="B9" s="88">
        <v>321</v>
      </c>
      <c r="C9" s="88"/>
      <c r="D9" s="88">
        <v>299</v>
      </c>
      <c r="E9" s="143">
        <f t="shared" si="0"/>
        <v>93.146417445482868</v>
      </c>
    </row>
    <row r="10" spans="1:5" x14ac:dyDescent="0.25">
      <c r="A10" s="589" t="s">
        <v>150</v>
      </c>
      <c r="B10" s="88">
        <v>831</v>
      </c>
      <c r="C10" s="88"/>
      <c r="D10" s="88">
        <v>775</v>
      </c>
      <c r="E10" s="143">
        <f t="shared" si="0"/>
        <v>93.261131167268346</v>
      </c>
    </row>
    <row r="11" spans="1:5" x14ac:dyDescent="0.25">
      <c r="A11" s="589" t="s">
        <v>181</v>
      </c>
      <c r="B11" s="88">
        <v>303</v>
      </c>
      <c r="C11" s="88"/>
      <c r="D11" s="88">
        <v>285</v>
      </c>
      <c r="E11" s="143">
        <f t="shared" si="0"/>
        <v>94.059405940594047</v>
      </c>
    </row>
    <row r="12" spans="1:5" x14ac:dyDescent="0.25">
      <c r="A12" s="589" t="s">
        <v>151</v>
      </c>
      <c r="B12" s="88">
        <v>823</v>
      </c>
      <c r="C12" s="88"/>
      <c r="D12" s="88">
        <v>780</v>
      </c>
      <c r="E12" s="143">
        <f t="shared" si="0"/>
        <v>94.775212636695016</v>
      </c>
    </row>
    <row r="13" spans="1:5" x14ac:dyDescent="0.25">
      <c r="A13" s="589" t="s">
        <v>74</v>
      </c>
      <c r="B13" s="88">
        <v>1179</v>
      </c>
      <c r="C13" s="88"/>
      <c r="D13" s="88">
        <v>920</v>
      </c>
      <c r="E13" s="143">
        <f t="shared" si="0"/>
        <v>78.032230703986428</v>
      </c>
    </row>
    <row r="14" spans="1:5" x14ac:dyDescent="0.25">
      <c r="A14" s="588" t="s">
        <v>152</v>
      </c>
      <c r="B14" s="88">
        <v>540</v>
      </c>
      <c r="C14" s="88"/>
      <c r="D14" s="88">
        <v>523</v>
      </c>
      <c r="E14" s="143">
        <f t="shared" si="0"/>
        <v>96.851851851851862</v>
      </c>
    </row>
    <row r="15" spans="1:5" x14ac:dyDescent="0.25">
      <c r="A15" s="594" t="s">
        <v>153</v>
      </c>
      <c r="B15" s="91">
        <v>1468</v>
      </c>
      <c r="C15" s="91"/>
      <c r="D15" s="91">
        <v>1406</v>
      </c>
      <c r="E15" s="145">
        <f t="shared" si="0"/>
        <v>95.776566757493185</v>
      </c>
    </row>
    <row r="16" spans="1:5" x14ac:dyDescent="0.25">
      <c r="A16" s="570" t="s">
        <v>154</v>
      </c>
      <c r="B16" s="595">
        <f>SUM(B17:B24)</f>
        <v>5562</v>
      </c>
      <c r="C16" s="595">
        <f>SUM(C17:C24)</f>
        <v>0</v>
      </c>
      <c r="D16" s="595">
        <f>SUM(D17:D24)</f>
        <v>4854</v>
      </c>
      <c r="E16" s="600">
        <f t="shared" si="0"/>
        <v>87.270765911542611</v>
      </c>
    </row>
    <row r="17" spans="1:5" x14ac:dyDescent="0.25">
      <c r="A17" s="587" t="s">
        <v>106</v>
      </c>
      <c r="B17" s="88">
        <v>1057</v>
      </c>
      <c r="C17" s="88"/>
      <c r="D17" s="88">
        <v>998</v>
      </c>
      <c r="E17" s="143">
        <f t="shared" si="0"/>
        <v>94.418164616840116</v>
      </c>
    </row>
    <row r="18" spans="1:5" x14ac:dyDescent="0.25">
      <c r="A18" s="587" t="s">
        <v>156</v>
      </c>
      <c r="B18" s="88">
        <v>756</v>
      </c>
      <c r="C18" s="88"/>
      <c r="D18" s="88">
        <v>697</v>
      </c>
      <c r="E18" s="143">
        <f t="shared" si="0"/>
        <v>92.195767195767203</v>
      </c>
    </row>
    <row r="19" spans="1:5" x14ac:dyDescent="0.25">
      <c r="A19" s="588" t="s">
        <v>157</v>
      </c>
      <c r="B19" s="88">
        <v>219</v>
      </c>
      <c r="C19" s="88"/>
      <c r="D19" s="88">
        <v>195</v>
      </c>
      <c r="E19" s="143">
        <f t="shared" si="0"/>
        <v>89.041095890410958</v>
      </c>
    </row>
    <row r="20" spans="1:5" x14ac:dyDescent="0.25">
      <c r="A20" s="588" t="s">
        <v>158</v>
      </c>
      <c r="B20" s="88">
        <v>593</v>
      </c>
      <c r="C20" s="88"/>
      <c r="D20" s="88">
        <v>572</v>
      </c>
      <c r="E20" s="143">
        <f t="shared" si="0"/>
        <v>96.458684654300157</v>
      </c>
    </row>
    <row r="21" spans="1:5" x14ac:dyDescent="0.25">
      <c r="A21" s="588" t="s">
        <v>110</v>
      </c>
      <c r="B21" s="88">
        <v>749</v>
      </c>
      <c r="C21" s="88"/>
      <c r="D21" s="88">
        <v>660</v>
      </c>
      <c r="E21" s="143">
        <f t="shared" si="0"/>
        <v>88.117489986648863</v>
      </c>
    </row>
    <row r="22" spans="1:5" x14ac:dyDescent="0.25">
      <c r="A22" s="588" t="s">
        <v>160</v>
      </c>
      <c r="B22" s="88">
        <v>226</v>
      </c>
      <c r="C22" s="88"/>
      <c r="D22" s="88">
        <v>203</v>
      </c>
      <c r="E22" s="143">
        <f t="shared" si="0"/>
        <v>89.82300884955751</v>
      </c>
    </row>
    <row r="23" spans="1:5" x14ac:dyDescent="0.25">
      <c r="A23" s="588" t="s">
        <v>161</v>
      </c>
      <c r="B23" s="88">
        <v>1477</v>
      </c>
      <c r="C23" s="88"/>
      <c r="D23" s="88">
        <v>1158</v>
      </c>
      <c r="E23" s="143">
        <f t="shared" si="0"/>
        <v>78.402166553825325</v>
      </c>
    </row>
    <row r="24" spans="1:5" x14ac:dyDescent="0.25">
      <c r="A24" s="588" t="s">
        <v>437</v>
      </c>
      <c r="B24" s="88">
        <v>485</v>
      </c>
      <c r="C24" s="88"/>
      <c r="D24" s="88">
        <v>371</v>
      </c>
      <c r="E24" s="143">
        <f t="shared" si="0"/>
        <v>76.494845360824741</v>
      </c>
    </row>
    <row r="25" spans="1:5" x14ac:dyDescent="0.25">
      <c r="A25" s="595" t="s">
        <v>170</v>
      </c>
      <c r="B25" s="595">
        <f>SUM(B26:B32)</f>
        <v>6740</v>
      </c>
      <c r="C25" s="595">
        <f>SUM(C26:C32)</f>
        <v>0</v>
      </c>
      <c r="D25" s="595">
        <f>SUM(D26:D32)</f>
        <v>5302</v>
      </c>
      <c r="E25" s="600">
        <f t="shared" si="0"/>
        <v>78.664688427299694</v>
      </c>
    </row>
    <row r="26" spans="1:5" x14ac:dyDescent="0.25">
      <c r="A26" s="588" t="s">
        <v>171</v>
      </c>
      <c r="B26" s="88">
        <v>393</v>
      </c>
      <c r="C26" s="88"/>
      <c r="D26" s="88">
        <v>315</v>
      </c>
      <c r="E26" s="143">
        <f t="shared" si="0"/>
        <v>80.152671755725194</v>
      </c>
    </row>
    <row r="27" spans="1:5" x14ac:dyDescent="0.25">
      <c r="A27" s="587" t="s">
        <v>360</v>
      </c>
      <c r="B27" s="88">
        <v>1670</v>
      </c>
      <c r="C27" s="88"/>
      <c r="D27" s="88">
        <v>1392</v>
      </c>
      <c r="E27" s="143">
        <f t="shared" si="0"/>
        <v>83.35329341317366</v>
      </c>
    </row>
    <row r="28" spans="1:5" x14ac:dyDescent="0.25">
      <c r="A28" s="588" t="s">
        <v>174</v>
      </c>
      <c r="B28" s="88">
        <v>765</v>
      </c>
      <c r="C28" s="88"/>
      <c r="D28" s="88">
        <v>672</v>
      </c>
      <c r="E28" s="143">
        <f t="shared" si="0"/>
        <v>87.843137254901961</v>
      </c>
    </row>
    <row r="29" spans="1:5" x14ac:dyDescent="0.25">
      <c r="A29" s="588" t="s">
        <v>175</v>
      </c>
      <c r="B29" s="88">
        <v>1209</v>
      </c>
      <c r="C29" s="88"/>
      <c r="D29" s="88">
        <v>1033</v>
      </c>
      <c r="E29" s="143">
        <f t="shared" si="0"/>
        <v>85.442514474772537</v>
      </c>
    </row>
    <row r="30" spans="1:5" x14ac:dyDescent="0.25">
      <c r="A30" s="588" t="s">
        <v>129</v>
      </c>
      <c r="B30" s="88">
        <v>777</v>
      </c>
      <c r="C30" s="88"/>
      <c r="D30" s="88">
        <v>658</v>
      </c>
      <c r="E30" s="143">
        <f t="shared" si="0"/>
        <v>84.684684684684683</v>
      </c>
    </row>
    <row r="31" spans="1:5" x14ac:dyDescent="0.25">
      <c r="A31" s="588" t="s">
        <v>668</v>
      </c>
      <c r="B31" s="88">
        <v>1238</v>
      </c>
      <c r="C31" s="88"/>
      <c r="D31" s="88">
        <v>584</v>
      </c>
      <c r="E31" s="143">
        <f t="shared" si="0"/>
        <v>47.172859450726975</v>
      </c>
    </row>
    <row r="32" spans="1:5" x14ac:dyDescent="0.25">
      <c r="A32" s="594" t="s">
        <v>176</v>
      </c>
      <c r="B32" s="91">
        <v>688</v>
      </c>
      <c r="C32" s="91"/>
      <c r="D32" s="91">
        <v>648</v>
      </c>
      <c r="E32" s="145">
        <f t="shared" si="0"/>
        <v>94.186046511627907</v>
      </c>
    </row>
    <row r="34" spans="1:1" x14ac:dyDescent="0.25">
      <c r="A34" s="122"/>
    </row>
  </sheetData>
  <printOptions horizontalCentered="1"/>
  <pageMargins left="0.70866141732283472" right="0.59055118110236227" top="0.59055118110236227" bottom="0.47244094488188981" header="0.31496062992125984" footer="0.31496062992125984"/>
  <pageSetup paperSize="9" scale="97" orientation="portrait" r:id="rId1"/>
  <headerFooter>
    <oddHeader>&amp;C10</oddHead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E7"/>
  <sheetViews>
    <sheetView zoomScaleNormal="100" workbookViewId="0">
      <selection activeCell="F19" sqref="F19"/>
    </sheetView>
  </sheetViews>
  <sheetFormatPr defaultColWidth="9.125" defaultRowHeight="13.6" x14ac:dyDescent="0.25"/>
  <cols>
    <col min="1" max="1" width="26.875" style="56" customWidth="1"/>
    <col min="2" max="2" width="17.125" style="56" customWidth="1"/>
    <col min="3" max="3" width="13.625" style="56" customWidth="1"/>
    <col min="4" max="4" width="20.375" style="56" customWidth="1"/>
    <col min="5" max="5" width="14.625" style="56" customWidth="1"/>
    <col min="6" max="16384" width="9.125" style="56"/>
  </cols>
  <sheetData>
    <row r="1" spans="1:5" ht="14.95" customHeight="1" x14ac:dyDescent="0.25">
      <c r="A1" s="56" t="s">
        <v>928</v>
      </c>
    </row>
    <row r="2" spans="1:5" ht="14.95" customHeight="1" x14ac:dyDescent="0.25">
      <c r="A2" s="56" t="s">
        <v>673</v>
      </c>
    </row>
    <row r="4" spans="1:5" ht="27.2" x14ac:dyDescent="0.25">
      <c r="A4" s="602" t="s">
        <v>47</v>
      </c>
      <c r="B4" s="603" t="s">
        <v>542</v>
      </c>
      <c r="C4" s="603" t="s">
        <v>543</v>
      </c>
      <c r="D4" s="603" t="s">
        <v>544</v>
      </c>
      <c r="E4" s="603" t="s">
        <v>545</v>
      </c>
    </row>
    <row r="5" spans="1:5" x14ac:dyDescent="0.25">
      <c r="A5" s="557">
        <v>1</v>
      </c>
      <c r="B5" s="557">
        <v>2</v>
      </c>
      <c r="C5" s="557">
        <v>3</v>
      </c>
      <c r="D5" s="557">
        <v>4</v>
      </c>
      <c r="E5" s="557">
        <v>5</v>
      </c>
    </row>
    <row r="7" spans="1:5" x14ac:dyDescent="0.25">
      <c r="A7" s="122"/>
    </row>
  </sheetData>
  <printOptions horizontalCentered="1"/>
  <pageMargins left="0.6692913385826772" right="0.47244094488188981" top="0.74803149606299213" bottom="0.74803149606299213" header="0.31496062992125984" footer="0.31496062992125984"/>
  <pageSetup paperSize="9" orientation="portrait" r:id="rId1"/>
  <headerFooter>
    <oddHeader>&amp;C11</oddHeader>
  </headerFooter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14"/>
  <sheetViews>
    <sheetView zoomScaleNormal="100" workbookViewId="0">
      <selection activeCell="A3" sqref="A3:H12"/>
    </sheetView>
  </sheetViews>
  <sheetFormatPr defaultColWidth="9.125" defaultRowHeight="13.6" x14ac:dyDescent="0.25"/>
  <cols>
    <col min="1" max="4" width="9.125" style="56"/>
    <col min="5" max="5" width="8.125" style="56" customWidth="1"/>
    <col min="6" max="8" width="12.75" style="56" customWidth="1"/>
    <col min="9" max="16384" width="9.125" style="56"/>
  </cols>
  <sheetData>
    <row r="1" spans="1:8" ht="14.3" x14ac:dyDescent="0.25">
      <c r="A1" s="92" t="s">
        <v>315</v>
      </c>
      <c r="B1" s="92" t="s">
        <v>336</v>
      </c>
    </row>
    <row r="2" spans="1:8" ht="16.5" customHeight="1" x14ac:dyDescent="0.25"/>
    <row r="3" spans="1:8" ht="20.05" customHeight="1" x14ac:dyDescent="0.25">
      <c r="A3" s="558" t="s">
        <v>20</v>
      </c>
      <c r="B3" s="541"/>
      <c r="C3" s="541"/>
      <c r="D3" s="541"/>
      <c r="E3" s="541"/>
      <c r="F3" s="896" t="s">
        <v>474</v>
      </c>
      <c r="G3" s="897"/>
      <c r="H3" s="850" t="s">
        <v>21</v>
      </c>
    </row>
    <row r="4" spans="1:8" ht="27.7" customHeight="1" x14ac:dyDescent="0.25">
      <c r="A4" s="552"/>
      <c r="B4" s="544"/>
      <c r="C4" s="544"/>
      <c r="D4" s="544"/>
      <c r="E4" s="544"/>
      <c r="F4" s="604" t="s">
        <v>946</v>
      </c>
      <c r="G4" s="604" t="s">
        <v>968</v>
      </c>
      <c r="H4" s="594"/>
    </row>
    <row r="5" spans="1:8" ht="20.05" customHeight="1" x14ac:dyDescent="0.25">
      <c r="A5" s="605" t="s">
        <v>186</v>
      </c>
      <c r="B5" s="606"/>
      <c r="C5" s="547"/>
      <c r="D5" s="547"/>
      <c r="E5" s="547"/>
      <c r="F5" s="146">
        <v>7135</v>
      </c>
      <c r="G5" s="146">
        <v>7812</v>
      </c>
      <c r="H5" s="147">
        <v>677</v>
      </c>
    </row>
    <row r="6" spans="1:8" ht="20.05" customHeight="1" x14ac:dyDescent="0.25">
      <c r="A6" s="549" t="s">
        <v>187</v>
      </c>
      <c r="B6" s="550"/>
      <c r="C6" s="550"/>
      <c r="D6" s="550"/>
      <c r="E6" s="550"/>
      <c r="F6" s="87">
        <v>1278</v>
      </c>
      <c r="G6" s="87">
        <v>1470</v>
      </c>
      <c r="H6" s="88">
        <v>192</v>
      </c>
    </row>
    <row r="7" spans="1:8" ht="20.05" customHeight="1" x14ac:dyDescent="0.25">
      <c r="A7" s="549" t="s">
        <v>188</v>
      </c>
      <c r="B7" s="550"/>
      <c r="C7" s="550"/>
      <c r="D7" s="550"/>
      <c r="E7" s="550"/>
      <c r="F7" s="87">
        <v>4942</v>
      </c>
      <c r="G7" s="87">
        <v>5364</v>
      </c>
      <c r="H7" s="88">
        <v>422</v>
      </c>
    </row>
    <row r="8" spans="1:8" ht="20.05" customHeight="1" x14ac:dyDescent="0.25">
      <c r="A8" s="552" t="s">
        <v>189</v>
      </c>
      <c r="B8" s="544"/>
      <c r="C8" s="544"/>
      <c r="D8" s="544"/>
      <c r="E8" s="544"/>
      <c r="F8" s="90">
        <v>915</v>
      </c>
      <c r="G8" s="90">
        <v>978</v>
      </c>
      <c r="H8" s="91">
        <v>63</v>
      </c>
    </row>
    <row r="9" spans="1:8" ht="20.05" customHeight="1" x14ac:dyDescent="0.25">
      <c r="A9" s="605" t="s">
        <v>190</v>
      </c>
      <c r="B9" s="606"/>
      <c r="C9" s="547"/>
      <c r="D9" s="547"/>
      <c r="E9" s="547"/>
      <c r="F9" s="146">
        <v>6616</v>
      </c>
      <c r="G9" s="146">
        <v>7521</v>
      </c>
      <c r="H9" s="147">
        <v>905</v>
      </c>
    </row>
    <row r="10" spans="1:8" ht="20.05" customHeight="1" x14ac:dyDescent="0.25">
      <c r="A10" s="549" t="s">
        <v>187</v>
      </c>
      <c r="B10" s="550"/>
      <c r="C10" s="550"/>
      <c r="D10" s="550"/>
      <c r="E10" s="550"/>
      <c r="F10" s="87">
        <v>1036</v>
      </c>
      <c r="G10" s="87">
        <v>1220</v>
      </c>
      <c r="H10" s="88">
        <v>184</v>
      </c>
    </row>
    <row r="11" spans="1:8" ht="20.05" customHeight="1" x14ac:dyDescent="0.25">
      <c r="A11" s="549" t="s">
        <v>188</v>
      </c>
      <c r="B11" s="550"/>
      <c r="C11" s="550"/>
      <c r="D11" s="550"/>
      <c r="E11" s="550"/>
      <c r="F11" s="87">
        <v>4287</v>
      </c>
      <c r="G11" s="87">
        <v>4931</v>
      </c>
      <c r="H11" s="88">
        <v>644</v>
      </c>
    </row>
    <row r="12" spans="1:8" ht="20.05" customHeight="1" x14ac:dyDescent="0.25">
      <c r="A12" s="552" t="s">
        <v>189</v>
      </c>
      <c r="B12" s="544"/>
      <c r="C12" s="544"/>
      <c r="D12" s="544"/>
      <c r="E12" s="544"/>
      <c r="F12" s="90">
        <v>1293</v>
      </c>
      <c r="G12" s="90">
        <v>1370</v>
      </c>
      <c r="H12" s="91">
        <v>77</v>
      </c>
    </row>
    <row r="14" spans="1:8" ht="14.3" x14ac:dyDescent="0.25">
      <c r="A14" s="84" t="s">
        <v>967</v>
      </c>
      <c r="B14" s="84"/>
    </row>
  </sheetData>
  <mergeCells count="1">
    <mergeCell ref="F3:G3"/>
  </mergeCells>
  <phoneticPr fontId="2" type="noConversion"/>
  <printOptions horizontalCentered="1"/>
  <pageMargins left="0.9055118110236221" right="0.62992125984251968" top="0.98425196850393704" bottom="0.98425196850393704" header="0.31496062992125984" footer="0.51181102362204722"/>
  <pageSetup paperSize="9" orientation="portrait" r:id="rId1"/>
  <headerFooter alignWithMargins="0">
    <oddHeader>&amp;C11</oddHeader>
  </headerFooter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1:H19"/>
  <sheetViews>
    <sheetView zoomScaleNormal="100" workbookViewId="0">
      <selection activeCell="G10" sqref="G10"/>
    </sheetView>
  </sheetViews>
  <sheetFormatPr defaultColWidth="9.125" defaultRowHeight="13.6" x14ac:dyDescent="0.25"/>
  <cols>
    <col min="1" max="1" width="14.125" style="56" customWidth="1"/>
    <col min="2" max="8" width="12.75" style="56" customWidth="1"/>
    <col min="9" max="16384" width="9.125" style="56"/>
  </cols>
  <sheetData>
    <row r="1" spans="1:8" ht="14.3" x14ac:dyDescent="0.25">
      <c r="A1" s="92" t="s">
        <v>477</v>
      </c>
      <c r="B1" s="92" t="s">
        <v>440</v>
      </c>
    </row>
    <row r="2" spans="1:8" ht="18" customHeight="1" x14ac:dyDescent="0.25"/>
    <row r="3" spans="1:8" ht="18" customHeight="1" x14ac:dyDescent="0.25">
      <c r="A3" s="898" t="s">
        <v>27</v>
      </c>
      <c r="B3" s="901" t="s">
        <v>31</v>
      </c>
      <c r="C3" s="902"/>
      <c r="D3" s="906" t="s">
        <v>21</v>
      </c>
      <c r="E3" s="880" t="s">
        <v>442</v>
      </c>
      <c r="F3" s="905"/>
      <c r="G3" s="905"/>
      <c r="H3" s="881"/>
    </row>
    <row r="4" spans="1:8" ht="18" customHeight="1" x14ac:dyDescent="0.25">
      <c r="A4" s="899"/>
      <c r="B4" s="903"/>
      <c r="C4" s="904"/>
      <c r="D4" s="907"/>
      <c r="E4" s="880" t="s">
        <v>443</v>
      </c>
      <c r="F4" s="881"/>
      <c r="G4" s="880" t="s">
        <v>307</v>
      </c>
      <c r="H4" s="881"/>
    </row>
    <row r="5" spans="1:8" ht="18" customHeight="1" x14ac:dyDescent="0.25">
      <c r="A5" s="900"/>
      <c r="B5" s="818">
        <v>44620</v>
      </c>
      <c r="C5" s="818">
        <v>44651</v>
      </c>
      <c r="D5" s="607"/>
      <c r="E5" s="818">
        <v>44620</v>
      </c>
      <c r="F5" s="818">
        <v>44651</v>
      </c>
      <c r="G5" s="818">
        <v>44620</v>
      </c>
      <c r="H5" s="818">
        <v>44651</v>
      </c>
    </row>
    <row r="6" spans="1:8" ht="18" customHeight="1" x14ac:dyDescent="0.25">
      <c r="A6" s="608" t="s">
        <v>31</v>
      </c>
      <c r="B6" s="569">
        <v>8327</v>
      </c>
      <c r="C6" s="569">
        <v>9348</v>
      </c>
      <c r="D6" s="595">
        <v>1021</v>
      </c>
      <c r="E6" s="569">
        <v>7215</v>
      </c>
      <c r="F6" s="569">
        <v>8030</v>
      </c>
      <c r="G6" s="570">
        <v>1112</v>
      </c>
      <c r="H6" s="570">
        <v>1318</v>
      </c>
    </row>
    <row r="7" spans="1:8" ht="18" customHeight="1" x14ac:dyDescent="0.25">
      <c r="A7" s="587" t="s">
        <v>33</v>
      </c>
      <c r="B7" s="66">
        <v>814</v>
      </c>
      <c r="C7" s="559">
        <v>956</v>
      </c>
      <c r="D7" s="148">
        <v>142</v>
      </c>
      <c r="E7" s="87">
        <v>649</v>
      </c>
      <c r="F7" s="87">
        <v>763</v>
      </c>
      <c r="G7" s="87">
        <v>165</v>
      </c>
      <c r="H7" s="88">
        <v>193</v>
      </c>
    </row>
    <row r="8" spans="1:8" ht="18" customHeight="1" x14ac:dyDescent="0.25">
      <c r="A8" s="588" t="s">
        <v>35</v>
      </c>
      <c r="B8" s="66">
        <v>926</v>
      </c>
      <c r="C8" s="559">
        <v>920</v>
      </c>
      <c r="D8" s="148">
        <v>-6</v>
      </c>
      <c r="E8" s="87">
        <v>810</v>
      </c>
      <c r="F8" s="87">
        <v>818</v>
      </c>
      <c r="G8" s="87">
        <v>116</v>
      </c>
      <c r="H8" s="88">
        <v>102</v>
      </c>
    </row>
    <row r="9" spans="1:8" ht="18" customHeight="1" x14ac:dyDescent="0.25">
      <c r="A9" s="588" t="s">
        <v>36</v>
      </c>
      <c r="B9" s="66">
        <v>735</v>
      </c>
      <c r="C9" s="559">
        <v>884</v>
      </c>
      <c r="D9" s="148">
        <v>149</v>
      </c>
      <c r="E9" s="87">
        <v>618</v>
      </c>
      <c r="F9" s="87">
        <v>736</v>
      </c>
      <c r="G9" s="87">
        <v>117</v>
      </c>
      <c r="H9" s="88">
        <v>148</v>
      </c>
    </row>
    <row r="10" spans="1:8" ht="18" customHeight="1" x14ac:dyDescent="0.25">
      <c r="A10" s="588" t="s">
        <v>37</v>
      </c>
      <c r="B10" s="66">
        <v>500</v>
      </c>
      <c r="C10" s="559">
        <v>592</v>
      </c>
      <c r="D10" s="148">
        <v>92</v>
      </c>
      <c r="E10" s="87">
        <v>419</v>
      </c>
      <c r="F10" s="87">
        <v>505</v>
      </c>
      <c r="G10" s="87">
        <v>81</v>
      </c>
      <c r="H10" s="88">
        <v>87</v>
      </c>
    </row>
    <row r="11" spans="1:8" ht="18" customHeight="1" x14ac:dyDescent="0.25">
      <c r="A11" s="588" t="s">
        <v>38</v>
      </c>
      <c r="B11" s="66">
        <v>683</v>
      </c>
      <c r="C11" s="559">
        <v>822</v>
      </c>
      <c r="D11" s="148">
        <v>139</v>
      </c>
      <c r="E11" s="87">
        <v>613</v>
      </c>
      <c r="F11" s="87">
        <v>714</v>
      </c>
      <c r="G11" s="87">
        <v>70</v>
      </c>
      <c r="H11" s="88">
        <v>108</v>
      </c>
    </row>
    <row r="12" spans="1:8" ht="18" customHeight="1" x14ac:dyDescent="0.25">
      <c r="A12" s="588" t="s">
        <v>39</v>
      </c>
      <c r="B12" s="66">
        <v>797</v>
      </c>
      <c r="C12" s="559">
        <v>818</v>
      </c>
      <c r="D12" s="148">
        <v>21</v>
      </c>
      <c r="E12" s="87">
        <v>716</v>
      </c>
      <c r="F12" s="87">
        <v>712</v>
      </c>
      <c r="G12" s="87">
        <v>81</v>
      </c>
      <c r="H12" s="88">
        <v>106</v>
      </c>
    </row>
    <row r="13" spans="1:8" ht="18" customHeight="1" x14ac:dyDescent="0.25">
      <c r="A13" s="588" t="s">
        <v>40</v>
      </c>
      <c r="B13" s="66">
        <v>638</v>
      </c>
      <c r="C13" s="559">
        <v>646</v>
      </c>
      <c r="D13" s="148">
        <v>8</v>
      </c>
      <c r="E13" s="87">
        <v>524</v>
      </c>
      <c r="F13" s="87">
        <v>510</v>
      </c>
      <c r="G13" s="87">
        <v>114</v>
      </c>
      <c r="H13" s="88">
        <v>136</v>
      </c>
    </row>
    <row r="14" spans="1:8" ht="18" customHeight="1" x14ac:dyDescent="0.25">
      <c r="A14" s="588" t="s">
        <v>41</v>
      </c>
      <c r="B14" s="66">
        <v>934</v>
      </c>
      <c r="C14" s="559">
        <v>1075</v>
      </c>
      <c r="D14" s="148">
        <v>141</v>
      </c>
      <c r="E14" s="87">
        <v>808</v>
      </c>
      <c r="F14" s="87">
        <v>916</v>
      </c>
      <c r="G14" s="87">
        <v>126</v>
      </c>
      <c r="H14" s="88">
        <v>159</v>
      </c>
    </row>
    <row r="15" spans="1:8" ht="18" customHeight="1" x14ac:dyDescent="0.25">
      <c r="A15" s="588" t="s">
        <v>42</v>
      </c>
      <c r="B15" s="66">
        <v>829</v>
      </c>
      <c r="C15" s="559">
        <v>864</v>
      </c>
      <c r="D15" s="148">
        <v>35</v>
      </c>
      <c r="E15" s="87">
        <v>720</v>
      </c>
      <c r="F15" s="87">
        <v>748</v>
      </c>
      <c r="G15" s="87">
        <v>109</v>
      </c>
      <c r="H15" s="88">
        <v>116</v>
      </c>
    </row>
    <row r="16" spans="1:8" ht="18" customHeight="1" x14ac:dyDescent="0.25">
      <c r="A16" s="588" t="s">
        <v>43</v>
      </c>
      <c r="B16" s="66">
        <v>570</v>
      </c>
      <c r="C16" s="559">
        <v>670</v>
      </c>
      <c r="D16" s="148">
        <v>100</v>
      </c>
      <c r="E16" s="87">
        <v>523</v>
      </c>
      <c r="F16" s="87">
        <v>614</v>
      </c>
      <c r="G16" s="87">
        <v>47</v>
      </c>
      <c r="H16" s="88">
        <v>56</v>
      </c>
    </row>
    <row r="17" spans="1:8" ht="18" customHeight="1" x14ac:dyDescent="0.25">
      <c r="A17" s="839" t="s">
        <v>45</v>
      </c>
      <c r="B17" s="149">
        <v>901</v>
      </c>
      <c r="C17" s="569">
        <v>1101</v>
      </c>
      <c r="D17" s="150">
        <v>200</v>
      </c>
      <c r="E17" s="90">
        <v>815</v>
      </c>
      <c r="F17" s="90">
        <v>994</v>
      </c>
      <c r="G17" s="90">
        <v>86</v>
      </c>
      <c r="H17" s="91">
        <v>107</v>
      </c>
    </row>
    <row r="18" spans="1:8" ht="17.350000000000001" customHeight="1" x14ac:dyDescent="0.25"/>
    <row r="19" spans="1:8" ht="17.350000000000001" customHeight="1" x14ac:dyDescent="0.25">
      <c r="A19" s="151" t="s">
        <v>969</v>
      </c>
    </row>
  </sheetData>
  <mergeCells count="6">
    <mergeCell ref="A3:A5"/>
    <mergeCell ref="B3:C4"/>
    <mergeCell ref="E3:H3"/>
    <mergeCell ref="E4:F4"/>
    <mergeCell ref="G4:H4"/>
    <mergeCell ref="D3:D4"/>
  </mergeCells>
  <phoneticPr fontId="2" type="noConversion"/>
  <printOptions horizontalCentered="1"/>
  <pageMargins left="0.47244094488188981" right="0.47244094488188981" top="0.98425196850393704" bottom="0.98425196850393704" header="0.39370078740157483" footer="0.51181102362204722"/>
  <pageSetup paperSize="9" scale="92" orientation="portrait" r:id="rId1"/>
  <headerFooter alignWithMargins="0">
    <oddHeader>&amp;C12</oddHeader>
  </headerFooter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fitToPage="1"/>
  </sheetPr>
  <dimension ref="A1:J18"/>
  <sheetViews>
    <sheetView zoomScaleNormal="100" workbookViewId="0">
      <selection activeCell="H15" sqref="H15"/>
    </sheetView>
  </sheetViews>
  <sheetFormatPr defaultColWidth="9.125" defaultRowHeight="13.6" x14ac:dyDescent="0.25"/>
  <cols>
    <col min="1" max="2" width="9.125" style="56"/>
    <col min="3" max="10" width="10.75" style="56" customWidth="1"/>
    <col min="11" max="16384" width="9.125" style="56"/>
  </cols>
  <sheetData>
    <row r="1" spans="1:10" ht="14.3" x14ac:dyDescent="0.25">
      <c r="A1" s="92" t="s">
        <v>458</v>
      </c>
      <c r="B1" s="92" t="s">
        <v>316</v>
      </c>
    </row>
    <row r="2" spans="1:10" ht="18" customHeight="1" x14ac:dyDescent="0.25"/>
    <row r="3" spans="1:10" ht="33.799999999999997" customHeight="1" x14ac:dyDescent="0.25">
      <c r="A3" s="558" t="s">
        <v>20</v>
      </c>
      <c r="B3" s="542"/>
      <c r="C3" s="908" t="s">
        <v>31</v>
      </c>
      <c r="D3" s="909"/>
      <c r="E3" s="910" t="s">
        <v>24</v>
      </c>
      <c r="F3" s="911"/>
      <c r="G3" s="912" t="s">
        <v>25</v>
      </c>
      <c r="H3" s="913"/>
      <c r="I3" s="912" t="s">
        <v>26</v>
      </c>
      <c r="J3" s="913"/>
    </row>
    <row r="4" spans="1:10" ht="18" customHeight="1" x14ac:dyDescent="0.25">
      <c r="A4" s="549"/>
      <c r="B4" s="551"/>
      <c r="C4" s="819">
        <v>44620</v>
      </c>
      <c r="D4" s="818">
        <v>44651</v>
      </c>
      <c r="E4" s="819">
        <v>44620</v>
      </c>
      <c r="F4" s="818">
        <v>44651</v>
      </c>
      <c r="G4" s="819">
        <v>44620</v>
      </c>
      <c r="H4" s="818">
        <v>44651</v>
      </c>
      <c r="I4" s="819">
        <v>44620</v>
      </c>
      <c r="J4" s="818">
        <v>44651</v>
      </c>
    </row>
    <row r="5" spans="1:10" ht="18" customHeight="1" x14ac:dyDescent="0.25">
      <c r="A5" s="612" t="s">
        <v>22</v>
      </c>
      <c r="B5" s="610"/>
      <c r="C5" s="152">
        <v>72853</v>
      </c>
      <c r="D5" s="152">
        <v>73138</v>
      </c>
      <c r="E5" s="152">
        <v>8584</v>
      </c>
      <c r="F5" s="152">
        <v>8416</v>
      </c>
      <c r="G5" s="152">
        <v>63408</v>
      </c>
      <c r="H5" s="152">
        <v>63835</v>
      </c>
      <c r="I5" s="152">
        <v>861</v>
      </c>
      <c r="J5" s="152">
        <v>887</v>
      </c>
    </row>
    <row r="6" spans="1:10" ht="18" customHeight="1" x14ac:dyDescent="0.25">
      <c r="A6" s="596" t="s">
        <v>317</v>
      </c>
      <c r="B6" s="548"/>
      <c r="C6" s="611">
        <v>69412</v>
      </c>
      <c r="D6" s="611">
        <v>69700</v>
      </c>
      <c r="E6" s="611">
        <v>8101</v>
      </c>
      <c r="F6" s="611">
        <v>7940</v>
      </c>
      <c r="G6" s="611">
        <v>60519</v>
      </c>
      <c r="H6" s="611">
        <v>60942</v>
      </c>
      <c r="I6" s="611">
        <v>792</v>
      </c>
      <c r="J6" s="611">
        <v>818</v>
      </c>
    </row>
    <row r="7" spans="1:10" ht="18" customHeight="1" x14ac:dyDescent="0.25">
      <c r="A7" s="613" t="s">
        <v>311</v>
      </c>
      <c r="B7" s="551"/>
      <c r="C7" s="153">
        <v>997</v>
      </c>
      <c r="D7" s="153">
        <v>997</v>
      </c>
      <c r="E7" s="107">
        <v>395</v>
      </c>
      <c r="F7" s="107">
        <v>407</v>
      </c>
      <c r="G7" s="107">
        <v>578</v>
      </c>
      <c r="H7" s="107">
        <v>580</v>
      </c>
      <c r="I7" s="107">
        <v>24</v>
      </c>
      <c r="J7" s="107">
        <v>10</v>
      </c>
    </row>
    <row r="8" spans="1:10" ht="18" customHeight="1" x14ac:dyDescent="0.25">
      <c r="A8" s="613" t="s">
        <v>312</v>
      </c>
      <c r="B8" s="551"/>
      <c r="C8" s="115">
        <v>68415</v>
      </c>
      <c r="D8" s="115">
        <v>68703</v>
      </c>
      <c r="E8" s="107">
        <v>7706</v>
      </c>
      <c r="F8" s="107">
        <v>7533</v>
      </c>
      <c r="G8" s="107">
        <v>59941</v>
      </c>
      <c r="H8" s="107">
        <v>60362</v>
      </c>
      <c r="I8" s="107">
        <v>768</v>
      </c>
      <c r="J8" s="107">
        <v>808</v>
      </c>
    </row>
    <row r="9" spans="1:10" ht="18" customHeight="1" x14ac:dyDescent="0.25">
      <c r="A9" s="609" t="s">
        <v>310</v>
      </c>
      <c r="B9" s="610"/>
      <c r="C9" s="611">
        <v>3441</v>
      </c>
      <c r="D9" s="611">
        <v>3438</v>
      </c>
      <c r="E9" s="611">
        <v>483</v>
      </c>
      <c r="F9" s="611">
        <v>476</v>
      </c>
      <c r="G9" s="611">
        <v>2889</v>
      </c>
      <c r="H9" s="611">
        <v>2893</v>
      </c>
      <c r="I9" s="611">
        <v>69</v>
      </c>
      <c r="J9" s="611">
        <v>69</v>
      </c>
    </row>
    <row r="10" spans="1:10" ht="18" customHeight="1" x14ac:dyDescent="0.25">
      <c r="A10" s="613" t="s">
        <v>313</v>
      </c>
      <c r="B10" s="551"/>
      <c r="C10" s="153">
        <v>37</v>
      </c>
      <c r="D10" s="153">
        <v>40</v>
      </c>
      <c r="E10" s="107">
        <v>19</v>
      </c>
      <c r="F10" s="107">
        <v>19</v>
      </c>
      <c r="G10" s="107">
        <v>18</v>
      </c>
      <c r="H10" s="107">
        <v>20</v>
      </c>
      <c r="I10" s="107">
        <v>0</v>
      </c>
      <c r="J10" s="107">
        <v>1</v>
      </c>
    </row>
    <row r="11" spans="1:10" ht="18" customHeight="1" x14ac:dyDescent="0.25">
      <c r="A11" s="614" t="s">
        <v>314</v>
      </c>
      <c r="B11" s="545"/>
      <c r="C11" s="115">
        <v>3404</v>
      </c>
      <c r="D11" s="115">
        <v>3398</v>
      </c>
      <c r="E11" s="115">
        <v>464</v>
      </c>
      <c r="F11" s="115">
        <v>457</v>
      </c>
      <c r="G11" s="115">
        <v>2871</v>
      </c>
      <c r="H11" s="115">
        <v>2873</v>
      </c>
      <c r="I11" s="115">
        <v>69</v>
      </c>
      <c r="J11" s="115">
        <v>68</v>
      </c>
    </row>
    <row r="14" spans="1:10" ht="14.3" x14ac:dyDescent="0.25">
      <c r="A14" s="84" t="s">
        <v>835</v>
      </c>
      <c r="B14" s="84"/>
    </row>
    <row r="15" spans="1:10" ht="14.3" x14ac:dyDescent="0.25">
      <c r="A15" s="84"/>
      <c r="B15" s="84" t="s">
        <v>970</v>
      </c>
    </row>
    <row r="18" ht="13.6" customHeight="1" x14ac:dyDescent="0.25"/>
  </sheetData>
  <mergeCells count="4">
    <mergeCell ref="C3:D3"/>
    <mergeCell ref="E3:F3"/>
    <mergeCell ref="G3:H3"/>
    <mergeCell ref="I3:J3"/>
  </mergeCells>
  <phoneticPr fontId="2" type="noConversion"/>
  <printOptions horizontalCentered="1"/>
  <pageMargins left="0.59055118110236227" right="0.43307086614173229" top="1.1417322834645669" bottom="0.98425196850393704" header="0.35433070866141736" footer="0.51181102362204722"/>
  <pageSetup paperSize="9" scale="90" orientation="portrait" r:id="rId1"/>
  <headerFooter alignWithMargins="0">
    <oddHeader>&amp;C13</oddHeader>
  </headerFooter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A1:I61"/>
  <sheetViews>
    <sheetView zoomScaleNormal="100" workbookViewId="0">
      <selection activeCell="A29" sqref="A29:I32"/>
    </sheetView>
  </sheetViews>
  <sheetFormatPr defaultColWidth="9.125" defaultRowHeight="13.6" x14ac:dyDescent="0.25"/>
  <cols>
    <col min="1" max="1" width="11" style="56" customWidth="1"/>
    <col min="2" max="2" width="18.25" style="56" customWidth="1"/>
    <col min="3" max="7" width="11.75" style="56" customWidth="1"/>
    <col min="8" max="8" width="12.875" style="56" customWidth="1"/>
    <col min="9" max="9" width="12.625" style="56" customWidth="1"/>
    <col min="10" max="10" width="9.75" style="56" customWidth="1"/>
    <col min="11" max="16384" width="9.125" style="56"/>
  </cols>
  <sheetData>
    <row r="1" spans="1:9" ht="14.3" x14ac:dyDescent="0.25">
      <c r="A1" s="92" t="s">
        <v>459</v>
      </c>
      <c r="B1" s="92" t="s">
        <v>520</v>
      </c>
      <c r="C1" s="154"/>
    </row>
    <row r="2" spans="1:9" ht="14.95" customHeight="1" x14ac:dyDescent="0.25"/>
    <row r="3" spans="1:9" ht="16.3" x14ac:dyDescent="0.3">
      <c r="A3" s="540" t="s">
        <v>447</v>
      </c>
      <c r="B3" s="620"/>
      <c r="C3" s="914" t="s">
        <v>31</v>
      </c>
      <c r="D3" s="915"/>
      <c r="E3" s="850" t="s">
        <v>51</v>
      </c>
      <c r="F3" s="916" t="s">
        <v>448</v>
      </c>
      <c r="G3" s="917"/>
      <c r="H3" s="917"/>
      <c r="I3" s="918"/>
    </row>
    <row r="4" spans="1:9" ht="16.3" x14ac:dyDescent="0.3">
      <c r="A4" s="615" t="s">
        <v>449</v>
      </c>
      <c r="B4" s="621"/>
      <c r="C4" s="819">
        <v>44620</v>
      </c>
      <c r="D4" s="819">
        <v>44651</v>
      </c>
      <c r="E4" s="568" t="s">
        <v>340</v>
      </c>
      <c r="F4" s="849" t="s">
        <v>450</v>
      </c>
      <c r="G4" s="849" t="s">
        <v>451</v>
      </c>
      <c r="H4" s="849" t="s">
        <v>452</v>
      </c>
      <c r="I4" s="849" t="s">
        <v>675</v>
      </c>
    </row>
    <row r="5" spans="1:9" ht="17" thickBot="1" x14ac:dyDescent="0.35">
      <c r="A5" s="155" t="s">
        <v>4</v>
      </c>
      <c r="B5" s="156"/>
      <c r="C5" s="157">
        <v>64269</v>
      </c>
      <c r="D5" s="158">
        <v>64722</v>
      </c>
      <c r="E5" s="159">
        <v>1</v>
      </c>
      <c r="F5" s="160">
        <v>33914</v>
      </c>
      <c r="G5" s="157">
        <v>28137</v>
      </c>
      <c r="H5" s="161">
        <v>1301</v>
      </c>
      <c r="I5" s="158">
        <v>1370</v>
      </c>
    </row>
    <row r="6" spans="1:9" ht="14.95" thickTop="1" x14ac:dyDescent="0.25">
      <c r="A6" s="558"/>
      <c r="B6" s="622" t="s">
        <v>453</v>
      </c>
      <c r="C6" s="162">
        <v>30331</v>
      </c>
      <c r="D6" s="616">
        <v>31125</v>
      </c>
      <c r="E6" s="163">
        <v>0.48090293872253637</v>
      </c>
      <c r="F6" s="615">
        <v>17673</v>
      </c>
      <c r="G6" s="616">
        <v>13208</v>
      </c>
      <c r="H6" s="617">
        <v>244</v>
      </c>
      <c r="I6" s="164"/>
    </row>
    <row r="7" spans="1:9" ht="14.3" x14ac:dyDescent="0.25">
      <c r="A7" s="549" t="s">
        <v>454</v>
      </c>
      <c r="B7" s="617" t="s">
        <v>455</v>
      </c>
      <c r="C7" s="165">
        <v>26961</v>
      </c>
      <c r="D7" s="616">
        <v>27102</v>
      </c>
      <c r="E7" s="163">
        <v>0.41874478538982107</v>
      </c>
      <c r="F7" s="615">
        <v>12399</v>
      </c>
      <c r="G7" s="616">
        <v>13652</v>
      </c>
      <c r="H7" s="617">
        <v>1051</v>
      </c>
      <c r="I7" s="164"/>
    </row>
    <row r="8" spans="1:9" ht="14.3" x14ac:dyDescent="0.25">
      <c r="A8" s="549"/>
      <c r="B8" s="617" t="s">
        <v>456</v>
      </c>
      <c r="C8" s="165">
        <v>5128</v>
      </c>
      <c r="D8" s="616">
        <v>5125</v>
      </c>
      <c r="E8" s="163">
        <v>7.9184821235437713E-2</v>
      </c>
      <c r="F8" s="615">
        <v>3842</v>
      </c>
      <c r="G8" s="616">
        <v>1277</v>
      </c>
      <c r="H8" s="617">
        <v>6</v>
      </c>
      <c r="I8" s="164"/>
    </row>
    <row r="9" spans="1:9" ht="14.95" thickBot="1" x14ac:dyDescent="0.3">
      <c r="A9" s="623"/>
      <c r="B9" s="624" t="s">
        <v>674</v>
      </c>
      <c r="C9" s="166">
        <v>1849</v>
      </c>
      <c r="D9" s="625">
        <v>1370</v>
      </c>
      <c r="E9" s="167">
        <v>2.1167454652204813E-2</v>
      </c>
      <c r="F9" s="168"/>
      <c r="G9" s="169"/>
      <c r="H9" s="170"/>
      <c r="I9" s="171"/>
    </row>
    <row r="10" spans="1:9" ht="14.3" x14ac:dyDescent="0.25">
      <c r="A10" s="172" t="s">
        <v>337</v>
      </c>
      <c r="B10" s="173"/>
      <c r="C10" s="174">
        <v>578</v>
      </c>
      <c r="D10" s="174">
        <v>579</v>
      </c>
      <c r="E10" s="175"/>
      <c r="F10" s="174">
        <v>365</v>
      </c>
      <c r="G10" s="174">
        <v>214</v>
      </c>
      <c r="H10" s="174">
        <v>0</v>
      </c>
      <c r="I10" s="176"/>
    </row>
    <row r="11" spans="1:9" ht="14.3" x14ac:dyDescent="0.25">
      <c r="A11" s="558"/>
      <c r="B11" s="622" t="s">
        <v>453</v>
      </c>
      <c r="C11" s="162">
        <v>31</v>
      </c>
      <c r="D11" s="618">
        <v>31</v>
      </c>
      <c r="E11" s="177" t="s">
        <v>11</v>
      </c>
      <c r="F11" s="618">
        <v>12</v>
      </c>
      <c r="G11" s="618">
        <v>19</v>
      </c>
      <c r="H11" s="618">
        <v>0</v>
      </c>
      <c r="I11" s="164"/>
    </row>
    <row r="12" spans="1:9" ht="14.3" x14ac:dyDescent="0.25">
      <c r="A12" s="549" t="s">
        <v>454</v>
      </c>
      <c r="B12" s="617" t="s">
        <v>455</v>
      </c>
      <c r="C12" s="165">
        <v>492</v>
      </c>
      <c r="D12" s="616">
        <v>496</v>
      </c>
      <c r="E12" s="163">
        <v>8.9459534625011584E-3</v>
      </c>
      <c r="F12" s="616">
        <v>305</v>
      </c>
      <c r="G12" s="616">
        <v>191</v>
      </c>
      <c r="H12" s="616">
        <v>0</v>
      </c>
      <c r="I12" s="164"/>
    </row>
    <row r="13" spans="1:9" ht="14.95" thickBot="1" x14ac:dyDescent="0.3">
      <c r="A13" s="549"/>
      <c r="B13" s="617" t="s">
        <v>456</v>
      </c>
      <c r="C13" s="165">
        <v>55</v>
      </c>
      <c r="D13" s="619">
        <v>52</v>
      </c>
      <c r="E13" s="178"/>
      <c r="F13" s="619">
        <v>48</v>
      </c>
      <c r="G13" s="619">
        <v>4</v>
      </c>
      <c r="H13" s="619">
        <v>0</v>
      </c>
      <c r="I13" s="179"/>
    </row>
    <row r="14" spans="1:9" ht="14.95" thickTop="1" x14ac:dyDescent="0.25">
      <c r="A14" s="180" t="s">
        <v>339</v>
      </c>
      <c r="B14" s="181"/>
      <c r="C14" s="182">
        <v>24356</v>
      </c>
      <c r="D14" s="182">
        <v>24689</v>
      </c>
      <c r="E14" s="183"/>
      <c r="F14" s="182">
        <v>12131</v>
      </c>
      <c r="G14" s="182">
        <v>11835</v>
      </c>
      <c r="H14" s="182">
        <v>723</v>
      </c>
      <c r="I14" s="184"/>
    </row>
    <row r="15" spans="1:9" ht="14.3" x14ac:dyDescent="0.25">
      <c r="A15" s="558"/>
      <c r="B15" s="622" t="s">
        <v>453</v>
      </c>
      <c r="C15" s="162">
        <v>10455</v>
      </c>
      <c r="D15" s="618">
        <v>10755</v>
      </c>
      <c r="E15" s="177" t="s">
        <v>12</v>
      </c>
      <c r="F15" s="618">
        <v>5525</v>
      </c>
      <c r="G15" s="618">
        <v>5046</v>
      </c>
      <c r="H15" s="618">
        <v>184</v>
      </c>
      <c r="I15" s="164"/>
    </row>
    <row r="16" spans="1:9" ht="14.3" x14ac:dyDescent="0.25">
      <c r="A16" s="549" t="s">
        <v>454</v>
      </c>
      <c r="B16" s="617" t="s">
        <v>455</v>
      </c>
      <c r="C16" s="165">
        <v>11715</v>
      </c>
      <c r="D16" s="616">
        <v>11773</v>
      </c>
      <c r="E16" s="163">
        <v>0.38146225394765304</v>
      </c>
      <c r="F16" s="616">
        <v>5073</v>
      </c>
      <c r="G16" s="616">
        <v>6163</v>
      </c>
      <c r="H16" s="616">
        <v>537</v>
      </c>
      <c r="I16" s="164"/>
    </row>
    <row r="17" spans="1:9" ht="14.95" thickBot="1" x14ac:dyDescent="0.3">
      <c r="A17" s="549"/>
      <c r="B17" s="617" t="s">
        <v>456</v>
      </c>
      <c r="C17" s="165">
        <v>2186</v>
      </c>
      <c r="D17" s="619">
        <v>2161</v>
      </c>
      <c r="E17" s="185"/>
      <c r="F17" s="619">
        <v>1533</v>
      </c>
      <c r="G17" s="619">
        <v>626</v>
      </c>
      <c r="H17" s="619">
        <v>2</v>
      </c>
      <c r="I17" s="179"/>
    </row>
    <row r="18" spans="1:9" ht="14.95" thickTop="1" x14ac:dyDescent="0.25">
      <c r="A18" s="186" t="s">
        <v>338</v>
      </c>
      <c r="B18" s="181"/>
      <c r="C18" s="182">
        <v>37486</v>
      </c>
      <c r="D18" s="182">
        <v>38084</v>
      </c>
      <c r="E18" s="183"/>
      <c r="F18" s="182">
        <v>21418</v>
      </c>
      <c r="G18" s="182">
        <v>16088</v>
      </c>
      <c r="H18" s="182">
        <v>578</v>
      </c>
      <c r="I18" s="184"/>
    </row>
    <row r="19" spans="1:9" ht="14.3" x14ac:dyDescent="0.25">
      <c r="A19" s="558"/>
      <c r="B19" s="622" t="s">
        <v>453</v>
      </c>
      <c r="C19" s="162">
        <v>19845</v>
      </c>
      <c r="D19" s="618">
        <v>20339</v>
      </c>
      <c r="E19" s="177" t="s">
        <v>13</v>
      </c>
      <c r="F19" s="618">
        <v>12136</v>
      </c>
      <c r="G19" s="618">
        <v>8143</v>
      </c>
      <c r="H19" s="618">
        <v>60</v>
      </c>
      <c r="I19" s="164"/>
    </row>
    <row r="20" spans="1:9" ht="14.3" x14ac:dyDescent="0.25">
      <c r="A20" s="549" t="s">
        <v>454</v>
      </c>
      <c r="B20" s="617" t="s">
        <v>455</v>
      </c>
      <c r="C20" s="165">
        <v>14754</v>
      </c>
      <c r="D20" s="616">
        <v>14833</v>
      </c>
      <c r="E20" s="163">
        <v>0.58842433793764104</v>
      </c>
      <c r="F20" s="616">
        <v>7021</v>
      </c>
      <c r="G20" s="616">
        <v>7298</v>
      </c>
      <c r="H20" s="616">
        <v>514</v>
      </c>
      <c r="I20" s="164"/>
    </row>
    <row r="21" spans="1:9" ht="14.95" thickBot="1" x14ac:dyDescent="0.3">
      <c r="A21" s="626"/>
      <c r="B21" s="627" t="s">
        <v>456</v>
      </c>
      <c r="C21" s="187">
        <v>2887</v>
      </c>
      <c r="D21" s="628">
        <v>2912</v>
      </c>
      <c r="E21" s="188"/>
      <c r="F21" s="628">
        <v>2261</v>
      </c>
      <c r="G21" s="628">
        <v>647</v>
      </c>
      <c r="H21" s="628">
        <v>4</v>
      </c>
      <c r="I21" s="179"/>
    </row>
    <row r="22" spans="1:9" ht="30.1" customHeight="1" thickTop="1" x14ac:dyDescent="0.25">
      <c r="A22" s="921" t="s">
        <v>676</v>
      </c>
      <c r="B22" s="922"/>
      <c r="C22" s="189">
        <v>1849</v>
      </c>
      <c r="D22" s="189">
        <v>1370</v>
      </c>
      <c r="E22" s="190">
        <v>2.1167454652204813E-2</v>
      </c>
      <c r="F22" s="923"/>
      <c r="G22" s="924"/>
      <c r="H22" s="925"/>
      <c r="I22" s="191">
        <v>1370</v>
      </c>
    </row>
    <row r="24" spans="1:9" x14ac:dyDescent="0.25">
      <c r="A24" s="56" t="s">
        <v>677</v>
      </c>
    </row>
    <row r="26" spans="1:9" ht="14.3" x14ac:dyDescent="0.25">
      <c r="A26" s="92" t="s">
        <v>15</v>
      </c>
      <c r="B26" s="92" t="s">
        <v>457</v>
      </c>
    </row>
    <row r="27" spans="1:9" ht="14.3" x14ac:dyDescent="0.25">
      <c r="B27" s="92" t="s">
        <v>407</v>
      </c>
    </row>
    <row r="29" spans="1:9" ht="20.25" customHeight="1" x14ac:dyDescent="0.25">
      <c r="A29" s="540" t="s">
        <v>20</v>
      </c>
      <c r="B29" s="541"/>
      <c r="C29" s="541"/>
      <c r="D29" s="541"/>
      <c r="E29" s="542"/>
      <c r="F29" s="926" t="s">
        <v>326</v>
      </c>
      <c r="G29" s="927"/>
      <c r="H29" s="901" t="s">
        <v>21</v>
      </c>
      <c r="I29" s="902"/>
    </row>
    <row r="30" spans="1:9" ht="21.1" customHeight="1" x14ac:dyDescent="0.25">
      <c r="A30" s="629"/>
      <c r="B30" s="544"/>
      <c r="C30" s="544"/>
      <c r="D30" s="544"/>
      <c r="E30" s="545"/>
      <c r="F30" s="837" t="s">
        <v>946</v>
      </c>
      <c r="G30" s="837" t="s">
        <v>968</v>
      </c>
      <c r="H30" s="903"/>
      <c r="I30" s="904"/>
    </row>
    <row r="31" spans="1:9" ht="18" customHeight="1" x14ac:dyDescent="0.25">
      <c r="A31" s="615" t="s">
        <v>410</v>
      </c>
      <c r="B31" s="550"/>
      <c r="C31" s="550"/>
      <c r="D31" s="550"/>
      <c r="E31" s="551"/>
      <c r="F31" s="192">
        <v>3455</v>
      </c>
      <c r="G31" s="192">
        <v>3468</v>
      </c>
      <c r="H31" s="928">
        <v>13</v>
      </c>
      <c r="I31" s="929"/>
    </row>
    <row r="32" spans="1:9" ht="16.5" customHeight="1" x14ac:dyDescent="0.25">
      <c r="A32" s="543" t="s">
        <v>411</v>
      </c>
      <c r="B32" s="544"/>
      <c r="C32" s="544"/>
      <c r="D32" s="544"/>
      <c r="E32" s="545"/>
      <c r="F32" s="193">
        <v>437</v>
      </c>
      <c r="G32" s="193">
        <v>442</v>
      </c>
      <c r="H32" s="919">
        <v>5</v>
      </c>
      <c r="I32" s="920"/>
    </row>
    <row r="35" spans="1:9" ht="14.3" x14ac:dyDescent="0.25">
      <c r="A35" s="84" t="s">
        <v>836</v>
      </c>
      <c r="I35" s="137"/>
    </row>
    <row r="61" spans="1:1" x14ac:dyDescent="0.25">
      <c r="A61" s="56" t="s">
        <v>677</v>
      </c>
    </row>
  </sheetData>
  <mergeCells count="8">
    <mergeCell ref="C3:D3"/>
    <mergeCell ref="F3:I3"/>
    <mergeCell ref="H32:I32"/>
    <mergeCell ref="A22:B22"/>
    <mergeCell ref="F22:H22"/>
    <mergeCell ref="F29:G29"/>
    <mergeCell ref="H29:I30"/>
    <mergeCell ref="H31:I31"/>
  </mergeCells>
  <phoneticPr fontId="2" type="noConversion"/>
  <printOptions horizontalCentered="1"/>
  <pageMargins left="0.74803149606299213" right="0.43307086614173229" top="0.70866141732283472" bottom="0.59055118110236227" header="0.35433070866141736" footer="0.39370078740157483"/>
  <pageSetup paperSize="9" scale="81" orientation="portrait" r:id="rId1"/>
  <headerFooter alignWithMargins="0">
    <oddHeader>&amp;C14</oddHeader>
  </headerFooter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pageSetUpPr fitToPage="1"/>
  </sheetPr>
  <dimension ref="A1:H50"/>
  <sheetViews>
    <sheetView zoomScaleNormal="100" workbookViewId="0">
      <selection activeCell="A30" sqref="A30:H50"/>
    </sheetView>
  </sheetViews>
  <sheetFormatPr defaultColWidth="9.125" defaultRowHeight="13.6" x14ac:dyDescent="0.25"/>
  <cols>
    <col min="1" max="1" width="12.25" style="56" customWidth="1"/>
    <col min="2" max="2" width="9.25" style="56" customWidth="1"/>
    <col min="3" max="3" width="11.25" style="56" customWidth="1"/>
    <col min="4" max="4" width="10.25" style="56" customWidth="1"/>
    <col min="5" max="5" width="9.625" style="56" customWidth="1"/>
    <col min="6" max="8" width="9.25" style="56" customWidth="1"/>
    <col min="9" max="10" width="8.75" style="56" customWidth="1"/>
    <col min="11" max="11" width="9" style="56" customWidth="1"/>
    <col min="12" max="12" width="0" style="56" hidden="1" customWidth="1"/>
    <col min="13" max="16384" width="9.125" style="56"/>
  </cols>
  <sheetData>
    <row r="1" spans="1:8" x14ac:dyDescent="0.25">
      <c r="A1" s="56" t="s">
        <v>837</v>
      </c>
    </row>
    <row r="3" spans="1:8" ht="14.1" customHeight="1" x14ac:dyDescent="0.25">
      <c r="A3" s="558" t="s">
        <v>20</v>
      </c>
      <c r="B3" s="541"/>
      <c r="C3" s="542"/>
      <c r="D3" s="930" t="s">
        <v>31</v>
      </c>
      <c r="E3" s="931"/>
      <c r="F3" s="630" t="s">
        <v>323</v>
      </c>
      <c r="G3" s="631"/>
      <c r="H3" s="855"/>
    </row>
    <row r="4" spans="1:8" ht="14.1" customHeight="1" x14ac:dyDescent="0.25">
      <c r="A4" s="549"/>
      <c r="B4" s="550"/>
      <c r="C4" s="551"/>
      <c r="D4" s="819">
        <v>44620</v>
      </c>
      <c r="E4" s="819">
        <v>44651</v>
      </c>
      <c r="F4" s="847">
        <v>1</v>
      </c>
      <c r="G4" s="632">
        <v>2</v>
      </c>
      <c r="H4" s="848">
        <v>3</v>
      </c>
    </row>
    <row r="5" spans="1:8" ht="14.1" customHeight="1" x14ac:dyDescent="0.25">
      <c r="A5" s="612" t="s">
        <v>22</v>
      </c>
      <c r="B5" s="633"/>
      <c r="C5" s="610"/>
      <c r="D5" s="606">
        <v>578</v>
      </c>
      <c r="E5" s="595">
        <v>579</v>
      </c>
      <c r="F5" s="595">
        <v>365</v>
      </c>
      <c r="G5" s="595">
        <v>214</v>
      </c>
      <c r="H5" s="595">
        <v>0</v>
      </c>
    </row>
    <row r="6" spans="1:8" ht="14.1" customHeight="1" x14ac:dyDescent="0.25">
      <c r="A6" s="86" t="s">
        <v>320</v>
      </c>
      <c r="B6" s="194"/>
      <c r="C6" s="195"/>
      <c r="D6" s="152">
        <v>565</v>
      </c>
      <c r="E6" s="595">
        <v>575</v>
      </c>
      <c r="F6" s="152">
        <v>362</v>
      </c>
      <c r="G6" s="152">
        <v>213</v>
      </c>
      <c r="H6" s="152">
        <v>0</v>
      </c>
    </row>
    <row r="7" spans="1:8" ht="14.1" customHeight="1" x14ac:dyDescent="0.25">
      <c r="A7" s="634"/>
      <c r="B7" s="596" t="s">
        <v>317</v>
      </c>
      <c r="C7" s="548"/>
      <c r="D7" s="611">
        <v>548</v>
      </c>
      <c r="E7" s="611">
        <v>555</v>
      </c>
      <c r="F7" s="611">
        <v>353</v>
      </c>
      <c r="G7" s="611">
        <v>202</v>
      </c>
      <c r="H7" s="611">
        <v>0</v>
      </c>
    </row>
    <row r="8" spans="1:8" ht="14.1" customHeight="1" x14ac:dyDescent="0.25">
      <c r="A8" s="549"/>
      <c r="B8" s="613" t="s">
        <v>322</v>
      </c>
      <c r="C8" s="551"/>
      <c r="D8" s="113">
        <v>27</v>
      </c>
      <c r="E8" s="588">
        <v>26</v>
      </c>
      <c r="F8" s="107">
        <v>10</v>
      </c>
      <c r="G8" s="107">
        <v>16</v>
      </c>
      <c r="H8" s="107">
        <v>0</v>
      </c>
    </row>
    <row r="9" spans="1:8" ht="14.1" customHeight="1" x14ac:dyDescent="0.25">
      <c r="A9" s="549" t="s">
        <v>329</v>
      </c>
      <c r="B9" s="613" t="s">
        <v>318</v>
      </c>
      <c r="C9" s="551"/>
      <c r="D9" s="113">
        <v>470</v>
      </c>
      <c r="E9" s="588">
        <v>479</v>
      </c>
      <c r="F9" s="107">
        <v>297</v>
      </c>
      <c r="G9" s="107">
        <v>182</v>
      </c>
      <c r="H9" s="107">
        <v>0</v>
      </c>
    </row>
    <row r="10" spans="1:8" ht="14.1" customHeight="1" x14ac:dyDescent="0.25">
      <c r="A10" s="549" t="s">
        <v>330</v>
      </c>
      <c r="B10" s="613" t="s">
        <v>319</v>
      </c>
      <c r="C10" s="551"/>
      <c r="D10" s="113">
        <v>51</v>
      </c>
      <c r="E10" s="588">
        <v>50</v>
      </c>
      <c r="F10" s="107">
        <v>46</v>
      </c>
      <c r="G10" s="107">
        <v>4</v>
      </c>
      <c r="H10" s="107">
        <v>0</v>
      </c>
    </row>
    <row r="11" spans="1:8" ht="14.1" customHeight="1" x14ac:dyDescent="0.25">
      <c r="A11" s="549" t="s">
        <v>321</v>
      </c>
      <c r="B11" s="609" t="s">
        <v>310</v>
      </c>
      <c r="C11" s="610"/>
      <c r="D11" s="547">
        <v>17</v>
      </c>
      <c r="E11" s="611">
        <v>20</v>
      </c>
      <c r="F11" s="611">
        <v>9</v>
      </c>
      <c r="G11" s="611">
        <v>11</v>
      </c>
      <c r="H11" s="611">
        <v>0</v>
      </c>
    </row>
    <row r="12" spans="1:8" ht="14.1" customHeight="1" x14ac:dyDescent="0.25">
      <c r="A12" s="549"/>
      <c r="B12" s="613" t="s">
        <v>322</v>
      </c>
      <c r="C12" s="635"/>
      <c r="D12" s="113">
        <v>0</v>
      </c>
      <c r="E12" s="588">
        <v>2</v>
      </c>
      <c r="F12" s="107">
        <v>0</v>
      </c>
      <c r="G12" s="107">
        <v>2</v>
      </c>
      <c r="H12" s="107">
        <v>0</v>
      </c>
    </row>
    <row r="13" spans="1:8" ht="14.1" customHeight="1" x14ac:dyDescent="0.25">
      <c r="A13" s="549"/>
      <c r="B13" s="613" t="s">
        <v>318</v>
      </c>
      <c r="C13" s="551"/>
      <c r="D13" s="113">
        <v>14</v>
      </c>
      <c r="E13" s="588">
        <v>16</v>
      </c>
      <c r="F13" s="107">
        <v>7</v>
      </c>
      <c r="G13" s="107">
        <v>9</v>
      </c>
      <c r="H13" s="107">
        <v>0</v>
      </c>
    </row>
    <row r="14" spans="1:8" ht="14.1" customHeight="1" x14ac:dyDescent="0.25">
      <c r="A14" s="549"/>
      <c r="B14" s="614" t="s">
        <v>319</v>
      </c>
      <c r="C14" s="551"/>
      <c r="D14" s="113">
        <v>3</v>
      </c>
      <c r="E14" s="588">
        <v>2</v>
      </c>
      <c r="F14" s="107">
        <v>2</v>
      </c>
      <c r="G14" s="107">
        <v>0</v>
      </c>
      <c r="H14" s="107">
        <v>0</v>
      </c>
    </row>
    <row r="15" spans="1:8" ht="14.1" customHeight="1" x14ac:dyDescent="0.25">
      <c r="A15" s="596" t="s">
        <v>324</v>
      </c>
      <c r="B15" s="633"/>
      <c r="C15" s="610"/>
      <c r="D15" s="196">
        <v>13</v>
      </c>
      <c r="E15" s="595">
        <v>4</v>
      </c>
      <c r="F15" s="152">
        <v>3</v>
      </c>
      <c r="G15" s="152">
        <v>1</v>
      </c>
      <c r="H15" s="152">
        <v>0</v>
      </c>
    </row>
    <row r="16" spans="1:8" ht="14.1" customHeight="1" x14ac:dyDescent="0.25">
      <c r="A16" s="549"/>
      <c r="B16" s="596" t="s">
        <v>317</v>
      </c>
      <c r="C16" s="548"/>
      <c r="D16" s="547">
        <v>13</v>
      </c>
      <c r="E16" s="611">
        <v>4</v>
      </c>
      <c r="F16" s="611">
        <v>3</v>
      </c>
      <c r="G16" s="611">
        <v>1</v>
      </c>
      <c r="H16" s="611">
        <v>0</v>
      </c>
    </row>
    <row r="17" spans="1:8" ht="14.1" customHeight="1" x14ac:dyDescent="0.25">
      <c r="A17" s="549"/>
      <c r="B17" s="613" t="s">
        <v>322</v>
      </c>
      <c r="C17" s="551"/>
      <c r="D17" s="113">
        <v>4</v>
      </c>
      <c r="E17" s="588">
        <v>3</v>
      </c>
      <c r="F17" s="107">
        <v>2</v>
      </c>
      <c r="G17" s="107">
        <v>1</v>
      </c>
      <c r="H17" s="107">
        <v>0</v>
      </c>
    </row>
    <row r="18" spans="1:8" ht="14.1" customHeight="1" x14ac:dyDescent="0.25">
      <c r="A18" s="549" t="s">
        <v>329</v>
      </c>
      <c r="B18" s="613" t="s">
        <v>318</v>
      </c>
      <c r="C18" s="551"/>
      <c r="D18" s="113">
        <v>8</v>
      </c>
      <c r="E18" s="588">
        <v>1</v>
      </c>
      <c r="F18" s="107">
        <v>1</v>
      </c>
      <c r="G18" s="107">
        <v>0</v>
      </c>
      <c r="H18" s="107">
        <v>0</v>
      </c>
    </row>
    <row r="19" spans="1:8" ht="14.1" customHeight="1" x14ac:dyDescent="0.25">
      <c r="A19" s="549" t="s">
        <v>330</v>
      </c>
      <c r="B19" s="613" t="s">
        <v>319</v>
      </c>
      <c r="C19" s="551"/>
      <c r="D19" s="113">
        <v>1</v>
      </c>
      <c r="E19" s="588">
        <v>0</v>
      </c>
      <c r="F19" s="107">
        <v>0</v>
      </c>
      <c r="G19" s="107">
        <v>0</v>
      </c>
      <c r="H19" s="107">
        <v>0</v>
      </c>
    </row>
    <row r="20" spans="1:8" ht="14.1" customHeight="1" x14ac:dyDescent="0.25">
      <c r="A20" s="549" t="s">
        <v>321</v>
      </c>
      <c r="B20" s="609" t="s">
        <v>310</v>
      </c>
      <c r="C20" s="610"/>
      <c r="D20" s="547">
        <v>0</v>
      </c>
      <c r="E20" s="611">
        <v>0</v>
      </c>
      <c r="F20" s="611">
        <v>0</v>
      </c>
      <c r="G20" s="611">
        <v>0</v>
      </c>
      <c r="H20" s="611">
        <v>0</v>
      </c>
    </row>
    <row r="21" spans="1:8" ht="14.1" customHeight="1" x14ac:dyDescent="0.25">
      <c r="A21" s="549"/>
      <c r="B21" s="613" t="s">
        <v>322</v>
      </c>
      <c r="C21" s="635"/>
      <c r="D21" s="113">
        <v>0</v>
      </c>
      <c r="E21" s="588">
        <v>0</v>
      </c>
      <c r="F21" s="107">
        <v>0</v>
      </c>
      <c r="G21" s="107">
        <v>0</v>
      </c>
      <c r="H21" s="107">
        <v>0</v>
      </c>
    </row>
    <row r="22" spans="1:8" x14ac:dyDescent="0.25">
      <c r="A22" s="549"/>
      <c r="B22" s="613" t="s">
        <v>318</v>
      </c>
      <c r="C22" s="551"/>
      <c r="D22" s="113">
        <v>0</v>
      </c>
      <c r="E22" s="588">
        <v>0</v>
      </c>
      <c r="F22" s="107">
        <v>0</v>
      </c>
      <c r="G22" s="107">
        <v>0</v>
      </c>
      <c r="H22" s="107">
        <v>0</v>
      </c>
    </row>
    <row r="23" spans="1:8" x14ac:dyDescent="0.25">
      <c r="A23" s="594"/>
      <c r="B23" s="614" t="s">
        <v>319</v>
      </c>
      <c r="C23" s="545"/>
      <c r="D23" s="197">
        <v>0</v>
      </c>
      <c r="E23" s="594">
        <v>0</v>
      </c>
      <c r="F23" s="115">
        <v>0</v>
      </c>
      <c r="G23" s="115">
        <v>0</v>
      </c>
      <c r="H23" s="115">
        <v>0</v>
      </c>
    </row>
    <row r="28" spans="1:8" ht="14.1" customHeight="1" x14ac:dyDescent="0.25">
      <c r="A28" s="56" t="s">
        <v>838</v>
      </c>
    </row>
    <row r="29" spans="1:8" ht="14.1" customHeight="1" x14ac:dyDescent="0.25"/>
    <row r="30" spans="1:8" ht="14.1" customHeight="1" x14ac:dyDescent="0.25">
      <c r="A30" s="558" t="s">
        <v>20</v>
      </c>
      <c r="B30" s="541"/>
      <c r="C30" s="542"/>
      <c r="D30" s="930" t="s">
        <v>31</v>
      </c>
      <c r="E30" s="931"/>
      <c r="F30" s="630" t="s">
        <v>325</v>
      </c>
      <c r="G30" s="631"/>
      <c r="H30" s="855"/>
    </row>
    <row r="31" spans="1:8" ht="14.1" customHeight="1" x14ac:dyDescent="0.25">
      <c r="A31" s="549"/>
      <c r="B31" s="550"/>
      <c r="C31" s="551"/>
      <c r="D31" s="819">
        <v>44620</v>
      </c>
      <c r="E31" s="819">
        <v>44651</v>
      </c>
      <c r="F31" s="847">
        <v>1</v>
      </c>
      <c r="G31" s="632">
        <v>2</v>
      </c>
      <c r="H31" s="848">
        <v>3</v>
      </c>
    </row>
    <row r="32" spans="1:8" ht="14.1" customHeight="1" x14ac:dyDescent="0.25">
      <c r="A32" s="612" t="s">
        <v>22</v>
      </c>
      <c r="B32" s="633"/>
      <c r="C32" s="610"/>
      <c r="D32" s="595">
        <v>24356</v>
      </c>
      <c r="E32" s="595">
        <v>24689</v>
      </c>
      <c r="F32" s="595">
        <v>12131</v>
      </c>
      <c r="G32" s="595">
        <v>11835</v>
      </c>
      <c r="H32" s="595">
        <v>723</v>
      </c>
    </row>
    <row r="33" spans="1:8" ht="14.1" customHeight="1" x14ac:dyDescent="0.25">
      <c r="A33" s="86" t="s">
        <v>320</v>
      </c>
      <c r="B33" s="194"/>
      <c r="C33" s="195"/>
      <c r="D33" s="595">
        <v>24208</v>
      </c>
      <c r="E33" s="595">
        <v>24515</v>
      </c>
      <c r="F33" s="152">
        <v>12054</v>
      </c>
      <c r="G33" s="152">
        <v>11740</v>
      </c>
      <c r="H33" s="152">
        <v>721</v>
      </c>
    </row>
    <row r="34" spans="1:8" ht="14.1" customHeight="1" x14ac:dyDescent="0.25">
      <c r="A34" s="634"/>
      <c r="B34" s="596" t="s">
        <v>317</v>
      </c>
      <c r="C34" s="548"/>
      <c r="D34" s="611">
        <v>22471</v>
      </c>
      <c r="E34" s="611">
        <v>22745</v>
      </c>
      <c r="F34" s="611">
        <v>11423</v>
      </c>
      <c r="G34" s="611">
        <v>10635</v>
      </c>
      <c r="H34" s="611">
        <v>687</v>
      </c>
    </row>
    <row r="35" spans="1:8" ht="14.1" customHeight="1" x14ac:dyDescent="0.25">
      <c r="A35" s="549"/>
      <c r="B35" s="613" t="s">
        <v>322</v>
      </c>
      <c r="C35" s="551"/>
      <c r="D35" s="588">
        <v>9780</v>
      </c>
      <c r="E35" s="588">
        <v>10026</v>
      </c>
      <c r="F35" s="107">
        <v>5248</v>
      </c>
      <c r="G35" s="107">
        <v>4596</v>
      </c>
      <c r="H35" s="107">
        <v>182</v>
      </c>
    </row>
    <row r="36" spans="1:8" ht="14.1" customHeight="1" x14ac:dyDescent="0.25">
      <c r="A36" s="549" t="s">
        <v>329</v>
      </c>
      <c r="B36" s="613" t="s">
        <v>318</v>
      </c>
      <c r="C36" s="551"/>
      <c r="D36" s="588">
        <v>10661</v>
      </c>
      <c r="E36" s="588">
        <v>10713</v>
      </c>
      <c r="F36" s="107">
        <v>4743</v>
      </c>
      <c r="G36" s="107">
        <v>5467</v>
      </c>
      <c r="H36" s="107">
        <v>503</v>
      </c>
    </row>
    <row r="37" spans="1:8" ht="14.1" customHeight="1" x14ac:dyDescent="0.25">
      <c r="A37" s="549" t="s">
        <v>330</v>
      </c>
      <c r="B37" s="613" t="s">
        <v>319</v>
      </c>
      <c r="C37" s="551"/>
      <c r="D37" s="588">
        <v>2030</v>
      </c>
      <c r="E37" s="588">
        <v>2006</v>
      </c>
      <c r="F37" s="107">
        <v>1432</v>
      </c>
      <c r="G37" s="107">
        <v>572</v>
      </c>
      <c r="H37" s="107">
        <v>2</v>
      </c>
    </row>
    <row r="38" spans="1:8" ht="14.1" customHeight="1" x14ac:dyDescent="0.25">
      <c r="A38" s="549" t="s">
        <v>321</v>
      </c>
      <c r="B38" s="609" t="s">
        <v>310</v>
      </c>
      <c r="C38" s="610"/>
      <c r="D38" s="611">
        <v>1737</v>
      </c>
      <c r="E38" s="611">
        <v>1770</v>
      </c>
      <c r="F38" s="611">
        <v>631</v>
      </c>
      <c r="G38" s="611">
        <v>1105</v>
      </c>
      <c r="H38" s="611">
        <v>34</v>
      </c>
    </row>
    <row r="39" spans="1:8" ht="14.1" customHeight="1" x14ac:dyDescent="0.25">
      <c r="A39" s="549"/>
      <c r="B39" s="613" t="s">
        <v>322</v>
      </c>
      <c r="C39" s="635"/>
      <c r="D39" s="588">
        <v>566</v>
      </c>
      <c r="E39" s="588">
        <v>592</v>
      </c>
      <c r="F39" s="107">
        <v>219</v>
      </c>
      <c r="G39" s="107">
        <v>372</v>
      </c>
      <c r="H39" s="107">
        <v>1</v>
      </c>
    </row>
    <row r="40" spans="1:8" ht="14.1" customHeight="1" x14ac:dyDescent="0.25">
      <c r="A40" s="549"/>
      <c r="B40" s="613" t="s">
        <v>318</v>
      </c>
      <c r="C40" s="551"/>
      <c r="D40" s="588">
        <v>1022</v>
      </c>
      <c r="E40" s="588">
        <v>1029</v>
      </c>
      <c r="F40" s="107">
        <v>315</v>
      </c>
      <c r="G40" s="107">
        <v>681</v>
      </c>
      <c r="H40" s="107">
        <v>33</v>
      </c>
    </row>
    <row r="41" spans="1:8" ht="14.1" customHeight="1" x14ac:dyDescent="0.25">
      <c r="A41" s="549"/>
      <c r="B41" s="614" t="s">
        <v>319</v>
      </c>
      <c r="C41" s="551"/>
      <c r="D41" s="588">
        <v>149</v>
      </c>
      <c r="E41" s="588">
        <v>149</v>
      </c>
      <c r="F41" s="107">
        <v>97</v>
      </c>
      <c r="G41" s="107">
        <v>52</v>
      </c>
      <c r="H41" s="107">
        <v>0</v>
      </c>
    </row>
    <row r="42" spans="1:8" ht="14.1" customHeight="1" x14ac:dyDescent="0.25">
      <c r="A42" s="596" t="s">
        <v>324</v>
      </c>
      <c r="B42" s="633"/>
      <c r="C42" s="610"/>
      <c r="D42" s="595">
        <v>148</v>
      </c>
      <c r="E42" s="595">
        <v>174</v>
      </c>
      <c r="F42" s="152">
        <v>77</v>
      </c>
      <c r="G42" s="152">
        <v>95</v>
      </c>
      <c r="H42" s="152">
        <v>2</v>
      </c>
    </row>
    <row r="43" spans="1:8" ht="14.1" customHeight="1" x14ac:dyDescent="0.25">
      <c r="A43" s="549"/>
      <c r="B43" s="596" t="s">
        <v>317</v>
      </c>
      <c r="C43" s="548"/>
      <c r="D43" s="611">
        <v>130</v>
      </c>
      <c r="E43" s="611">
        <v>154</v>
      </c>
      <c r="F43" s="611">
        <v>70</v>
      </c>
      <c r="G43" s="611">
        <v>82</v>
      </c>
      <c r="H43" s="611">
        <v>2</v>
      </c>
    </row>
    <row r="44" spans="1:8" ht="14.1" customHeight="1" x14ac:dyDescent="0.25">
      <c r="A44" s="549"/>
      <c r="B44" s="613" t="s">
        <v>322</v>
      </c>
      <c r="C44" s="551"/>
      <c r="D44" s="588">
        <v>94</v>
      </c>
      <c r="E44" s="588">
        <v>120</v>
      </c>
      <c r="F44" s="107">
        <v>52</v>
      </c>
      <c r="G44" s="107">
        <v>67</v>
      </c>
      <c r="H44" s="107">
        <v>1</v>
      </c>
    </row>
    <row r="45" spans="1:8" ht="14.1" customHeight="1" x14ac:dyDescent="0.25">
      <c r="A45" s="549" t="s">
        <v>329</v>
      </c>
      <c r="B45" s="613" t="s">
        <v>318</v>
      </c>
      <c r="C45" s="551"/>
      <c r="D45" s="588">
        <v>29</v>
      </c>
      <c r="E45" s="588">
        <v>30</v>
      </c>
      <c r="F45" s="107">
        <v>15</v>
      </c>
      <c r="G45" s="107">
        <v>14</v>
      </c>
      <c r="H45" s="107">
        <v>1</v>
      </c>
    </row>
    <row r="46" spans="1:8" ht="14.1" customHeight="1" x14ac:dyDescent="0.25">
      <c r="A46" s="549" t="s">
        <v>330</v>
      </c>
      <c r="B46" s="613" t="s">
        <v>319</v>
      </c>
      <c r="C46" s="551"/>
      <c r="D46" s="588">
        <v>7</v>
      </c>
      <c r="E46" s="588">
        <v>4</v>
      </c>
      <c r="F46" s="107">
        <v>3</v>
      </c>
      <c r="G46" s="107">
        <v>1</v>
      </c>
      <c r="H46" s="107">
        <v>0</v>
      </c>
    </row>
    <row r="47" spans="1:8" ht="14.1" customHeight="1" x14ac:dyDescent="0.25">
      <c r="A47" s="549" t="s">
        <v>321</v>
      </c>
      <c r="B47" s="609" t="s">
        <v>310</v>
      </c>
      <c r="C47" s="610"/>
      <c r="D47" s="611">
        <v>18</v>
      </c>
      <c r="E47" s="611">
        <v>20</v>
      </c>
      <c r="F47" s="611">
        <v>7</v>
      </c>
      <c r="G47" s="611">
        <v>13</v>
      </c>
      <c r="H47" s="611">
        <v>0</v>
      </c>
    </row>
    <row r="48" spans="1:8" ht="14.1" customHeight="1" x14ac:dyDescent="0.25">
      <c r="A48" s="549"/>
      <c r="B48" s="613" t="s">
        <v>322</v>
      </c>
      <c r="C48" s="635"/>
      <c r="D48" s="588">
        <v>15</v>
      </c>
      <c r="E48" s="588">
        <v>17</v>
      </c>
      <c r="F48" s="107">
        <v>6</v>
      </c>
      <c r="G48" s="107">
        <v>11</v>
      </c>
      <c r="H48" s="107">
        <v>0</v>
      </c>
    </row>
    <row r="49" spans="1:8" x14ac:dyDescent="0.25">
      <c r="A49" s="549"/>
      <c r="B49" s="613" t="s">
        <v>318</v>
      </c>
      <c r="C49" s="551"/>
      <c r="D49" s="588">
        <v>3</v>
      </c>
      <c r="E49" s="588">
        <v>1</v>
      </c>
      <c r="F49" s="107">
        <v>0</v>
      </c>
      <c r="G49" s="107">
        <v>1</v>
      </c>
      <c r="H49" s="107">
        <v>0</v>
      </c>
    </row>
    <row r="50" spans="1:8" x14ac:dyDescent="0.25">
      <c r="A50" s="594"/>
      <c r="B50" s="614" t="s">
        <v>319</v>
      </c>
      <c r="C50" s="545"/>
      <c r="D50" s="594">
        <v>0</v>
      </c>
      <c r="E50" s="594">
        <v>2</v>
      </c>
      <c r="F50" s="115">
        <v>1</v>
      </c>
      <c r="G50" s="115">
        <v>1</v>
      </c>
      <c r="H50" s="115">
        <v>0</v>
      </c>
    </row>
  </sheetData>
  <mergeCells count="2">
    <mergeCell ref="D30:E30"/>
    <mergeCell ref="D3:E3"/>
  </mergeCells>
  <phoneticPr fontId="2" type="noConversion"/>
  <printOptions horizontalCentered="1"/>
  <pageMargins left="1.2204724409448819" right="0.43307086614173229" top="0.98425196850393704" bottom="0.74803149606299213" header="0.35433070866141736" footer="0.51181102362204722"/>
  <pageSetup paperSize="9" scale="99" orientation="portrait" r:id="rId1"/>
  <headerFooter alignWithMargins="0">
    <oddHeader>&amp;C15</oddHeader>
  </headerFooter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I54"/>
  <sheetViews>
    <sheetView zoomScaleNormal="100" workbookViewId="0">
      <selection activeCell="C12" sqref="C12"/>
    </sheetView>
  </sheetViews>
  <sheetFormatPr defaultColWidth="9.125" defaultRowHeight="13.6" x14ac:dyDescent="0.25"/>
  <cols>
    <col min="1" max="1" width="12.375" style="56" customWidth="1"/>
    <col min="2" max="2" width="9.125" style="56"/>
    <col min="3" max="3" width="11" style="56" customWidth="1"/>
    <col min="4" max="4" width="10.25" style="56" customWidth="1"/>
    <col min="5" max="5" width="9.75" style="56" customWidth="1"/>
    <col min="6" max="16384" width="9.125" style="56"/>
  </cols>
  <sheetData>
    <row r="1" spans="1:8" x14ac:dyDescent="0.25">
      <c r="A1" s="137" t="s">
        <v>839</v>
      </c>
    </row>
    <row r="2" spans="1:8" ht="16.5" customHeight="1" x14ac:dyDescent="0.25"/>
    <row r="3" spans="1:8" ht="14.1" customHeight="1" x14ac:dyDescent="0.25">
      <c r="A3" s="558" t="s">
        <v>20</v>
      </c>
      <c r="B3" s="541"/>
      <c r="C3" s="542"/>
      <c r="D3" s="880" t="s">
        <v>31</v>
      </c>
      <c r="E3" s="881"/>
      <c r="F3" s="630" t="s">
        <v>328</v>
      </c>
      <c r="G3" s="631"/>
      <c r="H3" s="855"/>
    </row>
    <row r="4" spans="1:8" ht="14.1" customHeight="1" x14ac:dyDescent="0.25">
      <c r="A4" s="549"/>
      <c r="B4" s="550"/>
      <c r="C4" s="551"/>
      <c r="D4" s="819">
        <v>44620</v>
      </c>
      <c r="E4" s="819">
        <v>44651</v>
      </c>
      <c r="F4" s="847">
        <v>1</v>
      </c>
      <c r="G4" s="632">
        <v>2</v>
      </c>
      <c r="H4" s="848">
        <v>3</v>
      </c>
    </row>
    <row r="5" spans="1:8" ht="14.1" customHeight="1" x14ac:dyDescent="0.25">
      <c r="A5" s="612" t="s">
        <v>22</v>
      </c>
      <c r="B5" s="633"/>
      <c r="C5" s="610"/>
      <c r="D5" s="606">
        <v>37486</v>
      </c>
      <c r="E5" s="595">
        <v>38084</v>
      </c>
      <c r="F5" s="595">
        <v>21418</v>
      </c>
      <c r="G5" s="595">
        <v>16088</v>
      </c>
      <c r="H5" s="595">
        <v>578</v>
      </c>
    </row>
    <row r="6" spans="1:8" ht="14.1" customHeight="1" x14ac:dyDescent="0.25">
      <c r="A6" s="86" t="s">
        <v>320</v>
      </c>
      <c r="B6" s="194"/>
      <c r="C6" s="195"/>
      <c r="D6" s="196">
        <v>37034</v>
      </c>
      <c r="E6" s="595">
        <v>37590</v>
      </c>
      <c r="F6" s="152">
        <v>21195</v>
      </c>
      <c r="G6" s="152">
        <v>15823</v>
      </c>
      <c r="H6" s="152">
        <v>572</v>
      </c>
    </row>
    <row r="7" spans="1:8" ht="14.1" customHeight="1" x14ac:dyDescent="0.25">
      <c r="A7" s="634"/>
      <c r="B7" s="596" t="s">
        <v>317</v>
      </c>
      <c r="C7" s="548"/>
      <c r="D7" s="547">
        <v>36005</v>
      </c>
      <c r="E7" s="611">
        <v>36565</v>
      </c>
      <c r="F7" s="611">
        <v>20799</v>
      </c>
      <c r="G7" s="611">
        <v>15210</v>
      </c>
      <c r="H7" s="611">
        <v>556</v>
      </c>
    </row>
    <row r="8" spans="1:8" ht="14.1" customHeight="1" x14ac:dyDescent="0.25">
      <c r="A8" s="549"/>
      <c r="B8" s="613" t="s">
        <v>322</v>
      </c>
      <c r="C8" s="551"/>
      <c r="D8" s="113">
        <v>19138</v>
      </c>
      <c r="E8" s="588">
        <v>19601</v>
      </c>
      <c r="F8" s="107">
        <v>11799</v>
      </c>
      <c r="G8" s="107">
        <v>7744</v>
      </c>
      <c r="H8" s="107">
        <v>58</v>
      </c>
    </row>
    <row r="9" spans="1:8" ht="14.1" customHeight="1" x14ac:dyDescent="0.25">
      <c r="A9" s="549" t="s">
        <v>329</v>
      </c>
      <c r="B9" s="613" t="s">
        <v>318</v>
      </c>
      <c r="C9" s="551"/>
      <c r="D9" s="113">
        <v>14150</v>
      </c>
      <c r="E9" s="588">
        <v>14229</v>
      </c>
      <c r="F9" s="107">
        <v>6862</v>
      </c>
      <c r="G9" s="107">
        <v>6873</v>
      </c>
      <c r="H9" s="107">
        <v>494</v>
      </c>
    </row>
    <row r="10" spans="1:8" ht="14.1" customHeight="1" x14ac:dyDescent="0.25">
      <c r="A10" s="549" t="s">
        <v>330</v>
      </c>
      <c r="B10" s="613" t="s">
        <v>319</v>
      </c>
      <c r="C10" s="551"/>
      <c r="D10" s="113">
        <v>2717</v>
      </c>
      <c r="E10" s="588">
        <v>2735</v>
      </c>
      <c r="F10" s="107">
        <v>2138</v>
      </c>
      <c r="G10" s="107">
        <v>593</v>
      </c>
      <c r="H10" s="107">
        <v>4</v>
      </c>
    </row>
    <row r="11" spans="1:8" ht="14.1" customHeight="1" x14ac:dyDescent="0.25">
      <c r="A11" s="549" t="s">
        <v>321</v>
      </c>
      <c r="B11" s="609" t="s">
        <v>310</v>
      </c>
      <c r="C11" s="610"/>
      <c r="D11" s="547">
        <v>1029</v>
      </c>
      <c r="E11" s="611">
        <v>1025</v>
      </c>
      <c r="F11" s="611">
        <v>396</v>
      </c>
      <c r="G11" s="611">
        <v>613</v>
      </c>
      <c r="H11" s="611">
        <v>16</v>
      </c>
    </row>
    <row r="12" spans="1:8" ht="14.1" customHeight="1" x14ac:dyDescent="0.25">
      <c r="A12" s="549"/>
      <c r="B12" s="613" t="s">
        <v>322</v>
      </c>
      <c r="C12" s="635"/>
      <c r="D12" s="113">
        <v>353</v>
      </c>
      <c r="E12" s="588">
        <v>351</v>
      </c>
      <c r="F12" s="107">
        <v>159</v>
      </c>
      <c r="G12" s="107">
        <v>191</v>
      </c>
      <c r="H12" s="107">
        <v>1</v>
      </c>
    </row>
    <row r="13" spans="1:8" ht="14.1" customHeight="1" x14ac:dyDescent="0.25">
      <c r="A13" s="549"/>
      <c r="B13" s="613" t="s">
        <v>318</v>
      </c>
      <c r="C13" s="551"/>
      <c r="D13" s="113">
        <v>526</v>
      </c>
      <c r="E13" s="588">
        <v>521</v>
      </c>
      <c r="F13" s="107">
        <v>129</v>
      </c>
      <c r="G13" s="107">
        <v>377</v>
      </c>
      <c r="H13" s="107">
        <v>15</v>
      </c>
    </row>
    <row r="14" spans="1:8" ht="14.1" customHeight="1" x14ac:dyDescent="0.25">
      <c r="A14" s="549"/>
      <c r="B14" s="614" t="s">
        <v>319</v>
      </c>
      <c r="C14" s="551"/>
      <c r="D14" s="113">
        <v>150</v>
      </c>
      <c r="E14" s="588">
        <v>153</v>
      </c>
      <c r="F14" s="107">
        <v>108</v>
      </c>
      <c r="G14" s="107">
        <v>45</v>
      </c>
      <c r="H14" s="107">
        <v>0</v>
      </c>
    </row>
    <row r="15" spans="1:8" ht="14.1" customHeight="1" x14ac:dyDescent="0.25">
      <c r="A15" s="596" t="s">
        <v>324</v>
      </c>
      <c r="B15" s="633"/>
      <c r="C15" s="610"/>
      <c r="D15" s="196">
        <v>452</v>
      </c>
      <c r="E15" s="595">
        <v>494</v>
      </c>
      <c r="F15" s="152">
        <v>223</v>
      </c>
      <c r="G15" s="152">
        <v>265</v>
      </c>
      <c r="H15" s="152">
        <v>6</v>
      </c>
    </row>
    <row r="16" spans="1:8" ht="14.1" customHeight="1" x14ac:dyDescent="0.25">
      <c r="A16" s="549"/>
      <c r="B16" s="596" t="s">
        <v>317</v>
      </c>
      <c r="C16" s="548"/>
      <c r="D16" s="547">
        <v>424</v>
      </c>
      <c r="E16" s="611">
        <v>464</v>
      </c>
      <c r="F16" s="611">
        <v>209</v>
      </c>
      <c r="G16" s="611">
        <v>249</v>
      </c>
      <c r="H16" s="611">
        <v>6</v>
      </c>
    </row>
    <row r="17" spans="1:9" ht="14.1" customHeight="1" x14ac:dyDescent="0.25">
      <c r="A17" s="549"/>
      <c r="B17" s="613" t="s">
        <v>322</v>
      </c>
      <c r="C17" s="551"/>
      <c r="D17" s="113">
        <v>333</v>
      </c>
      <c r="E17" s="588">
        <v>363</v>
      </c>
      <c r="F17" s="107">
        <v>166</v>
      </c>
      <c r="G17" s="107">
        <v>196</v>
      </c>
      <c r="H17" s="107">
        <v>1</v>
      </c>
    </row>
    <row r="18" spans="1:9" ht="14.1" customHeight="1" x14ac:dyDescent="0.25">
      <c r="A18" s="549" t="s">
        <v>329</v>
      </c>
      <c r="B18" s="613" t="s">
        <v>318</v>
      </c>
      <c r="C18" s="551"/>
      <c r="D18" s="113">
        <v>73</v>
      </c>
      <c r="E18" s="588">
        <v>80</v>
      </c>
      <c r="F18" s="107">
        <v>29</v>
      </c>
      <c r="G18" s="107">
        <v>46</v>
      </c>
      <c r="H18" s="107">
        <v>5</v>
      </c>
    </row>
    <row r="19" spans="1:9" ht="14.1" customHeight="1" x14ac:dyDescent="0.25">
      <c r="A19" s="549" t="s">
        <v>330</v>
      </c>
      <c r="B19" s="613" t="s">
        <v>319</v>
      </c>
      <c r="C19" s="551"/>
      <c r="D19" s="113">
        <v>18</v>
      </c>
      <c r="E19" s="588">
        <v>21</v>
      </c>
      <c r="F19" s="107">
        <v>14</v>
      </c>
      <c r="G19" s="107">
        <v>7</v>
      </c>
      <c r="H19" s="107">
        <v>0</v>
      </c>
    </row>
    <row r="20" spans="1:9" ht="14.1" customHeight="1" x14ac:dyDescent="0.25">
      <c r="A20" s="549" t="s">
        <v>321</v>
      </c>
      <c r="B20" s="609" t="s">
        <v>310</v>
      </c>
      <c r="C20" s="610"/>
      <c r="D20" s="547">
        <v>28</v>
      </c>
      <c r="E20" s="611">
        <v>30</v>
      </c>
      <c r="F20" s="611">
        <v>14</v>
      </c>
      <c r="G20" s="611">
        <v>16</v>
      </c>
      <c r="H20" s="611">
        <v>0</v>
      </c>
    </row>
    <row r="21" spans="1:9" ht="14.1" customHeight="1" x14ac:dyDescent="0.25">
      <c r="A21" s="549"/>
      <c r="B21" s="613" t="s">
        <v>322</v>
      </c>
      <c r="C21" s="635"/>
      <c r="D21" s="113">
        <v>21</v>
      </c>
      <c r="E21" s="588">
        <v>24</v>
      </c>
      <c r="F21" s="107">
        <v>12</v>
      </c>
      <c r="G21" s="107">
        <v>12</v>
      </c>
      <c r="H21" s="107">
        <v>0</v>
      </c>
    </row>
    <row r="22" spans="1:9" ht="14.1" customHeight="1" x14ac:dyDescent="0.25">
      <c r="A22" s="549"/>
      <c r="B22" s="613" t="s">
        <v>318</v>
      </c>
      <c r="C22" s="551"/>
      <c r="D22" s="113">
        <v>5</v>
      </c>
      <c r="E22" s="588">
        <v>3</v>
      </c>
      <c r="F22" s="107">
        <v>1</v>
      </c>
      <c r="G22" s="107">
        <v>2</v>
      </c>
      <c r="H22" s="107">
        <v>0</v>
      </c>
    </row>
    <row r="23" spans="1:9" ht="14.1" customHeight="1" x14ac:dyDescent="0.25">
      <c r="A23" s="594"/>
      <c r="B23" s="614" t="s">
        <v>319</v>
      </c>
      <c r="C23" s="545"/>
      <c r="D23" s="197">
        <v>2</v>
      </c>
      <c r="E23" s="594">
        <v>3</v>
      </c>
      <c r="F23" s="115">
        <v>1</v>
      </c>
      <c r="G23" s="115">
        <v>2</v>
      </c>
      <c r="H23" s="115">
        <v>0</v>
      </c>
    </row>
    <row r="25" spans="1:9" ht="14.3" x14ac:dyDescent="0.25">
      <c r="A25" s="84" t="s">
        <v>840</v>
      </c>
    </row>
    <row r="27" spans="1:9" x14ac:dyDescent="0.25">
      <c r="I27" s="137"/>
    </row>
    <row r="28" spans="1:9" x14ac:dyDescent="0.25">
      <c r="I28" s="137"/>
    </row>
    <row r="29" spans="1:9" x14ac:dyDescent="0.25">
      <c r="I29" s="137"/>
    </row>
    <row r="30" spans="1:9" x14ac:dyDescent="0.25">
      <c r="I30" s="137"/>
    </row>
    <row r="31" spans="1:9" x14ac:dyDescent="0.25">
      <c r="I31" s="137"/>
    </row>
    <row r="32" spans="1:9" x14ac:dyDescent="0.25">
      <c r="I32" s="137"/>
    </row>
    <row r="33" spans="9:9" x14ac:dyDescent="0.25">
      <c r="I33" s="137"/>
    </row>
    <row r="34" spans="9:9" x14ac:dyDescent="0.25">
      <c r="I34" s="137"/>
    </row>
    <row r="35" spans="9:9" x14ac:dyDescent="0.25">
      <c r="I35" s="137"/>
    </row>
    <row r="36" spans="9:9" x14ac:dyDescent="0.25">
      <c r="I36" s="137"/>
    </row>
    <row r="37" spans="9:9" x14ac:dyDescent="0.25">
      <c r="I37" s="137"/>
    </row>
    <row r="38" spans="9:9" x14ac:dyDescent="0.25">
      <c r="I38" s="137"/>
    </row>
    <row r="39" spans="9:9" x14ac:dyDescent="0.25">
      <c r="I39" s="137"/>
    </row>
    <row r="40" spans="9:9" x14ac:dyDescent="0.25">
      <c r="I40" s="137"/>
    </row>
    <row r="41" spans="9:9" x14ac:dyDescent="0.25">
      <c r="I41" s="137"/>
    </row>
    <row r="42" spans="9:9" x14ac:dyDescent="0.25">
      <c r="I42" s="137"/>
    </row>
    <row r="43" spans="9:9" x14ac:dyDescent="0.25">
      <c r="I43" s="137"/>
    </row>
    <row r="44" spans="9:9" x14ac:dyDescent="0.25">
      <c r="I44" s="137"/>
    </row>
    <row r="45" spans="9:9" x14ac:dyDescent="0.25">
      <c r="I45" s="137"/>
    </row>
    <row r="46" spans="9:9" x14ac:dyDescent="0.25">
      <c r="I46" s="137"/>
    </row>
    <row r="47" spans="9:9" x14ac:dyDescent="0.25">
      <c r="I47" s="137"/>
    </row>
    <row r="48" spans="9:9" x14ac:dyDescent="0.25">
      <c r="I48" s="137"/>
    </row>
    <row r="49" spans="1:9" x14ac:dyDescent="0.25">
      <c r="I49" s="137"/>
    </row>
    <row r="50" spans="1:9" x14ac:dyDescent="0.25">
      <c r="I50" s="137"/>
    </row>
    <row r="51" spans="1:9" x14ac:dyDescent="0.25">
      <c r="I51" s="137"/>
    </row>
    <row r="52" spans="1:9" x14ac:dyDescent="0.25">
      <c r="I52" s="137"/>
    </row>
    <row r="54" spans="1:9" x14ac:dyDescent="0.25">
      <c r="A54" s="56" t="s">
        <v>677</v>
      </c>
    </row>
  </sheetData>
  <mergeCells count="1">
    <mergeCell ref="D3:E3"/>
  </mergeCells>
  <phoneticPr fontId="2" type="noConversion"/>
  <printOptions horizontalCentered="1"/>
  <pageMargins left="1.1023622047244095" right="0.27559055118110237" top="0.82677165354330717" bottom="0.43307086614173229" header="0.51181102362204722" footer="0.23622047244094491"/>
  <pageSetup paperSize="9" orientation="portrait" r:id="rId1"/>
  <headerFooter alignWithMargins="0">
    <oddHeader>&amp;C16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17"/>
  <sheetViews>
    <sheetView topLeftCell="A67" workbookViewId="0">
      <selection activeCell="D79" sqref="D79"/>
    </sheetView>
  </sheetViews>
  <sheetFormatPr defaultColWidth="9.125" defaultRowHeight="12.9" x14ac:dyDescent="0.2"/>
  <cols>
    <col min="1" max="1" width="5.75" style="2" customWidth="1"/>
    <col min="2" max="2" width="6.25" style="2" customWidth="1"/>
    <col min="3" max="5" width="9.125" style="2"/>
    <col min="6" max="6" width="12.25" style="2" customWidth="1"/>
    <col min="7" max="7" width="20.25" style="2" customWidth="1"/>
    <col min="8" max="8" width="10.625" style="2" customWidth="1"/>
    <col min="9" max="16384" width="9.125" style="2"/>
  </cols>
  <sheetData>
    <row r="1" spans="1:9" ht="8.15" customHeight="1" x14ac:dyDescent="0.2"/>
    <row r="2" spans="1:9" ht="15.65" x14ac:dyDescent="0.25">
      <c r="A2" s="37" t="s">
        <v>554</v>
      </c>
      <c r="H2" s="38" t="s">
        <v>555</v>
      </c>
    </row>
    <row r="5" spans="1:9" ht="12.9" customHeight="1" x14ac:dyDescent="0.2">
      <c r="A5" s="49" t="s">
        <v>556</v>
      </c>
      <c r="B5" s="50">
        <v>1</v>
      </c>
      <c r="C5" s="872" t="s">
        <v>557</v>
      </c>
      <c r="D5" s="872"/>
      <c r="E5" s="872"/>
      <c r="F5" s="872"/>
      <c r="G5" s="872"/>
      <c r="H5" s="51"/>
      <c r="I5" s="51">
        <v>1</v>
      </c>
    </row>
    <row r="6" spans="1:9" ht="8.15" customHeight="1" x14ac:dyDescent="0.2"/>
    <row r="7" spans="1:9" ht="12.9" customHeight="1" x14ac:dyDescent="0.2">
      <c r="A7" s="49" t="s">
        <v>558</v>
      </c>
      <c r="B7" s="50">
        <v>2</v>
      </c>
      <c r="C7" s="51" t="s">
        <v>559</v>
      </c>
      <c r="D7" s="51"/>
      <c r="E7" s="51"/>
      <c r="F7" s="51"/>
      <c r="G7" s="51"/>
      <c r="H7" s="51"/>
      <c r="I7" s="51">
        <v>2</v>
      </c>
    </row>
    <row r="8" spans="1:9" ht="8.15" customHeight="1" x14ac:dyDescent="0.2">
      <c r="B8" s="38"/>
    </row>
    <row r="9" spans="1:9" ht="12.9" customHeight="1" x14ac:dyDescent="0.2">
      <c r="A9" s="49" t="s">
        <v>560</v>
      </c>
      <c r="B9" s="50">
        <v>3</v>
      </c>
      <c r="C9" s="51" t="s">
        <v>561</v>
      </c>
      <c r="D9" s="51"/>
      <c r="E9" s="51"/>
      <c r="F9" s="51"/>
      <c r="G9" s="51"/>
      <c r="H9" s="51"/>
      <c r="I9" s="52"/>
    </row>
    <row r="10" spans="1:9" ht="12.9" customHeight="1" x14ac:dyDescent="0.2">
      <c r="A10" s="49"/>
      <c r="B10" s="50"/>
      <c r="C10" s="51" t="s">
        <v>562</v>
      </c>
      <c r="D10" s="51"/>
      <c r="E10" s="51"/>
      <c r="F10" s="51"/>
      <c r="G10" s="51"/>
      <c r="H10" s="51"/>
      <c r="I10" s="52" t="s">
        <v>563</v>
      </c>
    </row>
    <row r="11" spans="1:9" ht="8.15" customHeight="1" x14ac:dyDescent="0.2">
      <c r="B11" s="38"/>
    </row>
    <row r="12" spans="1:9" ht="12.9" customHeight="1" x14ac:dyDescent="0.2">
      <c r="A12" s="49" t="s">
        <v>564</v>
      </c>
      <c r="B12" s="50">
        <v>4</v>
      </c>
      <c r="C12" s="51" t="s">
        <v>565</v>
      </c>
      <c r="D12" s="51"/>
      <c r="E12" s="51"/>
      <c r="F12" s="51"/>
      <c r="G12" s="51"/>
      <c r="H12" s="51"/>
      <c r="I12" s="52" t="s">
        <v>566</v>
      </c>
    </row>
    <row r="13" spans="1:9" ht="7.5" customHeight="1" x14ac:dyDescent="0.2">
      <c r="A13" s="1"/>
      <c r="B13" s="39"/>
      <c r="I13" s="40"/>
    </row>
    <row r="14" spans="1:9" ht="12.25" customHeight="1" x14ac:dyDescent="0.2">
      <c r="A14" s="53" t="s">
        <v>567</v>
      </c>
      <c r="B14" s="50">
        <v>5</v>
      </c>
      <c r="C14" s="51" t="s">
        <v>568</v>
      </c>
      <c r="D14" s="51"/>
      <c r="E14" s="51"/>
      <c r="F14" s="51"/>
      <c r="G14" s="51" t="s">
        <v>945</v>
      </c>
      <c r="H14" s="51"/>
      <c r="I14" s="52" t="s">
        <v>944</v>
      </c>
    </row>
    <row r="15" spans="1:9" ht="8.15" customHeight="1" x14ac:dyDescent="0.2">
      <c r="B15" s="38"/>
      <c r="I15" s="40"/>
    </row>
    <row r="16" spans="1:9" ht="12.9" customHeight="1" x14ac:dyDescent="0.2">
      <c r="A16" s="842" t="s">
        <v>569</v>
      </c>
      <c r="B16" s="843">
        <v>6</v>
      </c>
      <c r="C16" s="841" t="s">
        <v>336</v>
      </c>
      <c r="D16" s="841"/>
      <c r="E16" s="841"/>
      <c r="F16" s="841"/>
      <c r="G16" s="841"/>
      <c r="H16" s="841"/>
      <c r="I16" s="842">
        <v>11</v>
      </c>
    </row>
    <row r="17" spans="1:9" x14ac:dyDescent="0.2">
      <c r="B17" s="38"/>
    </row>
    <row r="18" spans="1:9" x14ac:dyDescent="0.2">
      <c r="A18" s="842" t="s">
        <v>569</v>
      </c>
      <c r="B18" s="841">
        <v>7</v>
      </c>
      <c r="C18" s="841" t="s">
        <v>440</v>
      </c>
      <c r="D18" s="841"/>
      <c r="E18" s="841"/>
      <c r="F18" s="841"/>
      <c r="G18" s="841"/>
      <c r="H18" s="841"/>
      <c r="I18" s="841">
        <v>12</v>
      </c>
    </row>
    <row r="19" spans="1:9" x14ac:dyDescent="0.2">
      <c r="B19" s="38"/>
    </row>
    <row r="20" spans="1:9" x14ac:dyDescent="0.2">
      <c r="A20" s="842" t="s">
        <v>570</v>
      </c>
      <c r="B20" s="842">
        <v>8</v>
      </c>
      <c r="C20" s="841" t="s">
        <v>316</v>
      </c>
      <c r="D20" s="841"/>
      <c r="E20" s="841"/>
      <c r="F20" s="841"/>
      <c r="G20" s="841"/>
      <c r="H20" s="841"/>
      <c r="I20" s="841">
        <v>13</v>
      </c>
    </row>
    <row r="21" spans="1:9" x14ac:dyDescent="0.2">
      <c r="B21" s="38"/>
    </row>
    <row r="22" spans="1:9" x14ac:dyDescent="0.2">
      <c r="A22" s="842" t="s">
        <v>570</v>
      </c>
      <c r="B22" s="841">
        <v>9</v>
      </c>
      <c r="C22" s="841" t="s">
        <v>635</v>
      </c>
      <c r="D22" s="841"/>
      <c r="E22" s="841"/>
      <c r="F22" s="841"/>
      <c r="G22" s="841"/>
      <c r="H22" s="841"/>
      <c r="I22" s="841">
        <v>14</v>
      </c>
    </row>
    <row r="23" spans="1:9" x14ac:dyDescent="0.2">
      <c r="B23" s="38"/>
    </row>
    <row r="24" spans="1:9" x14ac:dyDescent="0.2">
      <c r="A24" s="842" t="s">
        <v>570</v>
      </c>
      <c r="B24" s="841">
        <v>10</v>
      </c>
      <c r="C24" s="841" t="s">
        <v>571</v>
      </c>
      <c r="D24" s="841"/>
      <c r="E24" s="841"/>
      <c r="F24" s="841"/>
      <c r="G24" s="841"/>
      <c r="H24" s="841"/>
      <c r="I24" s="841"/>
    </row>
    <row r="25" spans="1:9" x14ac:dyDescent="0.2">
      <c r="A25" s="841"/>
      <c r="B25" s="841"/>
      <c r="C25" s="841" t="s">
        <v>407</v>
      </c>
      <c r="D25" s="841"/>
      <c r="E25" s="841"/>
      <c r="F25" s="841"/>
      <c r="G25" s="841"/>
      <c r="H25" s="841"/>
      <c r="I25" s="841">
        <v>14</v>
      </c>
    </row>
    <row r="26" spans="1:9" x14ac:dyDescent="0.2">
      <c r="B26" s="38"/>
    </row>
    <row r="27" spans="1:9" x14ac:dyDescent="0.2">
      <c r="A27" s="842" t="s">
        <v>572</v>
      </c>
      <c r="B27" s="842">
        <v>11</v>
      </c>
      <c r="C27" s="841" t="s">
        <v>573</v>
      </c>
      <c r="D27" s="841"/>
      <c r="E27" s="841"/>
      <c r="F27" s="841"/>
      <c r="G27" s="841"/>
      <c r="H27" s="841"/>
      <c r="I27" s="841">
        <v>15</v>
      </c>
    </row>
    <row r="28" spans="1:9" x14ac:dyDescent="0.2">
      <c r="A28" s="1"/>
      <c r="B28" s="39"/>
    </row>
    <row r="29" spans="1:9" x14ac:dyDescent="0.2">
      <c r="A29" s="841" t="s">
        <v>574</v>
      </c>
      <c r="B29" s="841">
        <v>12</v>
      </c>
      <c r="C29" s="841" t="s">
        <v>575</v>
      </c>
      <c r="D29" s="841"/>
      <c r="E29" s="841"/>
      <c r="F29" s="841"/>
      <c r="G29" s="841"/>
      <c r="H29" s="841"/>
      <c r="I29" s="841">
        <v>15</v>
      </c>
    </row>
    <row r="30" spans="1:9" x14ac:dyDescent="0.2">
      <c r="B30" s="38"/>
    </row>
    <row r="31" spans="1:9" x14ac:dyDescent="0.2">
      <c r="A31" s="842" t="s">
        <v>576</v>
      </c>
      <c r="B31" s="842">
        <v>13</v>
      </c>
      <c r="C31" s="841" t="s">
        <v>577</v>
      </c>
      <c r="D31" s="841"/>
      <c r="E31" s="841"/>
      <c r="F31" s="841"/>
      <c r="G31" s="841"/>
      <c r="H31" s="841"/>
      <c r="I31" s="841">
        <v>16</v>
      </c>
    </row>
    <row r="32" spans="1:9" x14ac:dyDescent="0.2">
      <c r="A32" s="1"/>
      <c r="B32" s="39"/>
    </row>
    <row r="33" spans="1:9" x14ac:dyDescent="0.2">
      <c r="A33" s="841" t="s">
        <v>15</v>
      </c>
      <c r="B33" s="841">
        <v>14</v>
      </c>
      <c r="C33" s="841" t="s">
        <v>578</v>
      </c>
      <c r="D33" s="841"/>
      <c r="E33" s="841"/>
      <c r="F33" s="841"/>
      <c r="G33" s="841"/>
      <c r="H33" s="841"/>
      <c r="I33" s="841">
        <v>17</v>
      </c>
    </row>
    <row r="34" spans="1:9" x14ac:dyDescent="0.2">
      <c r="B34" s="38"/>
    </row>
    <row r="35" spans="1:9" x14ac:dyDescent="0.2">
      <c r="A35" s="841" t="s">
        <v>567</v>
      </c>
      <c r="B35" s="841">
        <v>15</v>
      </c>
      <c r="C35" s="841" t="s">
        <v>660</v>
      </c>
      <c r="D35" s="841"/>
      <c r="E35" s="841"/>
      <c r="F35" s="841"/>
      <c r="G35" s="841"/>
      <c r="H35" s="841"/>
      <c r="I35" s="841">
        <v>18</v>
      </c>
    </row>
    <row r="36" spans="1:9" x14ac:dyDescent="0.2">
      <c r="B36" s="38"/>
    </row>
    <row r="37" spans="1:9" x14ac:dyDescent="0.2">
      <c r="A37" s="841" t="s">
        <v>567</v>
      </c>
      <c r="B37" s="841">
        <v>16</v>
      </c>
      <c r="C37" s="841" t="s">
        <v>661</v>
      </c>
      <c r="D37" s="841"/>
      <c r="E37" s="841"/>
      <c r="F37" s="841"/>
      <c r="G37" s="841"/>
      <c r="H37" s="841"/>
      <c r="I37" s="841"/>
    </row>
    <row r="38" spans="1:9" x14ac:dyDescent="0.2">
      <c r="A38" s="841"/>
      <c r="B38" s="841"/>
      <c r="C38" s="841" t="s">
        <v>662</v>
      </c>
      <c r="D38" s="841"/>
      <c r="E38" s="841"/>
      <c r="F38" s="841"/>
      <c r="G38" s="841"/>
      <c r="H38" s="841"/>
      <c r="I38" s="841">
        <v>19</v>
      </c>
    </row>
    <row r="39" spans="1:9" x14ac:dyDescent="0.2">
      <c r="B39" s="38"/>
    </row>
    <row r="40" spans="1:9" x14ac:dyDescent="0.2">
      <c r="A40" s="841" t="s">
        <v>579</v>
      </c>
      <c r="B40" s="841">
        <v>17</v>
      </c>
      <c r="C40" s="841" t="s">
        <v>580</v>
      </c>
      <c r="D40" s="841"/>
      <c r="E40" s="841"/>
      <c r="F40" s="841"/>
      <c r="G40" s="841"/>
      <c r="H40" s="841"/>
      <c r="I40" s="841">
        <v>20</v>
      </c>
    </row>
    <row r="41" spans="1:9" ht="13.6" x14ac:dyDescent="0.25">
      <c r="A41" s="12"/>
      <c r="B41" s="38"/>
    </row>
    <row r="42" spans="1:9" x14ac:dyDescent="0.2">
      <c r="A42" s="841" t="s">
        <v>581</v>
      </c>
      <c r="B42" s="841">
        <v>18</v>
      </c>
      <c r="C42" s="841" t="s">
        <v>582</v>
      </c>
      <c r="D42" s="841"/>
      <c r="E42" s="841"/>
      <c r="F42" s="841"/>
      <c r="G42" s="841"/>
      <c r="H42" s="841"/>
      <c r="I42" s="841">
        <v>21</v>
      </c>
    </row>
    <row r="43" spans="1:9" x14ac:dyDescent="0.2">
      <c r="B43" s="38"/>
    </row>
    <row r="44" spans="1:9" x14ac:dyDescent="0.2">
      <c r="A44" s="841" t="s">
        <v>583</v>
      </c>
      <c r="B44" s="841">
        <v>19</v>
      </c>
      <c r="C44" s="841" t="s">
        <v>584</v>
      </c>
      <c r="D44" s="841"/>
      <c r="E44" s="841"/>
      <c r="F44" s="841"/>
      <c r="G44" s="841"/>
      <c r="H44" s="841"/>
      <c r="I44" s="841"/>
    </row>
    <row r="45" spans="1:9" x14ac:dyDescent="0.2">
      <c r="A45" s="841"/>
      <c r="B45" s="841"/>
      <c r="C45" s="841" t="s">
        <v>408</v>
      </c>
      <c r="D45" s="841"/>
      <c r="E45" s="841"/>
      <c r="F45" s="841"/>
      <c r="G45" s="841"/>
      <c r="H45" s="841"/>
      <c r="I45" s="841">
        <v>22</v>
      </c>
    </row>
    <row r="46" spans="1:9" x14ac:dyDescent="0.2">
      <c r="B46" s="38"/>
    </row>
    <row r="47" spans="1:9" x14ac:dyDescent="0.2">
      <c r="A47" s="841" t="s">
        <v>567</v>
      </c>
      <c r="B47" s="841">
        <v>20</v>
      </c>
      <c r="C47" s="841" t="s">
        <v>585</v>
      </c>
      <c r="D47" s="841"/>
      <c r="E47" s="841"/>
      <c r="F47" s="841"/>
      <c r="G47" s="841"/>
      <c r="H47" s="841"/>
      <c r="I47" s="841">
        <v>22</v>
      </c>
    </row>
    <row r="48" spans="1:9" x14ac:dyDescent="0.2">
      <c r="B48" s="38"/>
    </row>
    <row r="49" spans="1:9" x14ac:dyDescent="0.2">
      <c r="A49" s="842" t="s">
        <v>570</v>
      </c>
      <c r="B49" s="841">
        <v>21</v>
      </c>
      <c r="C49" s="841" t="s">
        <v>586</v>
      </c>
      <c r="D49" s="841"/>
      <c r="E49" s="841"/>
      <c r="F49" s="841"/>
      <c r="G49" s="841"/>
      <c r="H49" s="841"/>
      <c r="I49" s="841"/>
    </row>
    <row r="50" spans="1:9" x14ac:dyDescent="0.2">
      <c r="A50" s="841"/>
      <c r="B50" s="841"/>
      <c r="C50" s="841" t="s">
        <v>441</v>
      </c>
      <c r="D50" s="841"/>
      <c r="E50" s="841"/>
      <c r="F50" s="841"/>
      <c r="G50" s="841"/>
      <c r="H50" s="841"/>
      <c r="I50" s="841"/>
    </row>
    <row r="51" spans="1:9" x14ac:dyDescent="0.2">
      <c r="A51" s="841"/>
      <c r="B51" s="841"/>
      <c r="C51" s="841" t="s">
        <v>587</v>
      </c>
      <c r="D51" s="841"/>
      <c r="E51" s="841"/>
      <c r="F51" s="841"/>
      <c r="G51" s="841"/>
      <c r="H51" s="841"/>
      <c r="I51" s="841"/>
    </row>
    <row r="52" spans="1:9" x14ac:dyDescent="0.2">
      <c r="A52" s="841"/>
      <c r="B52" s="841"/>
      <c r="C52" s="841" t="s">
        <v>588</v>
      </c>
      <c r="D52" s="841"/>
      <c r="E52" s="841"/>
      <c r="F52" s="841"/>
      <c r="G52" s="841"/>
      <c r="H52" s="841"/>
      <c r="I52" s="841">
        <v>22</v>
      </c>
    </row>
    <row r="53" spans="1:9" x14ac:dyDescent="0.2">
      <c r="B53" s="38"/>
    </row>
    <row r="54" spans="1:9" x14ac:dyDescent="0.2">
      <c r="A54" s="841" t="s">
        <v>680</v>
      </c>
      <c r="B54" s="841">
        <v>22</v>
      </c>
      <c r="C54" s="841" t="s">
        <v>589</v>
      </c>
      <c r="D54" s="841"/>
      <c r="E54" s="841"/>
      <c r="F54" s="841"/>
      <c r="G54" s="841"/>
      <c r="H54" s="841"/>
      <c r="I54" s="841">
        <v>22</v>
      </c>
    </row>
    <row r="55" spans="1:9" x14ac:dyDescent="0.2">
      <c r="B55" s="38"/>
    </row>
    <row r="56" spans="1:9" x14ac:dyDescent="0.2">
      <c r="A56" s="842" t="s">
        <v>570</v>
      </c>
      <c r="B56" s="841">
        <v>23</v>
      </c>
      <c r="C56" s="841" t="s">
        <v>718</v>
      </c>
      <c r="D56" s="841"/>
      <c r="E56" s="841"/>
      <c r="F56" s="841"/>
      <c r="G56" s="841"/>
      <c r="H56" s="841"/>
      <c r="I56" s="841"/>
    </row>
    <row r="57" spans="1:9" x14ac:dyDescent="0.2">
      <c r="A57" s="841"/>
      <c r="B57" s="841"/>
      <c r="C57" s="841" t="s">
        <v>719</v>
      </c>
      <c r="D57" s="841"/>
      <c r="E57" s="841"/>
      <c r="F57" s="841"/>
      <c r="G57" s="841"/>
      <c r="H57" s="841"/>
      <c r="I57" s="841"/>
    </row>
    <row r="58" spans="1:9" x14ac:dyDescent="0.2">
      <c r="A58" s="841"/>
      <c r="B58" s="841"/>
      <c r="C58" s="841" t="s">
        <v>732</v>
      </c>
      <c r="D58" s="841"/>
      <c r="E58" s="841"/>
      <c r="F58" s="841"/>
      <c r="G58" s="841"/>
      <c r="H58" s="841"/>
      <c r="I58" s="841"/>
    </row>
    <row r="59" spans="1:9" x14ac:dyDescent="0.2">
      <c r="A59" s="841"/>
      <c r="B59" s="841"/>
      <c r="C59" s="841" t="s">
        <v>733</v>
      </c>
      <c r="D59" s="841"/>
      <c r="E59" s="841"/>
      <c r="F59" s="841"/>
      <c r="G59" s="841"/>
      <c r="H59" s="841"/>
      <c r="I59" s="841"/>
    </row>
    <row r="60" spans="1:9" x14ac:dyDescent="0.2">
      <c r="A60" s="841"/>
      <c r="B60" s="841"/>
      <c r="C60" s="841" t="s">
        <v>722</v>
      </c>
      <c r="D60" s="841"/>
      <c r="E60" s="841"/>
      <c r="F60" s="841"/>
      <c r="G60" s="841"/>
      <c r="H60" s="841"/>
      <c r="I60" s="841">
        <v>23</v>
      </c>
    </row>
    <row r="61" spans="1:9" x14ac:dyDescent="0.2">
      <c r="B61" s="38"/>
    </row>
    <row r="62" spans="1:9" x14ac:dyDescent="0.2">
      <c r="A62" s="842" t="s">
        <v>570</v>
      </c>
      <c r="B62" s="841">
        <v>24</v>
      </c>
      <c r="C62" s="841" t="s">
        <v>629</v>
      </c>
      <c r="D62" s="841"/>
      <c r="E62" s="841"/>
      <c r="F62" s="841"/>
      <c r="G62" s="841"/>
      <c r="H62" s="841"/>
      <c r="I62" s="841"/>
    </row>
    <row r="63" spans="1:9" x14ac:dyDescent="0.2">
      <c r="A63" s="841"/>
      <c r="B63" s="841"/>
      <c r="C63" s="841" t="s">
        <v>636</v>
      </c>
      <c r="D63" s="841"/>
      <c r="E63" s="841"/>
      <c r="F63" s="841"/>
      <c r="G63" s="841"/>
      <c r="H63" s="841"/>
      <c r="I63" s="841">
        <v>23</v>
      </c>
    </row>
    <row r="64" spans="1:9" x14ac:dyDescent="0.2">
      <c r="B64" s="38"/>
    </row>
    <row r="65" spans="1:9" x14ac:dyDescent="0.2">
      <c r="A65" s="841" t="s">
        <v>590</v>
      </c>
      <c r="B65" s="841">
        <v>25</v>
      </c>
      <c r="C65" s="841" t="s">
        <v>591</v>
      </c>
      <c r="D65" s="841"/>
      <c r="E65" s="841"/>
      <c r="F65" s="841"/>
      <c r="G65" s="841"/>
      <c r="H65" s="841"/>
      <c r="I65" s="841">
        <v>24</v>
      </c>
    </row>
    <row r="66" spans="1:9" x14ac:dyDescent="0.2">
      <c r="B66" s="38"/>
    </row>
    <row r="67" spans="1:9" x14ac:dyDescent="0.2">
      <c r="A67" s="841" t="s">
        <v>331</v>
      </c>
      <c r="B67" s="841">
        <v>26</v>
      </c>
      <c r="C67" s="841" t="s">
        <v>592</v>
      </c>
      <c r="D67" s="841"/>
      <c r="E67" s="841"/>
      <c r="F67" s="841"/>
      <c r="G67" s="841"/>
      <c r="H67" s="841"/>
      <c r="I67" s="841">
        <v>24</v>
      </c>
    </row>
    <row r="68" spans="1:9" x14ac:dyDescent="0.2">
      <c r="B68" s="38"/>
    </row>
    <row r="69" spans="1:9" x14ac:dyDescent="0.2">
      <c r="A69" s="841" t="s">
        <v>332</v>
      </c>
      <c r="B69" s="841">
        <v>27</v>
      </c>
      <c r="C69" s="841" t="s">
        <v>593</v>
      </c>
      <c r="D69" s="841"/>
      <c r="E69" s="841"/>
      <c r="F69" s="841"/>
      <c r="G69" s="841"/>
      <c r="H69" s="841"/>
      <c r="I69" s="841">
        <v>24</v>
      </c>
    </row>
    <row r="70" spans="1:9" x14ac:dyDescent="0.2">
      <c r="B70" s="38"/>
    </row>
    <row r="71" spans="1:9" x14ac:dyDescent="0.2">
      <c r="A71" s="842" t="s">
        <v>333</v>
      </c>
      <c r="B71" s="842">
        <v>28</v>
      </c>
      <c r="C71" s="841" t="s">
        <v>594</v>
      </c>
      <c r="D71" s="841"/>
      <c r="E71" s="841"/>
      <c r="F71" s="841"/>
      <c r="G71" s="841"/>
      <c r="H71" s="841"/>
      <c r="I71" s="841">
        <v>25</v>
      </c>
    </row>
    <row r="72" spans="1:9" x14ac:dyDescent="0.2">
      <c r="B72" s="38"/>
    </row>
    <row r="73" spans="1:9" x14ac:dyDescent="0.2">
      <c r="A73" s="842" t="s">
        <v>335</v>
      </c>
      <c r="B73" s="842">
        <v>29</v>
      </c>
      <c r="C73" s="841" t="s">
        <v>595</v>
      </c>
      <c r="D73" s="841"/>
      <c r="E73" s="841"/>
      <c r="F73" s="841"/>
      <c r="G73" s="841"/>
      <c r="H73" s="841"/>
      <c r="I73" s="841">
        <v>26</v>
      </c>
    </row>
    <row r="74" spans="1:9" x14ac:dyDescent="0.2">
      <c r="B74" s="38"/>
    </row>
    <row r="75" spans="1:9" x14ac:dyDescent="0.2">
      <c r="A75" s="842" t="s">
        <v>350</v>
      </c>
      <c r="B75" s="842">
        <v>30</v>
      </c>
      <c r="C75" s="841" t="s">
        <v>596</v>
      </c>
      <c r="D75" s="841"/>
      <c r="E75" s="841"/>
      <c r="F75" s="841"/>
      <c r="G75" s="841"/>
      <c r="H75" s="841"/>
      <c r="I75" s="841">
        <v>27</v>
      </c>
    </row>
    <row r="76" spans="1:9" x14ac:dyDescent="0.2">
      <c r="B76" s="38"/>
    </row>
    <row r="77" spans="1:9" x14ac:dyDescent="0.2">
      <c r="A77" s="842" t="s">
        <v>351</v>
      </c>
      <c r="B77" s="842">
        <v>31</v>
      </c>
      <c r="C77" s="841" t="s">
        <v>597</v>
      </c>
      <c r="D77" s="841"/>
      <c r="E77" s="841"/>
      <c r="F77" s="841"/>
      <c r="G77" s="841"/>
      <c r="H77" s="841"/>
      <c r="I77" s="841">
        <v>27</v>
      </c>
    </row>
    <row r="78" spans="1:9" x14ac:dyDescent="0.2">
      <c r="A78" s="1"/>
      <c r="B78" s="39"/>
    </row>
    <row r="79" spans="1:9" x14ac:dyDescent="0.2">
      <c r="A79" s="841" t="s">
        <v>352</v>
      </c>
      <c r="B79" s="841">
        <v>32</v>
      </c>
      <c r="C79" s="841" t="s">
        <v>638</v>
      </c>
      <c r="D79" s="841"/>
      <c r="E79" s="841"/>
      <c r="F79" s="841"/>
      <c r="G79" s="841"/>
      <c r="H79" s="841"/>
      <c r="I79" s="841"/>
    </row>
    <row r="80" spans="1:9" x14ac:dyDescent="0.2">
      <c r="A80" s="841"/>
      <c r="B80" s="841"/>
      <c r="C80" s="841" t="s">
        <v>598</v>
      </c>
      <c r="D80" s="841"/>
      <c r="E80" s="841"/>
      <c r="F80" s="841"/>
      <c r="G80" s="841"/>
      <c r="H80" s="841"/>
      <c r="I80" s="841">
        <v>28</v>
      </c>
    </row>
    <row r="81" spans="1:9" x14ac:dyDescent="0.2">
      <c r="B81" s="38"/>
    </row>
    <row r="82" spans="1:9" x14ac:dyDescent="0.2">
      <c r="A82" s="841" t="s">
        <v>353</v>
      </c>
      <c r="B82" s="841">
        <v>33</v>
      </c>
      <c r="C82" s="841" t="s">
        <v>637</v>
      </c>
      <c r="D82" s="841"/>
      <c r="E82" s="841"/>
      <c r="F82" s="841"/>
      <c r="G82" s="841"/>
      <c r="H82" s="841"/>
      <c r="I82" s="841">
        <v>29</v>
      </c>
    </row>
    <row r="83" spans="1:9" x14ac:dyDescent="0.2">
      <c r="B83" s="38"/>
    </row>
    <row r="84" spans="1:9" x14ac:dyDescent="0.2">
      <c r="A84" s="841" t="s">
        <v>354</v>
      </c>
      <c r="B84" s="841">
        <v>34</v>
      </c>
      <c r="C84" s="842" t="s">
        <v>599</v>
      </c>
      <c r="D84" s="841"/>
      <c r="E84" s="841"/>
      <c r="F84" s="841"/>
      <c r="G84" s="841"/>
      <c r="H84" s="841"/>
      <c r="I84" s="841"/>
    </row>
    <row r="85" spans="1:9" x14ac:dyDescent="0.2">
      <c r="A85" s="841"/>
      <c r="B85" s="841"/>
      <c r="C85" s="841" t="s">
        <v>957</v>
      </c>
      <c r="D85" s="841"/>
      <c r="E85" s="841"/>
      <c r="F85" s="841"/>
      <c r="G85" s="841"/>
      <c r="H85" s="841"/>
      <c r="I85" s="841">
        <v>29</v>
      </c>
    </row>
    <row r="86" spans="1:9" x14ac:dyDescent="0.2">
      <c r="B86" s="38"/>
      <c r="C86" s="2" t="s">
        <v>14</v>
      </c>
    </row>
    <row r="87" spans="1:9" x14ac:dyDescent="0.2">
      <c r="A87" s="841" t="s">
        <v>600</v>
      </c>
      <c r="B87" s="841">
        <v>35</v>
      </c>
      <c r="C87" s="841" t="s">
        <v>601</v>
      </c>
      <c r="D87" s="841"/>
      <c r="E87" s="841"/>
      <c r="F87" s="841"/>
      <c r="G87" s="841"/>
      <c r="H87" s="841"/>
      <c r="I87" s="841">
        <v>30</v>
      </c>
    </row>
    <row r="88" spans="1:9" x14ac:dyDescent="0.2">
      <c r="B88" s="38"/>
    </row>
    <row r="89" spans="1:9" x14ac:dyDescent="0.2">
      <c r="A89" s="841" t="s">
        <v>602</v>
      </c>
      <c r="B89" s="841">
        <v>36</v>
      </c>
      <c r="C89" s="841" t="s">
        <v>16</v>
      </c>
      <c r="D89" s="841"/>
      <c r="E89" s="841"/>
      <c r="F89" s="841"/>
      <c r="G89" s="841"/>
      <c r="H89" s="841"/>
      <c r="I89" s="841">
        <v>30</v>
      </c>
    </row>
    <row r="90" spans="1:9" x14ac:dyDescent="0.2">
      <c r="B90" s="38"/>
    </row>
    <row r="91" spans="1:9" x14ac:dyDescent="0.2">
      <c r="A91" s="841" t="s">
        <v>603</v>
      </c>
      <c r="B91" s="841">
        <v>37</v>
      </c>
      <c r="C91" s="842" t="s">
        <v>17</v>
      </c>
      <c r="D91" s="841"/>
      <c r="E91" s="841"/>
      <c r="F91" s="841"/>
      <c r="G91" s="841"/>
      <c r="H91" s="841"/>
      <c r="I91" s="841">
        <v>30</v>
      </c>
    </row>
    <row r="92" spans="1:9" x14ac:dyDescent="0.2">
      <c r="B92" s="38"/>
    </row>
    <row r="93" spans="1:9" x14ac:dyDescent="0.2">
      <c r="A93" s="841" t="s">
        <v>604</v>
      </c>
      <c r="B93" s="841">
        <v>38</v>
      </c>
      <c r="C93" s="841" t="s">
        <v>605</v>
      </c>
      <c r="D93" s="841"/>
      <c r="E93" s="841"/>
      <c r="F93" s="841"/>
      <c r="G93" s="841"/>
      <c r="H93" s="841"/>
      <c r="I93" s="841">
        <v>30</v>
      </c>
    </row>
    <row r="94" spans="1:9" x14ac:dyDescent="0.2">
      <c r="B94" s="38"/>
    </row>
    <row r="95" spans="1:9" x14ac:dyDescent="0.2">
      <c r="A95" s="842" t="s">
        <v>606</v>
      </c>
      <c r="B95" s="842">
        <v>39</v>
      </c>
      <c r="C95" s="841" t="s">
        <v>334</v>
      </c>
      <c r="D95" s="841"/>
      <c r="E95" s="841"/>
      <c r="F95" s="841"/>
      <c r="G95" s="841"/>
      <c r="H95" s="841"/>
      <c r="I95" s="841">
        <v>31</v>
      </c>
    </row>
    <row r="96" spans="1:9" x14ac:dyDescent="0.2">
      <c r="B96" s="38"/>
    </row>
    <row r="97" spans="1:14" x14ac:dyDescent="0.2">
      <c r="A97" s="841" t="s">
        <v>607</v>
      </c>
      <c r="B97" s="841">
        <v>40</v>
      </c>
      <c r="C97" s="841" t="s">
        <v>608</v>
      </c>
      <c r="D97" s="841"/>
      <c r="E97" s="841"/>
      <c r="F97" s="841"/>
      <c r="G97" s="841"/>
      <c r="H97" s="841"/>
      <c r="I97" s="841"/>
    </row>
    <row r="98" spans="1:14" x14ac:dyDescent="0.2">
      <c r="A98" s="841"/>
      <c r="B98" s="841"/>
      <c r="C98" s="841" t="s">
        <v>609</v>
      </c>
      <c r="D98" s="841"/>
      <c r="E98" s="841"/>
      <c r="F98" s="841"/>
      <c r="G98" s="841"/>
      <c r="H98" s="841"/>
      <c r="I98" s="841">
        <v>31</v>
      </c>
    </row>
    <row r="99" spans="1:14" x14ac:dyDescent="0.2">
      <c r="B99" s="38"/>
    </row>
    <row r="100" spans="1:14" x14ac:dyDescent="0.2">
      <c r="A100" s="841" t="s">
        <v>610</v>
      </c>
      <c r="B100" s="841">
        <v>41</v>
      </c>
      <c r="C100" s="841" t="s">
        <v>613</v>
      </c>
      <c r="D100" s="841"/>
      <c r="E100" s="841"/>
      <c r="F100" s="841"/>
      <c r="G100" s="841"/>
      <c r="H100" s="841"/>
      <c r="I100" s="841">
        <v>31</v>
      </c>
    </row>
    <row r="101" spans="1:14" ht="15.65" x14ac:dyDescent="0.25">
      <c r="A101" s="37"/>
      <c r="B101" s="37"/>
      <c r="C101" s="37"/>
      <c r="D101" s="37"/>
      <c r="E101" s="37"/>
      <c r="F101" s="37"/>
      <c r="G101" s="37"/>
      <c r="H101" s="37"/>
    </row>
    <row r="102" spans="1:14" x14ac:dyDescent="0.2">
      <c r="B102" s="38"/>
      <c r="I102" s="41"/>
    </row>
    <row r="103" spans="1:14" ht="15.65" x14ac:dyDescent="0.25">
      <c r="A103" s="37"/>
      <c r="B103" s="37"/>
      <c r="C103" s="37"/>
      <c r="D103" s="37"/>
      <c r="E103" s="37"/>
      <c r="F103" s="37"/>
      <c r="G103" s="37"/>
      <c r="H103" s="37"/>
      <c r="N103" s="56"/>
    </row>
    <row r="104" spans="1:14" ht="15.65" x14ac:dyDescent="0.25">
      <c r="A104" s="37"/>
      <c r="B104" s="37"/>
      <c r="C104" s="37"/>
      <c r="D104" s="37"/>
      <c r="E104" s="37"/>
      <c r="F104" s="37"/>
      <c r="G104" s="37"/>
      <c r="H104" s="37"/>
    </row>
    <row r="105" spans="1:14" ht="15.65" x14ac:dyDescent="0.25">
      <c r="A105" s="37"/>
      <c r="B105" s="37"/>
      <c r="C105" s="37"/>
      <c r="D105" s="37"/>
      <c r="E105" s="37"/>
      <c r="F105" s="37"/>
      <c r="G105" s="37"/>
      <c r="H105" s="37"/>
    </row>
    <row r="106" spans="1:14" ht="15.65" x14ac:dyDescent="0.25">
      <c r="A106" s="37"/>
      <c r="B106" s="37"/>
      <c r="C106" s="37"/>
      <c r="D106" s="37"/>
      <c r="E106" s="37"/>
      <c r="F106" s="37"/>
      <c r="G106" s="37"/>
      <c r="H106" s="37"/>
    </row>
    <row r="107" spans="1:14" ht="15.65" x14ac:dyDescent="0.25">
      <c r="A107" s="37"/>
      <c r="B107" s="37"/>
      <c r="C107" s="37"/>
      <c r="D107" s="37"/>
      <c r="E107" s="37"/>
      <c r="F107" s="37"/>
      <c r="G107" s="37"/>
      <c r="H107" s="37"/>
    </row>
    <row r="108" spans="1:14" ht="15.65" x14ac:dyDescent="0.25">
      <c r="A108" s="37"/>
      <c r="B108" s="37"/>
      <c r="C108" s="37"/>
      <c r="D108" s="37"/>
      <c r="E108" s="37"/>
      <c r="F108" s="37"/>
      <c r="G108" s="37"/>
      <c r="H108" s="37"/>
    </row>
    <row r="109" spans="1:14" ht="15.65" x14ac:dyDescent="0.25">
      <c r="A109" s="37"/>
      <c r="B109" s="37"/>
      <c r="C109" s="37"/>
      <c r="D109" s="37"/>
      <c r="E109" s="37"/>
      <c r="F109" s="37"/>
      <c r="G109" s="37"/>
      <c r="H109" s="37"/>
    </row>
    <row r="110" spans="1:14" ht="15.65" x14ac:dyDescent="0.25">
      <c r="A110" s="37"/>
      <c r="B110" s="37"/>
      <c r="C110" s="37"/>
      <c r="D110" s="37"/>
      <c r="E110" s="37"/>
      <c r="F110" s="37"/>
      <c r="G110" s="37"/>
      <c r="H110" s="37"/>
    </row>
    <row r="111" spans="1:14" ht="15.65" x14ac:dyDescent="0.25">
      <c r="A111" s="37"/>
      <c r="B111" s="37"/>
      <c r="C111" s="37"/>
      <c r="D111" s="37"/>
      <c r="E111" s="37"/>
      <c r="F111" s="37"/>
      <c r="G111" s="37"/>
      <c r="H111" s="37"/>
    </row>
    <row r="112" spans="1:14" ht="15.65" x14ac:dyDescent="0.25">
      <c r="A112" s="37"/>
      <c r="B112" s="37"/>
      <c r="C112" s="37"/>
      <c r="D112" s="37"/>
      <c r="E112" s="37"/>
      <c r="F112" s="37"/>
      <c r="G112" s="37"/>
      <c r="H112" s="37"/>
    </row>
    <row r="113" spans="1:8" ht="15.65" x14ac:dyDescent="0.25">
      <c r="A113" s="37"/>
      <c r="B113" s="37"/>
      <c r="C113" s="37"/>
      <c r="D113" s="37"/>
      <c r="E113" s="37"/>
      <c r="F113" s="37"/>
      <c r="G113" s="37"/>
      <c r="H113" s="37"/>
    </row>
    <row r="114" spans="1:8" ht="15.65" x14ac:dyDescent="0.25">
      <c r="A114" s="37"/>
      <c r="B114" s="37"/>
      <c r="C114" s="37"/>
      <c r="D114" s="37"/>
      <c r="E114" s="37"/>
      <c r="F114" s="37"/>
      <c r="G114" s="37"/>
      <c r="H114" s="37"/>
    </row>
    <row r="115" spans="1:8" ht="15.65" x14ac:dyDescent="0.25">
      <c r="A115" s="37"/>
      <c r="B115" s="37"/>
      <c r="C115" s="37"/>
      <c r="D115" s="37"/>
      <c r="E115" s="37"/>
      <c r="F115" s="37"/>
      <c r="G115" s="37"/>
      <c r="H115" s="37"/>
    </row>
    <row r="116" spans="1:8" ht="15.65" x14ac:dyDescent="0.25">
      <c r="A116" s="37"/>
      <c r="B116" s="37"/>
      <c r="C116" s="37"/>
      <c r="D116" s="37"/>
      <c r="E116" s="37"/>
      <c r="F116" s="37"/>
      <c r="G116" s="37"/>
      <c r="H116" s="37"/>
    </row>
    <row r="117" spans="1:8" ht="15.65" x14ac:dyDescent="0.25">
      <c r="A117" s="37"/>
      <c r="B117" s="37"/>
      <c r="C117" s="37"/>
      <c r="D117" s="37"/>
      <c r="E117" s="37"/>
      <c r="F117" s="37"/>
      <c r="G117" s="37"/>
      <c r="H117" s="37"/>
    </row>
  </sheetData>
  <mergeCells count="1">
    <mergeCell ref="C5:G5"/>
  </mergeCells>
  <hyperlinks>
    <hyperlink ref="A7:I7" location="strona2!A1" display="TABL.   2" xr:uid="{00000000-0004-0000-0100-000001000000}"/>
    <hyperlink ref="C9:C10" location="strona3!A1" display="Liczba tymczasowo aresztowanych, skazanych i ukaranych w poszczególnych" xr:uid="{00000000-0004-0000-0100-000002000000}"/>
    <hyperlink ref="C12" location="strona7!A1" display="Ogólne informacje o zaludnieniu aresztów śledczych i zakładów karnych" xr:uid="{00000000-0004-0000-0100-000003000000}"/>
    <hyperlink ref="C14" location="strona8!A1" display="Zaludnienie oddziałów mieszkalnych w aresztach śledczych i zakładach karnych" xr:uid="{00000000-0004-0000-0100-000004000000}"/>
    <hyperlink ref="A9:I10" location="strona3!A1" display="TABL.   3" xr:uid="{00000000-0004-0000-0100-000006000000}"/>
    <hyperlink ref="A12:I12" location="strona7!A1" display="TABL.   4" xr:uid="{00000000-0004-0000-0100-000007000000}"/>
    <hyperlink ref="A14:I14" location="strona8!A1" display="TABL." xr:uid="{00000000-0004-0000-0100-000008000000}"/>
    <hyperlink ref="G14" location="strona8!A1" display="strona8!A1" xr:uid="{A18D125F-D671-45A3-856F-651F4578D756}"/>
    <hyperlink ref="A5:I5" location="strona1!A1" display="TABL.   1" xr:uid="{B5C7DA81-A8A3-4591-8201-2A20FAF3671B}"/>
    <hyperlink ref="A16:I16" location="strona11!A1" display="TABL.   5" xr:uid="{A196BB59-E42C-4B2D-B24C-DF2E26575813}"/>
    <hyperlink ref="A18:I18" location="Arkusz12!A1" display="TABL.   5" xr:uid="{0A3187EA-51BA-4451-8D37-594D0C030CBA}"/>
    <hyperlink ref="A20:I20" location="strona13!A1" display="TABL.   6" xr:uid="{73F9FED4-8C25-4A12-9E31-817B7278D5B4}"/>
    <hyperlink ref="A22:I22" location="strona14!A1" display="TABL.   6" xr:uid="{6DACCBEB-7A95-42F6-9DCA-33CE84210E0C}"/>
    <hyperlink ref="A24:I25" location="strona14!A1" display="TABL.   6" xr:uid="{F88DF86E-D7CF-44D4-8DFF-0A6B1A6C9764}"/>
    <hyperlink ref="A27:I27" location="'strona 15'!A1" display="TABL.   7" xr:uid="{458716CB-34A2-4320-BA2E-48956F59DA99}"/>
    <hyperlink ref="A29:I29" location="'strona 15'!A1" display="TABL.   8" xr:uid="{87081DAE-4632-4552-ACF0-24BB0917FA39}"/>
    <hyperlink ref="A31:I31" location="'strona 16'!A1" display="TABL.   9" xr:uid="{E68BA8AE-3ABD-424B-A3F9-D47398FCCB0B}"/>
    <hyperlink ref="A33:I33" location="'strona 17'!A1" display="TABL. 10" xr:uid="{EF243532-F9C1-4AE1-B990-5191EA631D23}"/>
    <hyperlink ref="A35:I35" location="Arkusz18!A1" display="TABL." xr:uid="{D31E11FF-FF62-4140-BEB9-EDFC31F9409B}"/>
    <hyperlink ref="A37:I38" location="Arkusz19!A1" display="TABL." xr:uid="{BE55F04E-4BBB-4D62-AAA7-9016978B28F6}"/>
    <hyperlink ref="A40:I40" location="strona20!A1" display="TABL. 29" xr:uid="{FC60BE2B-721C-488C-ADF3-F9A702D6DB7C}"/>
    <hyperlink ref="A42:I42" location="strona21!A1" display="TABL. 30" xr:uid="{734E83F3-98C7-401A-8D6F-2706DB526191}"/>
    <hyperlink ref="A44:I45" location="strona22!A1" display="TABL. 31" xr:uid="{1270B2E5-5CBB-4744-961D-5204FD925463}"/>
    <hyperlink ref="A47:I47" location="strona22!A1" display="TABL." xr:uid="{490B0748-F622-48E0-859C-DCD160A7ECE7}"/>
    <hyperlink ref="A49:I52" location="strona22!A1" display="TABL.   6" xr:uid="{E5DB0127-EBF6-4F20-AA9A-93D6FB4A882C}"/>
    <hyperlink ref="A54:I54" location="strona22!A1" display="TABL.   22" xr:uid="{31A815CE-76CA-441B-81C3-0DDB2FCA2783}"/>
    <hyperlink ref="A56:I60" location="Arkusz23!A1" display="TABL.   6" xr:uid="{7FB253EE-37A6-4375-AD15-85E220028163}"/>
    <hyperlink ref="A62:I63" location="Arkusz23!A1" display="TABL.   6" xr:uid="{6DFC06A3-7D8F-40B1-B208-975E6B081B05}"/>
    <hyperlink ref="A65:I65" location="strona24!A1" display="TABL. 32" xr:uid="{F5873A30-879A-4A86-9D31-F25CA931F01A}"/>
    <hyperlink ref="A67:I67" location="strona24!A1" display="TABL. 33" xr:uid="{BDF6108E-6905-4647-9247-D819E5645CA8}"/>
    <hyperlink ref="A69:I69" location="'spis treści'!A1" display="TABL. 34" xr:uid="{4A05ED8F-C8EB-4226-B581-63F200C316F0}"/>
    <hyperlink ref="A71:I71" location="strona25!A1" display="TABL. 35" xr:uid="{EF014E72-8F17-4A27-A3C5-B778794D0051}"/>
    <hyperlink ref="A73:I73" location="strona26!A1" display="TABL. 36" xr:uid="{74F623F5-472B-41DF-BFDD-7A717E3BAD67}"/>
    <hyperlink ref="A75:I75" location="strona27!A1" display="TABL. 37" xr:uid="{05D88DDF-4BC1-4226-BCEA-87A64FF25D91}"/>
    <hyperlink ref="A77:I77" location="strona27!A1" display="TABL. 38" xr:uid="{DF097217-6BBA-44F0-8769-F6FF6EB6B46C}"/>
    <hyperlink ref="A79:I80" location="strona28!A1" display="TABL. 39" xr:uid="{96E88B82-AE8F-4579-BBE1-E53297E00212}"/>
    <hyperlink ref="A82:I82" location="'strona 29'!A1" display="TABL. 40" xr:uid="{6E24CF84-1BB9-4173-8F37-4DB2CB468BE2}"/>
    <hyperlink ref="A84:I85" location="'strona 29'!A1" display="TABL. 41" xr:uid="{EF42BE03-5F30-4D3C-8EC4-B22117A3FBD5}"/>
    <hyperlink ref="A87:I87" location="'strona 30'!A1" display="TABL. 42" xr:uid="{E8CC0C14-CFBD-4408-ABD7-21C0F88CF0FB}"/>
    <hyperlink ref="A89:I89" location="'strona 30'!A1" display="TABL. 43" xr:uid="{B17B0C5E-FDF6-4CA9-A73E-A2E7A61CE55C}"/>
    <hyperlink ref="A91:I91" location="'strona 30'!A1" display="TABL. 44" xr:uid="{DB8B4D6D-A8FD-4D31-B798-5259721E21BD}"/>
    <hyperlink ref="A93:I93" location="'strona 30'!A1" display="TABL. 45" xr:uid="{442A692A-72FE-4311-8C79-2811BA58F6FC}"/>
    <hyperlink ref="A95:I95" location="'strona 31'!A1" display="TABL. 49" xr:uid="{E094BAA2-CD69-469E-9143-2F78A5F4502E}"/>
    <hyperlink ref="A97:I98" location="'strona 31'!A1" display="TABL. 50" xr:uid="{A0087002-85BE-440C-89DB-5AC00A706EE9}"/>
    <hyperlink ref="A100:I100" location="'strona 31'!A1" display="TABL. 51" xr:uid="{A3CF1E3F-D352-4E34-91B6-695773389FF0}"/>
  </hyperlinks>
  <pageMargins left="0.7" right="0.2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G32"/>
  <sheetViews>
    <sheetView zoomScaleNormal="100" workbookViewId="0">
      <selection activeCell="H42" sqref="H42"/>
    </sheetView>
  </sheetViews>
  <sheetFormatPr defaultColWidth="9.125" defaultRowHeight="13.6" x14ac:dyDescent="0.25"/>
  <cols>
    <col min="1" max="1" width="9.125" style="56"/>
    <col min="2" max="2" width="8.75" style="56" customWidth="1"/>
    <col min="3" max="3" width="11.75" style="56" customWidth="1"/>
    <col min="4" max="4" width="14" style="56" customWidth="1"/>
    <col min="5" max="8" width="12.75" style="56" customWidth="1"/>
    <col min="9" max="16384" width="9.125" style="56"/>
  </cols>
  <sheetData>
    <row r="1" spans="1:7" ht="14.3" x14ac:dyDescent="0.25">
      <c r="A1" s="198" t="s">
        <v>547</v>
      </c>
      <c r="B1" s="64" t="s">
        <v>376</v>
      </c>
      <c r="C1" s="92"/>
      <c r="D1" s="92"/>
      <c r="E1" s="92"/>
      <c r="F1" s="92"/>
      <c r="G1" s="92"/>
    </row>
    <row r="2" spans="1:7" ht="14.3" x14ac:dyDescent="0.25">
      <c r="A2" s="92"/>
      <c r="B2" s="64" t="s">
        <v>377</v>
      </c>
      <c r="C2" s="92"/>
      <c r="D2" s="92"/>
      <c r="E2" s="92"/>
      <c r="F2" s="92"/>
      <c r="G2" s="92"/>
    </row>
    <row r="3" spans="1:7" ht="14.3" x14ac:dyDescent="0.25">
      <c r="A3" s="92"/>
      <c r="B3" s="92"/>
      <c r="C3" s="92"/>
      <c r="D3" s="92"/>
      <c r="E3" s="92"/>
      <c r="F3" s="92"/>
      <c r="G3" s="92"/>
    </row>
    <row r="4" spans="1:7" ht="28.55" customHeight="1" x14ac:dyDescent="0.25">
      <c r="A4" s="852" t="s">
        <v>20</v>
      </c>
      <c r="B4" s="636"/>
      <c r="C4" s="636"/>
      <c r="D4" s="636"/>
      <c r="E4" s="637" t="s">
        <v>946</v>
      </c>
      <c r="F4" s="637" t="s">
        <v>968</v>
      </c>
      <c r="G4" s="638" t="s">
        <v>21</v>
      </c>
    </row>
    <row r="5" spans="1:7" ht="14.3" x14ac:dyDescent="0.25">
      <c r="A5" s="629" t="s">
        <v>31</v>
      </c>
      <c r="B5" s="639"/>
      <c r="C5" s="639"/>
      <c r="D5" s="639"/>
      <c r="E5" s="629">
        <v>6616</v>
      </c>
      <c r="F5" s="629">
        <v>7521</v>
      </c>
      <c r="G5" s="640">
        <v>905</v>
      </c>
    </row>
    <row r="6" spans="1:7" ht="14.3" x14ac:dyDescent="0.25">
      <c r="A6" s="641" t="s">
        <v>370</v>
      </c>
      <c r="B6" s="642"/>
      <c r="C6" s="642"/>
      <c r="D6" s="642"/>
      <c r="E6" s="199"/>
      <c r="F6" s="199"/>
      <c r="G6" s="185"/>
    </row>
    <row r="7" spans="1:7" ht="14.3" x14ac:dyDescent="0.25">
      <c r="A7" s="641" t="s">
        <v>371</v>
      </c>
      <c r="B7" s="642"/>
      <c r="C7" s="642"/>
      <c r="D7" s="642"/>
      <c r="E7" s="199">
        <v>1700</v>
      </c>
      <c r="F7" s="199">
        <v>1997</v>
      </c>
      <c r="G7" s="200">
        <v>297</v>
      </c>
    </row>
    <row r="8" spans="1:7" ht="14.3" x14ac:dyDescent="0.25">
      <c r="A8" s="643" t="s">
        <v>365</v>
      </c>
      <c r="B8" s="642"/>
      <c r="C8" s="642"/>
      <c r="D8" s="642"/>
      <c r="E8" s="201">
        <v>992</v>
      </c>
      <c r="F8" s="201">
        <v>1163</v>
      </c>
      <c r="G8" s="185">
        <v>171</v>
      </c>
    </row>
    <row r="9" spans="1:7" ht="14.3" x14ac:dyDescent="0.25">
      <c r="A9" s="643" t="s">
        <v>366</v>
      </c>
      <c r="B9" s="642"/>
      <c r="C9" s="642"/>
      <c r="D9" s="642"/>
      <c r="E9" s="201">
        <v>698</v>
      </c>
      <c r="F9" s="201">
        <v>817</v>
      </c>
      <c r="G9" s="185">
        <v>119</v>
      </c>
    </row>
    <row r="10" spans="1:7" ht="14.3" x14ac:dyDescent="0.25">
      <c r="A10" s="643" t="s">
        <v>367</v>
      </c>
      <c r="B10" s="642"/>
      <c r="C10" s="642"/>
      <c r="D10" s="642"/>
      <c r="E10" s="201">
        <v>10</v>
      </c>
      <c r="F10" s="201">
        <v>17</v>
      </c>
      <c r="G10" s="185">
        <v>7</v>
      </c>
    </row>
    <row r="11" spans="1:7" ht="14.3" x14ac:dyDescent="0.25">
      <c r="A11" s="641" t="s">
        <v>372</v>
      </c>
      <c r="B11" s="642"/>
      <c r="C11" s="642"/>
      <c r="D11" s="642"/>
      <c r="E11" s="201"/>
      <c r="F11" s="201"/>
      <c r="G11" s="185"/>
    </row>
    <row r="12" spans="1:7" ht="14.3" x14ac:dyDescent="0.25">
      <c r="A12" s="644" t="s">
        <v>364</v>
      </c>
      <c r="B12" s="642"/>
      <c r="C12" s="642"/>
      <c r="D12" s="642"/>
      <c r="E12" s="199">
        <v>4277</v>
      </c>
      <c r="F12" s="199">
        <v>4765</v>
      </c>
      <c r="G12" s="200">
        <v>488</v>
      </c>
    </row>
    <row r="13" spans="1:7" ht="14.3" x14ac:dyDescent="0.25">
      <c r="A13" s="643" t="s">
        <v>365</v>
      </c>
      <c r="B13" s="645"/>
      <c r="C13" s="645"/>
      <c r="D13" s="645"/>
      <c r="E13" s="201">
        <v>32</v>
      </c>
      <c r="F13" s="201">
        <v>46</v>
      </c>
      <c r="G13" s="185">
        <v>14</v>
      </c>
    </row>
    <row r="14" spans="1:7" ht="14.3" x14ac:dyDescent="0.25">
      <c r="A14" s="643" t="s">
        <v>366</v>
      </c>
      <c r="B14" s="645"/>
      <c r="C14" s="645"/>
      <c r="D14" s="645"/>
      <c r="E14" s="201">
        <v>3021</v>
      </c>
      <c r="F14" s="201">
        <v>3441</v>
      </c>
      <c r="G14" s="185">
        <v>420</v>
      </c>
    </row>
    <row r="15" spans="1:7" ht="14.3" x14ac:dyDescent="0.25">
      <c r="A15" s="643" t="s">
        <v>367</v>
      </c>
      <c r="B15" s="645"/>
      <c r="C15" s="645"/>
      <c r="D15" s="645"/>
      <c r="E15" s="201">
        <v>1224</v>
      </c>
      <c r="F15" s="201">
        <v>1278</v>
      </c>
      <c r="G15" s="185">
        <v>54</v>
      </c>
    </row>
    <row r="16" spans="1:7" ht="14.3" x14ac:dyDescent="0.25">
      <c r="A16" s="644" t="s">
        <v>373</v>
      </c>
      <c r="B16" s="645"/>
      <c r="C16" s="645"/>
      <c r="D16" s="645"/>
      <c r="E16" s="199">
        <v>357</v>
      </c>
      <c r="F16" s="199">
        <v>447</v>
      </c>
      <c r="G16" s="200">
        <v>90</v>
      </c>
    </row>
    <row r="17" spans="1:7" ht="14.3" x14ac:dyDescent="0.25">
      <c r="A17" s="644" t="s">
        <v>374</v>
      </c>
      <c r="B17" s="645"/>
      <c r="C17" s="645"/>
      <c r="D17" s="645"/>
      <c r="E17" s="199">
        <v>162</v>
      </c>
      <c r="F17" s="199">
        <v>198</v>
      </c>
      <c r="G17" s="200">
        <v>36</v>
      </c>
    </row>
    <row r="18" spans="1:7" ht="14.3" x14ac:dyDescent="0.25">
      <c r="A18" s="643" t="s">
        <v>366</v>
      </c>
      <c r="B18" s="645"/>
      <c r="C18" s="645"/>
      <c r="D18" s="645"/>
      <c r="E18" s="201">
        <v>104</v>
      </c>
      <c r="F18" s="201">
        <v>125</v>
      </c>
      <c r="G18" s="185">
        <v>21</v>
      </c>
    </row>
    <row r="19" spans="1:7" ht="14.3" x14ac:dyDescent="0.25">
      <c r="A19" s="643" t="s">
        <v>367</v>
      </c>
      <c r="B19" s="645"/>
      <c r="C19" s="645"/>
      <c r="D19" s="645"/>
      <c r="E19" s="201">
        <v>58</v>
      </c>
      <c r="F19" s="201">
        <v>73</v>
      </c>
      <c r="G19" s="185">
        <v>15</v>
      </c>
    </row>
    <row r="20" spans="1:7" ht="14.3" x14ac:dyDescent="0.25">
      <c r="A20" s="644" t="s">
        <v>375</v>
      </c>
      <c r="B20" s="642"/>
      <c r="C20" s="642"/>
      <c r="D20" s="642"/>
      <c r="E20" s="199">
        <v>93</v>
      </c>
      <c r="F20" s="199">
        <v>84</v>
      </c>
      <c r="G20" s="200">
        <v>-9</v>
      </c>
    </row>
    <row r="21" spans="1:7" ht="14.3" x14ac:dyDescent="0.25">
      <c r="A21" s="643" t="s">
        <v>366</v>
      </c>
      <c r="B21" s="645"/>
      <c r="C21" s="645"/>
      <c r="D21" s="645"/>
      <c r="E21" s="201">
        <v>92</v>
      </c>
      <c r="F21" s="201">
        <v>83</v>
      </c>
      <c r="G21" s="185">
        <v>-9</v>
      </c>
    </row>
    <row r="22" spans="1:7" ht="14.3" x14ac:dyDescent="0.25">
      <c r="A22" s="643" t="s">
        <v>367</v>
      </c>
      <c r="B22" s="645"/>
      <c r="C22" s="645"/>
      <c r="D22" s="645"/>
      <c r="E22" s="201">
        <v>1</v>
      </c>
      <c r="F22" s="201">
        <v>1</v>
      </c>
      <c r="G22" s="185">
        <v>0</v>
      </c>
    </row>
    <row r="23" spans="1:7" ht="14.3" x14ac:dyDescent="0.25">
      <c r="A23" s="644" t="s">
        <v>368</v>
      </c>
      <c r="B23" s="645"/>
      <c r="C23" s="645"/>
      <c r="D23" s="645"/>
      <c r="E23" s="199">
        <v>15</v>
      </c>
      <c r="F23" s="199">
        <v>14</v>
      </c>
      <c r="G23" s="200">
        <v>-1</v>
      </c>
    </row>
    <row r="24" spans="1:7" ht="14.3" x14ac:dyDescent="0.25">
      <c r="A24" s="643" t="s">
        <v>365</v>
      </c>
      <c r="B24" s="645"/>
      <c r="C24" s="645"/>
      <c r="D24" s="645"/>
      <c r="E24" s="201">
        <v>2</v>
      </c>
      <c r="F24" s="201">
        <v>1</v>
      </c>
      <c r="G24" s="185">
        <v>-1</v>
      </c>
    </row>
    <row r="25" spans="1:7" ht="14.3" x14ac:dyDescent="0.25">
      <c r="A25" s="643" t="s">
        <v>366</v>
      </c>
      <c r="B25" s="645"/>
      <c r="C25" s="645"/>
      <c r="D25" s="645"/>
      <c r="E25" s="201">
        <v>13</v>
      </c>
      <c r="F25" s="201">
        <v>12</v>
      </c>
      <c r="G25" s="185">
        <v>-1</v>
      </c>
    </row>
    <row r="26" spans="1:7" ht="14.3" x14ac:dyDescent="0.25">
      <c r="A26" s="643" t="s">
        <v>367</v>
      </c>
      <c r="B26" s="645"/>
      <c r="C26" s="645"/>
      <c r="D26" s="645"/>
      <c r="E26" s="201">
        <v>0</v>
      </c>
      <c r="F26" s="201">
        <v>1</v>
      </c>
      <c r="G26" s="185">
        <v>1</v>
      </c>
    </row>
    <row r="27" spans="1:7" ht="14.3" x14ac:dyDescent="0.25">
      <c r="A27" s="644" t="s">
        <v>369</v>
      </c>
      <c r="B27" s="645"/>
      <c r="C27" s="645"/>
      <c r="D27" s="645"/>
      <c r="E27" s="199">
        <v>12</v>
      </c>
      <c r="F27" s="199">
        <v>16</v>
      </c>
      <c r="G27" s="200">
        <v>4</v>
      </c>
    </row>
    <row r="28" spans="1:7" ht="14.3" x14ac:dyDescent="0.25">
      <c r="A28" s="643" t="s">
        <v>365</v>
      </c>
      <c r="B28" s="645"/>
      <c r="C28" s="645"/>
      <c r="D28" s="645"/>
      <c r="E28" s="201">
        <v>10</v>
      </c>
      <c r="F28" s="201">
        <v>10</v>
      </c>
      <c r="G28" s="185">
        <v>0</v>
      </c>
    </row>
    <row r="29" spans="1:7" ht="14.3" x14ac:dyDescent="0.25">
      <c r="A29" s="643" t="s">
        <v>366</v>
      </c>
      <c r="B29" s="645"/>
      <c r="C29" s="645"/>
      <c r="D29" s="645"/>
      <c r="E29" s="201">
        <v>2</v>
      </c>
      <c r="F29" s="201">
        <v>6</v>
      </c>
      <c r="G29" s="185">
        <v>4</v>
      </c>
    </row>
    <row r="30" spans="1:7" ht="14.3" x14ac:dyDescent="0.25">
      <c r="A30" s="646" t="s">
        <v>367</v>
      </c>
      <c r="B30" s="639"/>
      <c r="C30" s="639"/>
      <c r="D30" s="639"/>
      <c r="E30" s="202">
        <v>0</v>
      </c>
      <c r="F30" s="202">
        <v>0</v>
      </c>
      <c r="G30" s="203">
        <v>0</v>
      </c>
    </row>
    <row r="32" spans="1:7" x14ac:dyDescent="0.25">
      <c r="A32" s="134" t="s">
        <v>971</v>
      </c>
    </row>
  </sheetData>
  <phoneticPr fontId="2" type="noConversion"/>
  <printOptions horizontalCentered="1"/>
  <pageMargins left="0.78740157480314965" right="0.74803149606299213" top="0.6692913385826772" bottom="0.6692913385826772" header="0.31496062992125984" footer="0.6692913385826772"/>
  <pageSetup paperSize="9" scale="90" orientation="portrait" r:id="rId1"/>
  <headerFooter alignWithMargins="0">
    <oddHeader>&amp;C17</oddHeader>
  </headerFooter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pageSetUpPr fitToPage="1"/>
  </sheetPr>
  <dimension ref="A1:D42"/>
  <sheetViews>
    <sheetView workbookViewId="0">
      <selection activeCell="I37" sqref="I37"/>
    </sheetView>
  </sheetViews>
  <sheetFormatPr defaultColWidth="9.125" defaultRowHeight="13.6" x14ac:dyDescent="0.25"/>
  <cols>
    <col min="1" max="4" width="15.75" style="56" customWidth="1"/>
    <col min="5" max="16384" width="9.125" style="56"/>
  </cols>
  <sheetData>
    <row r="1" spans="1:4" ht="14.3" x14ac:dyDescent="0.25">
      <c r="A1" s="92" t="s">
        <v>646</v>
      </c>
      <c r="B1" s="92"/>
    </row>
    <row r="2" spans="1:4" ht="14.3" x14ac:dyDescent="0.25">
      <c r="A2" s="92" t="s">
        <v>647</v>
      </c>
      <c r="B2" s="92"/>
    </row>
    <row r="3" spans="1:4" ht="17.350000000000001" customHeight="1" x14ac:dyDescent="0.25"/>
    <row r="4" spans="1:4" ht="51.8" customHeight="1" x14ac:dyDescent="0.25">
      <c r="A4" s="932" t="s">
        <v>27</v>
      </c>
      <c r="B4" s="910" t="s">
        <v>653</v>
      </c>
      <c r="C4" s="911"/>
      <c r="D4" s="932" t="s">
        <v>21</v>
      </c>
    </row>
    <row r="5" spans="1:4" ht="18" customHeight="1" x14ac:dyDescent="0.25">
      <c r="A5" s="933"/>
      <c r="B5" s="647" t="s">
        <v>946</v>
      </c>
      <c r="C5" s="647" t="s">
        <v>968</v>
      </c>
      <c r="D5" s="933"/>
    </row>
    <row r="6" spans="1:4" ht="18" customHeight="1" x14ac:dyDescent="0.25">
      <c r="A6" s="648" t="s">
        <v>31</v>
      </c>
      <c r="B6" s="204">
        <v>488</v>
      </c>
      <c r="C6" s="204">
        <v>579</v>
      </c>
      <c r="D6" s="204">
        <v>91</v>
      </c>
    </row>
    <row r="7" spans="1:4" ht="14.95" customHeight="1" x14ac:dyDescent="0.25">
      <c r="A7" s="616" t="s">
        <v>33</v>
      </c>
      <c r="B7" s="88">
        <v>27</v>
      </c>
      <c r="C7" s="88">
        <v>38</v>
      </c>
      <c r="D7" s="88">
        <v>11</v>
      </c>
    </row>
    <row r="8" spans="1:4" ht="14.95" customHeight="1" x14ac:dyDescent="0.25">
      <c r="A8" s="649" t="s">
        <v>35</v>
      </c>
      <c r="B8" s="88">
        <v>50</v>
      </c>
      <c r="C8" s="88">
        <v>86</v>
      </c>
      <c r="D8" s="88">
        <v>36</v>
      </c>
    </row>
    <row r="9" spans="1:4" ht="14.95" customHeight="1" x14ac:dyDescent="0.25">
      <c r="A9" s="616" t="s">
        <v>36</v>
      </c>
      <c r="B9" s="88">
        <v>44</v>
      </c>
      <c r="C9" s="88">
        <v>37</v>
      </c>
      <c r="D9" s="88">
        <v>-7</v>
      </c>
    </row>
    <row r="10" spans="1:4" ht="14.95" customHeight="1" x14ac:dyDescent="0.25">
      <c r="A10" s="616" t="s">
        <v>37</v>
      </c>
      <c r="B10" s="88">
        <v>36</v>
      </c>
      <c r="C10" s="88">
        <v>57</v>
      </c>
      <c r="D10" s="88">
        <v>21</v>
      </c>
    </row>
    <row r="11" spans="1:4" ht="14.95" customHeight="1" x14ac:dyDescent="0.25">
      <c r="A11" s="616" t="s">
        <v>38</v>
      </c>
      <c r="B11" s="88">
        <v>54</v>
      </c>
      <c r="C11" s="88">
        <v>50</v>
      </c>
      <c r="D11" s="88">
        <v>-4</v>
      </c>
    </row>
    <row r="12" spans="1:4" ht="14.95" customHeight="1" x14ac:dyDescent="0.25">
      <c r="A12" s="616" t="s">
        <v>39</v>
      </c>
      <c r="B12" s="88">
        <v>29</v>
      </c>
      <c r="C12" s="88">
        <v>44</v>
      </c>
      <c r="D12" s="88">
        <v>15</v>
      </c>
    </row>
    <row r="13" spans="1:4" ht="14.95" customHeight="1" x14ac:dyDescent="0.25">
      <c r="A13" s="616" t="s">
        <v>40</v>
      </c>
      <c r="B13" s="88">
        <v>72</v>
      </c>
      <c r="C13" s="88">
        <v>85</v>
      </c>
      <c r="D13" s="88">
        <v>13</v>
      </c>
    </row>
    <row r="14" spans="1:4" ht="14.95" customHeight="1" x14ac:dyDescent="0.25">
      <c r="A14" s="616" t="s">
        <v>41</v>
      </c>
      <c r="B14" s="88">
        <v>83</v>
      </c>
      <c r="C14" s="88">
        <v>80</v>
      </c>
      <c r="D14" s="88">
        <v>-3</v>
      </c>
    </row>
    <row r="15" spans="1:4" ht="14.95" customHeight="1" x14ac:dyDescent="0.25">
      <c r="A15" s="616" t="s">
        <v>42</v>
      </c>
      <c r="B15" s="88">
        <v>43</v>
      </c>
      <c r="C15" s="88">
        <v>40</v>
      </c>
      <c r="D15" s="88">
        <v>-3</v>
      </c>
    </row>
    <row r="16" spans="1:4" ht="14.95" customHeight="1" x14ac:dyDescent="0.25">
      <c r="A16" s="616" t="s">
        <v>43</v>
      </c>
      <c r="B16" s="88">
        <v>24</v>
      </c>
      <c r="C16" s="88">
        <v>23</v>
      </c>
      <c r="D16" s="88">
        <v>-1</v>
      </c>
    </row>
    <row r="17" spans="1:4" ht="14.95" customHeight="1" x14ac:dyDescent="0.25">
      <c r="A17" s="619" t="s">
        <v>45</v>
      </c>
      <c r="B17" s="91">
        <v>26</v>
      </c>
      <c r="C17" s="91">
        <v>39</v>
      </c>
      <c r="D17" s="91">
        <v>13</v>
      </c>
    </row>
    <row r="19" spans="1:4" ht="13.6" customHeight="1" x14ac:dyDescent="0.25">
      <c r="A19" s="205" t="s">
        <v>841</v>
      </c>
    </row>
    <row r="20" spans="1:4" ht="13.6" customHeight="1" x14ac:dyDescent="0.25">
      <c r="A20" s="205" t="s">
        <v>972</v>
      </c>
    </row>
    <row r="41" spans="1:1" ht="13.6" customHeight="1" x14ac:dyDescent="0.25">
      <c r="A41" s="205" t="s">
        <v>973</v>
      </c>
    </row>
    <row r="42" spans="1:1" ht="13.6" customHeight="1" x14ac:dyDescent="0.25">
      <c r="A42" s="205" t="s">
        <v>659</v>
      </c>
    </row>
  </sheetData>
  <mergeCells count="3">
    <mergeCell ref="A4:A5"/>
    <mergeCell ref="B4:C4"/>
    <mergeCell ref="D4:D5"/>
  </mergeCells>
  <printOptions horizontalCentered="1"/>
  <pageMargins left="0.82677165354330717" right="0.39370078740157483" top="0.59055118110236227" bottom="0.51181102362204722" header="0.31496062992125984" footer="0.31496062992125984"/>
  <pageSetup paperSize="9" scale="83" orientation="portrait" r:id="rId1"/>
  <headerFooter>
    <oddHeader>&amp;C18</oddHeader>
  </headerFooter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pageSetUpPr fitToPage="1"/>
  </sheetPr>
  <dimension ref="A1:E42"/>
  <sheetViews>
    <sheetView workbookViewId="0">
      <selection activeCell="G36" sqref="G36"/>
    </sheetView>
  </sheetViews>
  <sheetFormatPr defaultColWidth="9.125" defaultRowHeight="13.6" x14ac:dyDescent="0.25"/>
  <cols>
    <col min="1" max="1" width="16.875" style="56" customWidth="1"/>
    <col min="2" max="2" width="15.75" style="56" customWidth="1"/>
    <col min="3" max="3" width="15.375" style="56" customWidth="1"/>
    <col min="4" max="5" width="15.75" style="56" customWidth="1"/>
    <col min="6" max="16384" width="9.125" style="56"/>
  </cols>
  <sheetData>
    <row r="1" spans="1:5" ht="14.3" x14ac:dyDescent="0.25">
      <c r="A1" s="92" t="s">
        <v>648</v>
      </c>
    </row>
    <row r="2" spans="1:5" ht="16.3" x14ac:dyDescent="0.25">
      <c r="A2" s="92" t="s">
        <v>842</v>
      </c>
    </row>
    <row r="3" spans="1:5" ht="16.5" customHeight="1" x14ac:dyDescent="0.25"/>
    <row r="4" spans="1:5" ht="33.799999999999997" customHeight="1" x14ac:dyDescent="0.25">
      <c r="A4" s="650" t="s">
        <v>649</v>
      </c>
      <c r="B4" s="910" t="s">
        <v>650</v>
      </c>
      <c r="C4" s="934"/>
      <c r="D4" s="910" t="s">
        <v>651</v>
      </c>
      <c r="E4" s="934"/>
    </row>
    <row r="5" spans="1:5" ht="18" customHeight="1" x14ac:dyDescent="0.25">
      <c r="A5" s="651" t="s">
        <v>652</v>
      </c>
      <c r="B5" s="824">
        <v>44620</v>
      </c>
      <c r="C5" s="820">
        <v>44651</v>
      </c>
      <c r="D5" s="652" t="s">
        <v>946</v>
      </c>
      <c r="E5" s="652" t="s">
        <v>968</v>
      </c>
    </row>
    <row r="6" spans="1:5" ht="18" customHeight="1" x14ac:dyDescent="0.25">
      <c r="A6" s="653" t="s">
        <v>31</v>
      </c>
      <c r="B6" s="206">
        <v>7192</v>
      </c>
      <c r="C6" s="206">
        <v>7308</v>
      </c>
      <c r="D6" s="207">
        <v>1115</v>
      </c>
      <c r="E6" s="207">
        <v>1401</v>
      </c>
    </row>
    <row r="7" spans="1:5" ht="14.95" customHeight="1" x14ac:dyDescent="0.25">
      <c r="A7" s="616" t="s">
        <v>32</v>
      </c>
      <c r="B7" s="208">
        <v>655</v>
      </c>
      <c r="C7" s="209">
        <v>652</v>
      </c>
      <c r="D7" s="209">
        <v>93</v>
      </c>
      <c r="E7" s="209">
        <v>122</v>
      </c>
    </row>
    <row r="8" spans="1:5" ht="14.95" customHeight="1" x14ac:dyDescent="0.25">
      <c r="A8" s="616" t="s">
        <v>34</v>
      </c>
      <c r="B8" s="208">
        <v>728</v>
      </c>
      <c r="C8" s="209">
        <v>717</v>
      </c>
      <c r="D8" s="209">
        <v>131</v>
      </c>
      <c r="E8" s="209">
        <v>154</v>
      </c>
    </row>
    <row r="9" spans="1:5" ht="14.95" customHeight="1" x14ac:dyDescent="0.25">
      <c r="A9" s="616" t="s">
        <v>35</v>
      </c>
      <c r="B9" s="208">
        <v>920</v>
      </c>
      <c r="C9" s="209">
        <v>944</v>
      </c>
      <c r="D9" s="209">
        <v>133</v>
      </c>
      <c r="E9" s="209">
        <v>208</v>
      </c>
    </row>
    <row r="10" spans="1:5" ht="14.95" customHeight="1" x14ac:dyDescent="0.25">
      <c r="A10" s="616" t="s">
        <v>37</v>
      </c>
      <c r="B10" s="208">
        <v>449</v>
      </c>
      <c r="C10" s="209">
        <v>470</v>
      </c>
      <c r="D10" s="209">
        <v>80</v>
      </c>
      <c r="E10" s="209">
        <v>82</v>
      </c>
    </row>
    <row r="11" spans="1:5" ht="14.95" customHeight="1" x14ac:dyDescent="0.25">
      <c r="A11" s="654" t="s">
        <v>38</v>
      </c>
      <c r="B11" s="208">
        <v>796</v>
      </c>
      <c r="C11" s="209">
        <v>821</v>
      </c>
      <c r="D11" s="209">
        <v>133</v>
      </c>
      <c r="E11" s="209">
        <v>154</v>
      </c>
    </row>
    <row r="12" spans="1:5" ht="14.95" customHeight="1" x14ac:dyDescent="0.25">
      <c r="A12" s="616" t="s">
        <v>39</v>
      </c>
      <c r="B12" s="208">
        <v>658</v>
      </c>
      <c r="C12" s="209">
        <v>626</v>
      </c>
      <c r="D12" s="209">
        <v>109</v>
      </c>
      <c r="E12" s="209">
        <v>139</v>
      </c>
    </row>
    <row r="13" spans="1:5" ht="14.95" customHeight="1" x14ac:dyDescent="0.25">
      <c r="A13" s="616" t="s">
        <v>42</v>
      </c>
      <c r="B13" s="208">
        <v>752</v>
      </c>
      <c r="C13" s="209">
        <v>755</v>
      </c>
      <c r="D13" s="209">
        <v>112</v>
      </c>
      <c r="E13" s="209">
        <v>147</v>
      </c>
    </row>
    <row r="14" spans="1:5" ht="14.95" customHeight="1" x14ac:dyDescent="0.25">
      <c r="A14" s="616" t="s">
        <v>43</v>
      </c>
      <c r="B14" s="208">
        <v>277</v>
      </c>
      <c r="C14" s="209">
        <v>263</v>
      </c>
      <c r="D14" s="209">
        <v>50</v>
      </c>
      <c r="E14" s="209">
        <v>44</v>
      </c>
    </row>
    <row r="15" spans="1:5" ht="14.95" customHeight="1" x14ac:dyDescent="0.25">
      <c r="A15" s="616" t="s">
        <v>44</v>
      </c>
      <c r="B15" s="208">
        <v>414</v>
      </c>
      <c r="C15" s="209">
        <v>438</v>
      </c>
      <c r="D15" s="209">
        <v>67</v>
      </c>
      <c r="E15" s="209">
        <v>68</v>
      </c>
    </row>
    <row r="16" spans="1:5" ht="14.95" customHeight="1" x14ac:dyDescent="0.25">
      <c r="A16" s="616" t="s">
        <v>45</v>
      </c>
      <c r="B16" s="208">
        <v>435</v>
      </c>
      <c r="C16" s="209">
        <v>442</v>
      </c>
      <c r="D16" s="209">
        <v>60</v>
      </c>
      <c r="E16" s="209">
        <v>82</v>
      </c>
    </row>
    <row r="17" spans="1:5" ht="14.95" customHeight="1" x14ac:dyDescent="0.25">
      <c r="A17" s="619" t="s">
        <v>46</v>
      </c>
      <c r="B17" s="210">
        <v>1108</v>
      </c>
      <c r="C17" s="211">
        <v>1180</v>
      </c>
      <c r="D17" s="211">
        <v>147</v>
      </c>
      <c r="E17" s="211">
        <v>201</v>
      </c>
    </row>
    <row r="18" spans="1:5" ht="15.65" x14ac:dyDescent="0.25">
      <c r="A18" s="212" t="s">
        <v>843</v>
      </c>
    </row>
    <row r="19" spans="1:5" ht="10.55" customHeight="1" x14ac:dyDescent="0.25"/>
    <row r="20" spans="1:5" ht="13.6" customHeight="1" x14ac:dyDescent="0.25">
      <c r="A20" s="205" t="s">
        <v>844</v>
      </c>
    </row>
    <row r="21" spans="1:5" ht="13.6" customHeight="1" x14ac:dyDescent="0.25">
      <c r="A21" s="205" t="s">
        <v>974</v>
      </c>
    </row>
    <row r="41" spans="1:1" ht="13.6" customHeight="1" x14ac:dyDescent="0.25">
      <c r="A41" s="205" t="s">
        <v>975</v>
      </c>
    </row>
    <row r="42" spans="1:1" ht="13.6" customHeight="1" x14ac:dyDescent="0.3">
      <c r="A42" s="48"/>
    </row>
  </sheetData>
  <mergeCells count="2">
    <mergeCell ref="B4:C4"/>
    <mergeCell ref="D4:E4"/>
  </mergeCells>
  <printOptions horizontalCentered="1"/>
  <pageMargins left="0.70866141732283472" right="0.70866141732283472" top="0.51181102362204722" bottom="0.43307086614173229" header="0.31496062992125984" footer="0.31496062992125984"/>
  <pageSetup paperSize="9" scale="89" orientation="portrait" r:id="rId1"/>
  <headerFooter>
    <oddHeader>&amp;C19</oddHeader>
  </headerFooter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pageSetUpPr fitToPage="1"/>
  </sheetPr>
  <dimension ref="A1:K85"/>
  <sheetViews>
    <sheetView zoomScaleNormal="100" workbookViewId="0">
      <selection activeCell="F7" sqref="F7"/>
    </sheetView>
  </sheetViews>
  <sheetFormatPr defaultColWidth="9.125" defaultRowHeight="13.6" x14ac:dyDescent="0.25"/>
  <cols>
    <col min="1" max="1" width="3.75" style="56" customWidth="1"/>
    <col min="2" max="2" width="26.625" style="56" customWidth="1"/>
    <col min="3" max="3" width="11.125" style="56" customWidth="1"/>
    <col min="4" max="7" width="9.125" style="56"/>
    <col min="8" max="8" width="9.125" style="56" customWidth="1"/>
    <col min="9" max="9" width="9.125" style="56"/>
    <col min="10" max="10" width="9.125" style="56" customWidth="1"/>
    <col min="11" max="16384" width="9.125" style="56"/>
  </cols>
  <sheetData>
    <row r="1" spans="1:11" ht="14.95" customHeight="1" x14ac:dyDescent="0.25">
      <c r="A1" s="64" t="s">
        <v>982</v>
      </c>
      <c r="B1" s="213"/>
      <c r="C1" s="214"/>
    </row>
    <row r="2" spans="1:11" ht="12.75" customHeight="1" x14ac:dyDescent="0.25">
      <c r="A2" s="215"/>
      <c r="B2" s="216"/>
      <c r="C2" s="217"/>
      <c r="D2" s="77"/>
      <c r="E2" s="77"/>
      <c r="F2" s="77"/>
      <c r="G2" s="77"/>
    </row>
    <row r="3" spans="1:11" ht="22.6" customHeight="1" x14ac:dyDescent="0.25">
      <c r="A3" s="901" t="s">
        <v>191</v>
      </c>
      <c r="B3" s="932" t="s">
        <v>192</v>
      </c>
      <c r="C3" s="937" t="s">
        <v>31</v>
      </c>
      <c r="D3" s="940" t="s">
        <v>317</v>
      </c>
      <c r="E3" s="941"/>
      <c r="F3" s="941"/>
      <c r="G3" s="942"/>
      <c r="H3" s="941" t="s">
        <v>310</v>
      </c>
      <c r="I3" s="941"/>
      <c r="J3" s="941"/>
      <c r="K3" s="943"/>
    </row>
    <row r="4" spans="1:11" ht="12.75" customHeight="1" x14ac:dyDescent="0.25">
      <c r="A4" s="935"/>
      <c r="B4" s="936"/>
      <c r="C4" s="938"/>
      <c r="D4" s="655" t="s">
        <v>28</v>
      </c>
      <c r="E4" s="656" t="s">
        <v>58</v>
      </c>
      <c r="F4" s="578" t="s">
        <v>25</v>
      </c>
      <c r="G4" s="657" t="s">
        <v>26</v>
      </c>
      <c r="H4" s="658" t="s">
        <v>28</v>
      </c>
      <c r="I4" s="656" t="s">
        <v>58</v>
      </c>
      <c r="J4" s="578" t="s">
        <v>552</v>
      </c>
      <c r="K4" s="851" t="s">
        <v>553</v>
      </c>
    </row>
    <row r="5" spans="1:11" ht="12.75" customHeight="1" x14ac:dyDescent="0.25">
      <c r="A5" s="903"/>
      <c r="B5" s="933"/>
      <c r="C5" s="939"/>
      <c r="D5" s="785"/>
      <c r="E5" s="659" t="s">
        <v>193</v>
      </c>
      <c r="F5" s="785"/>
      <c r="G5" s="660"/>
      <c r="H5" s="661"/>
      <c r="I5" s="659" t="s">
        <v>193</v>
      </c>
      <c r="J5" s="785"/>
      <c r="K5" s="568"/>
    </row>
    <row r="6" spans="1:11" ht="14.3" customHeight="1" x14ac:dyDescent="0.25">
      <c r="A6" s="785"/>
      <c r="B6" s="570" t="s">
        <v>31</v>
      </c>
      <c r="C6" s="218">
        <f>D6+H6</f>
        <v>1724</v>
      </c>
      <c r="D6" s="149">
        <f t="shared" ref="D6:K6" si="0">SUM(D7:D85)</f>
        <v>1666</v>
      </c>
      <c r="E6" s="149">
        <f t="shared" si="0"/>
        <v>862</v>
      </c>
      <c r="F6" s="149">
        <f t="shared" si="0"/>
        <v>792</v>
      </c>
      <c r="G6" s="219">
        <f t="shared" si="0"/>
        <v>12</v>
      </c>
      <c r="H6" s="220">
        <f t="shared" si="0"/>
        <v>58</v>
      </c>
      <c r="I6" s="149">
        <f t="shared" si="0"/>
        <v>25</v>
      </c>
      <c r="J6" s="149">
        <f t="shared" si="0"/>
        <v>32</v>
      </c>
      <c r="K6" s="152">
        <f t="shared" si="0"/>
        <v>1</v>
      </c>
    </row>
    <row r="7" spans="1:11" x14ac:dyDescent="0.25">
      <c r="A7" s="578">
        <v>1</v>
      </c>
      <c r="B7" s="588" t="s">
        <v>881</v>
      </c>
      <c r="C7" s="221">
        <f>D7+H7</f>
        <v>1</v>
      </c>
      <c r="D7" s="148">
        <f>+E7+F7+G7</f>
        <v>1</v>
      </c>
      <c r="E7" s="88">
        <v>0</v>
      </c>
      <c r="F7" s="88">
        <v>1</v>
      </c>
      <c r="G7" s="222">
        <v>0</v>
      </c>
      <c r="H7" s="205">
        <f>+I7+J7+K7</f>
        <v>0</v>
      </c>
      <c r="I7" s="87">
        <v>0</v>
      </c>
      <c r="J7" s="87">
        <v>0</v>
      </c>
      <c r="K7" s="88">
        <v>0</v>
      </c>
    </row>
    <row r="8" spans="1:11" x14ac:dyDescent="0.25">
      <c r="A8" s="851">
        <v>2</v>
      </c>
      <c r="B8" s="588" t="s">
        <v>727</v>
      </c>
      <c r="C8" s="221">
        <f>D8+H8</f>
        <v>3</v>
      </c>
      <c r="D8" s="148">
        <f>+E8+F8+G8</f>
        <v>3</v>
      </c>
      <c r="E8" s="88">
        <v>2</v>
      </c>
      <c r="F8" s="88">
        <v>0</v>
      </c>
      <c r="G8" s="222">
        <v>1</v>
      </c>
      <c r="H8" s="205">
        <f t="shared" ref="H8:H81" si="1">+I8+J8+K8</f>
        <v>0</v>
      </c>
      <c r="I8" s="87">
        <v>0</v>
      </c>
      <c r="J8" s="87">
        <v>0</v>
      </c>
      <c r="K8" s="88">
        <v>0</v>
      </c>
    </row>
    <row r="9" spans="1:11" x14ac:dyDescent="0.25">
      <c r="A9" s="851">
        <v>3</v>
      </c>
      <c r="B9" s="588" t="s">
        <v>196</v>
      </c>
      <c r="C9" s="221">
        <f t="shared" ref="C9:C83" si="2">D9+H9</f>
        <v>1</v>
      </c>
      <c r="D9" s="148">
        <f t="shared" ref="D9:D83" si="3">+E9+F9+G9</f>
        <v>1</v>
      </c>
      <c r="E9" s="88">
        <v>1</v>
      </c>
      <c r="F9" s="88">
        <v>0</v>
      </c>
      <c r="G9" s="222">
        <v>0</v>
      </c>
      <c r="H9" s="205">
        <f t="shared" si="1"/>
        <v>0</v>
      </c>
      <c r="I9" s="87">
        <v>0</v>
      </c>
      <c r="J9" s="87">
        <v>0</v>
      </c>
      <c r="K9" s="88">
        <v>0</v>
      </c>
    </row>
    <row r="10" spans="1:11" x14ac:dyDescent="0.25">
      <c r="A10" s="851">
        <v>4</v>
      </c>
      <c r="B10" s="588" t="s">
        <v>198</v>
      </c>
      <c r="C10" s="221">
        <f t="shared" si="2"/>
        <v>31</v>
      </c>
      <c r="D10" s="148">
        <f t="shared" si="3"/>
        <v>30</v>
      </c>
      <c r="E10" s="88">
        <v>12</v>
      </c>
      <c r="F10" s="88">
        <v>18</v>
      </c>
      <c r="G10" s="222">
        <v>0</v>
      </c>
      <c r="H10" s="205">
        <f t="shared" si="1"/>
        <v>1</v>
      </c>
      <c r="I10" s="87">
        <v>0</v>
      </c>
      <c r="J10" s="87">
        <v>1</v>
      </c>
      <c r="K10" s="88">
        <v>0</v>
      </c>
    </row>
    <row r="11" spans="1:11" x14ac:dyDescent="0.25">
      <c r="A11" s="851">
        <v>5</v>
      </c>
      <c r="B11" s="588" t="s">
        <v>807</v>
      </c>
      <c r="C11" s="221">
        <f t="shared" si="2"/>
        <v>1</v>
      </c>
      <c r="D11" s="148">
        <f t="shared" si="3"/>
        <v>1</v>
      </c>
      <c r="E11" s="88">
        <v>1</v>
      </c>
      <c r="F11" s="88">
        <v>0</v>
      </c>
      <c r="G11" s="222">
        <v>0</v>
      </c>
      <c r="H11" s="205">
        <f t="shared" si="1"/>
        <v>0</v>
      </c>
      <c r="I11" s="87">
        <v>0</v>
      </c>
      <c r="J11" s="87">
        <v>0</v>
      </c>
      <c r="K11" s="88">
        <v>0</v>
      </c>
    </row>
    <row r="12" spans="1:11" x14ac:dyDescent="0.25">
      <c r="A12" s="851">
        <v>6</v>
      </c>
      <c r="B12" s="588" t="s">
        <v>834</v>
      </c>
      <c r="C12" s="221">
        <f t="shared" si="2"/>
        <v>1</v>
      </c>
      <c r="D12" s="148">
        <f t="shared" si="3"/>
        <v>1</v>
      </c>
      <c r="E12" s="88">
        <v>0</v>
      </c>
      <c r="F12" s="88">
        <v>1</v>
      </c>
      <c r="G12" s="222">
        <v>0</v>
      </c>
      <c r="H12" s="205">
        <f t="shared" si="1"/>
        <v>0</v>
      </c>
      <c r="I12" s="87">
        <v>0</v>
      </c>
      <c r="J12" s="87">
        <v>0</v>
      </c>
      <c r="K12" s="88">
        <v>0</v>
      </c>
    </row>
    <row r="13" spans="1:11" x14ac:dyDescent="0.25">
      <c r="A13" s="851">
        <v>7</v>
      </c>
      <c r="B13" s="587" t="s">
        <v>200</v>
      </c>
      <c r="C13" s="221">
        <f t="shared" si="2"/>
        <v>10</v>
      </c>
      <c r="D13" s="148">
        <f t="shared" si="3"/>
        <v>10</v>
      </c>
      <c r="E13" s="88">
        <v>5</v>
      </c>
      <c r="F13" s="88">
        <v>5</v>
      </c>
      <c r="G13" s="222">
        <v>0</v>
      </c>
      <c r="H13" s="205">
        <f t="shared" si="1"/>
        <v>0</v>
      </c>
      <c r="I13" s="87">
        <v>0</v>
      </c>
      <c r="J13" s="87">
        <v>0</v>
      </c>
      <c r="K13" s="88">
        <v>0</v>
      </c>
    </row>
    <row r="14" spans="1:11" x14ac:dyDescent="0.25">
      <c r="A14" s="851">
        <v>8</v>
      </c>
      <c r="B14" s="589" t="s">
        <v>795</v>
      </c>
      <c r="C14" s="221">
        <f t="shared" si="2"/>
        <v>3</v>
      </c>
      <c r="D14" s="148">
        <f t="shared" si="3"/>
        <v>3</v>
      </c>
      <c r="E14" s="88">
        <v>2</v>
      </c>
      <c r="F14" s="88">
        <v>1</v>
      </c>
      <c r="G14" s="222">
        <v>0</v>
      </c>
      <c r="H14" s="205">
        <f t="shared" si="1"/>
        <v>0</v>
      </c>
      <c r="I14" s="87">
        <v>0</v>
      </c>
      <c r="J14" s="87">
        <v>0</v>
      </c>
      <c r="K14" s="88">
        <v>0</v>
      </c>
    </row>
    <row r="15" spans="1:11" x14ac:dyDescent="0.25">
      <c r="A15" s="851">
        <v>9</v>
      </c>
      <c r="B15" s="588" t="s">
        <v>770</v>
      </c>
      <c r="C15" s="221">
        <f t="shared" si="2"/>
        <v>6</v>
      </c>
      <c r="D15" s="148">
        <f t="shared" si="3"/>
        <v>6</v>
      </c>
      <c r="E15" s="88">
        <v>3</v>
      </c>
      <c r="F15" s="88">
        <v>3</v>
      </c>
      <c r="G15" s="222">
        <v>0</v>
      </c>
      <c r="H15" s="205">
        <f t="shared" si="1"/>
        <v>0</v>
      </c>
      <c r="I15" s="87">
        <v>0</v>
      </c>
      <c r="J15" s="87">
        <v>0</v>
      </c>
      <c r="K15" s="88">
        <v>0</v>
      </c>
    </row>
    <row r="16" spans="1:11" x14ac:dyDescent="0.25">
      <c r="A16" s="851">
        <v>10</v>
      </c>
      <c r="B16" s="588" t="s">
        <v>201</v>
      </c>
      <c r="C16" s="221">
        <f t="shared" si="2"/>
        <v>107</v>
      </c>
      <c r="D16" s="148">
        <f t="shared" si="3"/>
        <v>99</v>
      </c>
      <c r="E16" s="88">
        <v>65</v>
      </c>
      <c r="F16" s="88">
        <v>34</v>
      </c>
      <c r="G16" s="222">
        <v>0</v>
      </c>
      <c r="H16" s="205">
        <f t="shared" si="1"/>
        <v>8</v>
      </c>
      <c r="I16" s="87">
        <v>3</v>
      </c>
      <c r="J16" s="87">
        <v>5</v>
      </c>
      <c r="K16" s="88">
        <v>0</v>
      </c>
    </row>
    <row r="17" spans="1:11" x14ac:dyDescent="0.25">
      <c r="A17" s="851">
        <v>11</v>
      </c>
      <c r="B17" s="588" t="s">
        <v>755</v>
      </c>
      <c r="C17" s="221">
        <f t="shared" si="2"/>
        <v>2</v>
      </c>
      <c r="D17" s="148">
        <f t="shared" si="3"/>
        <v>0</v>
      </c>
      <c r="E17" s="88">
        <v>0</v>
      </c>
      <c r="F17" s="88">
        <v>0</v>
      </c>
      <c r="G17" s="222">
        <v>0</v>
      </c>
      <c r="H17" s="205">
        <f t="shared" si="1"/>
        <v>2</v>
      </c>
      <c r="I17" s="87">
        <v>0</v>
      </c>
      <c r="J17" s="87">
        <v>2</v>
      </c>
      <c r="K17" s="88">
        <v>0</v>
      </c>
    </row>
    <row r="18" spans="1:11" x14ac:dyDescent="0.25">
      <c r="A18" s="851">
        <v>12</v>
      </c>
      <c r="B18" s="588" t="s">
        <v>204</v>
      </c>
      <c r="C18" s="221">
        <f t="shared" si="2"/>
        <v>52</v>
      </c>
      <c r="D18" s="148">
        <f t="shared" si="3"/>
        <v>48</v>
      </c>
      <c r="E18" s="88">
        <v>11</v>
      </c>
      <c r="F18" s="88">
        <v>37</v>
      </c>
      <c r="G18" s="222">
        <v>0</v>
      </c>
      <c r="H18" s="205">
        <f t="shared" si="1"/>
        <v>4</v>
      </c>
      <c r="I18" s="87">
        <v>1</v>
      </c>
      <c r="J18" s="87">
        <v>3</v>
      </c>
      <c r="K18" s="88">
        <v>0</v>
      </c>
    </row>
    <row r="19" spans="1:11" x14ac:dyDescent="0.25">
      <c r="A19" s="851">
        <v>13</v>
      </c>
      <c r="B19" s="588" t="s">
        <v>716</v>
      </c>
      <c r="C19" s="221">
        <f t="shared" si="2"/>
        <v>8</v>
      </c>
      <c r="D19" s="148">
        <f t="shared" si="3"/>
        <v>8</v>
      </c>
      <c r="E19" s="88">
        <v>2</v>
      </c>
      <c r="F19" s="88">
        <v>6</v>
      </c>
      <c r="G19" s="222">
        <v>0</v>
      </c>
      <c r="H19" s="205">
        <f t="shared" si="1"/>
        <v>0</v>
      </c>
      <c r="I19" s="87">
        <v>0</v>
      </c>
      <c r="J19" s="87">
        <v>0</v>
      </c>
      <c r="K19" s="88">
        <v>0</v>
      </c>
    </row>
    <row r="20" spans="1:11" x14ac:dyDescent="0.25">
      <c r="A20" s="851">
        <v>14</v>
      </c>
      <c r="B20" s="588" t="s">
        <v>205</v>
      </c>
      <c r="C20" s="221">
        <f t="shared" si="2"/>
        <v>17</v>
      </c>
      <c r="D20" s="148">
        <f t="shared" si="3"/>
        <v>17</v>
      </c>
      <c r="E20" s="88">
        <v>11</v>
      </c>
      <c r="F20" s="88">
        <v>6</v>
      </c>
      <c r="G20" s="222">
        <v>0</v>
      </c>
      <c r="H20" s="205">
        <f t="shared" si="1"/>
        <v>0</v>
      </c>
      <c r="I20" s="87">
        <v>0</v>
      </c>
      <c r="J20" s="87">
        <v>0</v>
      </c>
      <c r="K20" s="88">
        <v>0</v>
      </c>
    </row>
    <row r="21" spans="1:11" x14ac:dyDescent="0.25">
      <c r="A21" s="851">
        <v>15</v>
      </c>
      <c r="B21" s="588" t="s">
        <v>896</v>
      </c>
      <c r="C21" s="221">
        <f t="shared" si="2"/>
        <v>2</v>
      </c>
      <c r="D21" s="148">
        <f t="shared" si="3"/>
        <v>2</v>
      </c>
      <c r="E21" s="88">
        <v>2</v>
      </c>
      <c r="F21" s="88">
        <v>0</v>
      </c>
      <c r="G21" s="222">
        <v>0</v>
      </c>
      <c r="H21" s="205">
        <f t="shared" si="1"/>
        <v>0</v>
      </c>
      <c r="I21" s="87">
        <v>0</v>
      </c>
      <c r="J21" s="87">
        <v>0</v>
      </c>
      <c r="K21" s="88">
        <v>0</v>
      </c>
    </row>
    <row r="22" spans="1:11" x14ac:dyDescent="0.25">
      <c r="A22" s="851">
        <v>16</v>
      </c>
      <c r="B22" s="588" t="s">
        <v>683</v>
      </c>
      <c r="C22" s="221">
        <f t="shared" si="2"/>
        <v>2</v>
      </c>
      <c r="D22" s="148">
        <f t="shared" si="3"/>
        <v>2</v>
      </c>
      <c r="E22" s="88">
        <v>1</v>
      </c>
      <c r="F22" s="88">
        <v>1</v>
      </c>
      <c r="G22" s="222">
        <v>0</v>
      </c>
      <c r="H22" s="205">
        <f t="shared" si="1"/>
        <v>0</v>
      </c>
      <c r="I22" s="87">
        <v>0</v>
      </c>
      <c r="J22" s="87">
        <v>0</v>
      </c>
      <c r="K22" s="88">
        <v>0</v>
      </c>
    </row>
    <row r="23" spans="1:11" x14ac:dyDescent="0.25">
      <c r="A23" s="851">
        <v>17</v>
      </c>
      <c r="B23" s="588" t="s">
        <v>681</v>
      </c>
      <c r="C23" s="221">
        <f t="shared" si="2"/>
        <v>4</v>
      </c>
      <c r="D23" s="148">
        <f t="shared" si="3"/>
        <v>4</v>
      </c>
      <c r="E23" s="88">
        <v>4</v>
      </c>
      <c r="F23" s="88">
        <v>0</v>
      </c>
      <c r="G23" s="222">
        <v>0</v>
      </c>
      <c r="H23" s="205">
        <f t="shared" si="1"/>
        <v>0</v>
      </c>
      <c r="I23" s="87">
        <v>0</v>
      </c>
      <c r="J23" s="87">
        <v>0</v>
      </c>
      <c r="K23" s="88">
        <v>0</v>
      </c>
    </row>
    <row r="24" spans="1:11" x14ac:dyDescent="0.25">
      <c r="A24" s="851">
        <v>18</v>
      </c>
      <c r="B24" s="588" t="s">
        <v>976</v>
      </c>
      <c r="C24" s="221">
        <f t="shared" si="2"/>
        <v>1</v>
      </c>
      <c r="D24" s="148">
        <f t="shared" si="3"/>
        <v>1</v>
      </c>
      <c r="E24" s="88">
        <v>1</v>
      </c>
      <c r="F24" s="88">
        <v>0</v>
      </c>
      <c r="G24" s="222">
        <v>0</v>
      </c>
      <c r="H24" s="205">
        <f t="shared" si="1"/>
        <v>0</v>
      </c>
      <c r="I24" s="87">
        <v>0</v>
      </c>
      <c r="J24" s="87">
        <v>0</v>
      </c>
      <c r="K24" s="88">
        <v>0</v>
      </c>
    </row>
    <row r="25" spans="1:11" x14ac:dyDescent="0.25">
      <c r="A25" s="851">
        <v>19</v>
      </c>
      <c r="B25" s="588" t="s">
        <v>877</v>
      </c>
      <c r="C25" s="221">
        <f t="shared" si="2"/>
        <v>1</v>
      </c>
      <c r="D25" s="148">
        <f t="shared" si="3"/>
        <v>1</v>
      </c>
      <c r="E25" s="88">
        <v>1</v>
      </c>
      <c r="F25" s="88">
        <v>0</v>
      </c>
      <c r="G25" s="222">
        <v>0</v>
      </c>
      <c r="H25" s="205">
        <f t="shared" si="1"/>
        <v>0</v>
      </c>
      <c r="I25" s="87">
        <v>0</v>
      </c>
      <c r="J25" s="87">
        <v>0</v>
      </c>
      <c r="K25" s="88">
        <v>0</v>
      </c>
    </row>
    <row r="26" spans="1:11" x14ac:dyDescent="0.25">
      <c r="A26" s="851">
        <v>20</v>
      </c>
      <c r="B26" s="588" t="s">
        <v>906</v>
      </c>
      <c r="C26" s="221">
        <f t="shared" si="2"/>
        <v>1</v>
      </c>
      <c r="D26" s="148">
        <f t="shared" si="3"/>
        <v>1</v>
      </c>
      <c r="E26" s="88">
        <v>1</v>
      </c>
      <c r="F26" s="88">
        <v>0</v>
      </c>
      <c r="G26" s="222">
        <v>0</v>
      </c>
      <c r="H26" s="205">
        <f t="shared" si="1"/>
        <v>0</v>
      </c>
      <c r="I26" s="87">
        <v>0</v>
      </c>
      <c r="J26" s="87">
        <v>0</v>
      </c>
      <c r="K26" s="88">
        <v>0</v>
      </c>
    </row>
    <row r="27" spans="1:11" x14ac:dyDescent="0.25">
      <c r="A27" s="851">
        <v>21</v>
      </c>
      <c r="B27" s="588" t="s">
        <v>709</v>
      </c>
      <c r="C27" s="221">
        <f t="shared" si="2"/>
        <v>3</v>
      </c>
      <c r="D27" s="148">
        <f t="shared" si="3"/>
        <v>2</v>
      </c>
      <c r="E27" s="88">
        <v>1</v>
      </c>
      <c r="F27" s="88">
        <v>1</v>
      </c>
      <c r="G27" s="222">
        <v>0</v>
      </c>
      <c r="H27" s="205">
        <f t="shared" si="1"/>
        <v>1</v>
      </c>
      <c r="I27" s="87">
        <v>1</v>
      </c>
      <c r="J27" s="87">
        <v>0</v>
      </c>
      <c r="K27" s="88">
        <v>0</v>
      </c>
    </row>
    <row r="28" spans="1:11" x14ac:dyDescent="0.25">
      <c r="A28" s="851">
        <v>22</v>
      </c>
      <c r="B28" s="588" t="s">
        <v>947</v>
      </c>
      <c r="C28" s="221">
        <f t="shared" si="2"/>
        <v>1</v>
      </c>
      <c r="D28" s="148">
        <f t="shared" si="3"/>
        <v>1</v>
      </c>
      <c r="E28" s="88">
        <v>1</v>
      </c>
      <c r="F28" s="88">
        <v>0</v>
      </c>
      <c r="G28" s="222">
        <v>0</v>
      </c>
      <c r="H28" s="205">
        <f t="shared" si="1"/>
        <v>0</v>
      </c>
      <c r="I28" s="87">
        <v>0</v>
      </c>
      <c r="J28" s="87">
        <v>0</v>
      </c>
      <c r="K28" s="88">
        <v>0</v>
      </c>
    </row>
    <row r="29" spans="1:11" x14ac:dyDescent="0.25">
      <c r="A29" s="851">
        <v>23</v>
      </c>
      <c r="B29" s="588" t="s">
        <v>381</v>
      </c>
      <c r="C29" s="221">
        <f t="shared" si="2"/>
        <v>2</v>
      </c>
      <c r="D29" s="148">
        <f t="shared" si="3"/>
        <v>2</v>
      </c>
      <c r="E29" s="88">
        <v>0</v>
      </c>
      <c r="F29" s="88">
        <v>2</v>
      </c>
      <c r="G29" s="222">
        <v>0</v>
      </c>
      <c r="H29" s="205">
        <f t="shared" si="1"/>
        <v>0</v>
      </c>
      <c r="I29" s="87">
        <v>0</v>
      </c>
      <c r="J29" s="87">
        <v>0</v>
      </c>
      <c r="K29" s="88">
        <v>0</v>
      </c>
    </row>
    <row r="30" spans="1:11" x14ac:dyDescent="0.25">
      <c r="A30" s="851">
        <v>24</v>
      </c>
      <c r="B30" s="588" t="s">
        <v>207</v>
      </c>
      <c r="C30" s="221">
        <f t="shared" si="2"/>
        <v>206</v>
      </c>
      <c r="D30" s="148">
        <f t="shared" si="3"/>
        <v>205</v>
      </c>
      <c r="E30" s="88">
        <v>145</v>
      </c>
      <c r="F30" s="88">
        <v>59</v>
      </c>
      <c r="G30" s="222">
        <v>1</v>
      </c>
      <c r="H30" s="205">
        <f t="shared" si="1"/>
        <v>1</v>
      </c>
      <c r="I30" s="87">
        <v>1</v>
      </c>
      <c r="J30" s="87">
        <v>0</v>
      </c>
      <c r="K30" s="88">
        <v>0</v>
      </c>
    </row>
    <row r="31" spans="1:11" x14ac:dyDescent="0.25">
      <c r="A31" s="851">
        <v>25</v>
      </c>
      <c r="B31" s="588" t="s">
        <v>771</v>
      </c>
      <c r="C31" s="221">
        <f t="shared" si="2"/>
        <v>4</v>
      </c>
      <c r="D31" s="148">
        <f t="shared" si="3"/>
        <v>2</v>
      </c>
      <c r="E31" s="88">
        <v>2</v>
      </c>
      <c r="F31" s="88">
        <v>0</v>
      </c>
      <c r="G31" s="222">
        <v>0</v>
      </c>
      <c r="H31" s="205">
        <f t="shared" si="1"/>
        <v>2</v>
      </c>
      <c r="I31" s="87">
        <v>0</v>
      </c>
      <c r="J31" s="87">
        <v>2</v>
      </c>
      <c r="K31" s="88">
        <v>0</v>
      </c>
    </row>
    <row r="32" spans="1:11" x14ac:dyDescent="0.25">
      <c r="A32" s="851">
        <v>26</v>
      </c>
      <c r="B32" s="588" t="s">
        <v>479</v>
      </c>
      <c r="C32" s="221">
        <f t="shared" si="2"/>
        <v>7</v>
      </c>
      <c r="D32" s="148">
        <f t="shared" si="3"/>
        <v>7</v>
      </c>
      <c r="E32" s="88">
        <v>5</v>
      </c>
      <c r="F32" s="88">
        <v>2</v>
      </c>
      <c r="G32" s="222">
        <v>0</v>
      </c>
      <c r="H32" s="205">
        <f t="shared" si="1"/>
        <v>0</v>
      </c>
      <c r="I32" s="87">
        <v>0</v>
      </c>
      <c r="J32" s="87">
        <v>0</v>
      </c>
      <c r="K32" s="88">
        <v>0</v>
      </c>
    </row>
    <row r="33" spans="1:11" x14ac:dyDescent="0.25">
      <c r="A33" s="851">
        <v>27</v>
      </c>
      <c r="B33" s="588" t="s">
        <v>772</v>
      </c>
      <c r="C33" s="221">
        <f t="shared" si="2"/>
        <v>13</v>
      </c>
      <c r="D33" s="148">
        <f t="shared" si="3"/>
        <v>13</v>
      </c>
      <c r="E33" s="88">
        <v>9</v>
      </c>
      <c r="F33" s="88">
        <v>4</v>
      </c>
      <c r="G33" s="222">
        <v>0</v>
      </c>
      <c r="H33" s="205">
        <f t="shared" si="1"/>
        <v>0</v>
      </c>
      <c r="I33" s="87">
        <v>0</v>
      </c>
      <c r="J33" s="87">
        <v>0</v>
      </c>
      <c r="K33" s="88">
        <v>0</v>
      </c>
    </row>
    <row r="34" spans="1:11" x14ac:dyDescent="0.25">
      <c r="A34" s="851">
        <v>28</v>
      </c>
      <c r="B34" s="588" t="s">
        <v>829</v>
      </c>
      <c r="C34" s="221">
        <f t="shared" si="2"/>
        <v>6</v>
      </c>
      <c r="D34" s="148">
        <f t="shared" si="3"/>
        <v>6</v>
      </c>
      <c r="E34" s="88">
        <v>6</v>
      </c>
      <c r="F34" s="88">
        <v>0</v>
      </c>
      <c r="G34" s="222">
        <v>0</v>
      </c>
      <c r="H34" s="205">
        <f t="shared" si="1"/>
        <v>0</v>
      </c>
      <c r="I34" s="87">
        <v>0</v>
      </c>
      <c r="J34" s="87">
        <v>0</v>
      </c>
      <c r="K34" s="88">
        <v>0</v>
      </c>
    </row>
    <row r="35" spans="1:11" x14ac:dyDescent="0.25">
      <c r="A35" s="851">
        <v>29</v>
      </c>
      <c r="B35" s="588" t="s">
        <v>797</v>
      </c>
      <c r="C35" s="221">
        <f t="shared" si="2"/>
        <v>3</v>
      </c>
      <c r="D35" s="148">
        <f t="shared" si="3"/>
        <v>3</v>
      </c>
      <c r="E35" s="88">
        <v>3</v>
      </c>
      <c r="F35" s="88">
        <v>0</v>
      </c>
      <c r="G35" s="222">
        <v>0</v>
      </c>
      <c r="H35" s="205">
        <f t="shared" si="1"/>
        <v>0</v>
      </c>
      <c r="I35" s="87">
        <v>0</v>
      </c>
      <c r="J35" s="87">
        <v>0</v>
      </c>
      <c r="K35" s="88">
        <v>0</v>
      </c>
    </row>
    <row r="36" spans="1:11" x14ac:dyDescent="0.25">
      <c r="A36" s="851">
        <v>30</v>
      </c>
      <c r="B36" s="588" t="s">
        <v>502</v>
      </c>
      <c r="C36" s="221">
        <f t="shared" si="2"/>
        <v>4</v>
      </c>
      <c r="D36" s="148">
        <f t="shared" si="3"/>
        <v>4</v>
      </c>
      <c r="E36" s="88">
        <v>3</v>
      </c>
      <c r="F36" s="88">
        <v>1</v>
      </c>
      <c r="G36" s="222">
        <v>0</v>
      </c>
      <c r="H36" s="205">
        <f t="shared" si="1"/>
        <v>0</v>
      </c>
      <c r="I36" s="87">
        <v>0</v>
      </c>
      <c r="J36" s="87">
        <v>0</v>
      </c>
      <c r="K36" s="88">
        <v>0</v>
      </c>
    </row>
    <row r="37" spans="1:11" x14ac:dyDescent="0.25">
      <c r="A37" s="851">
        <v>31</v>
      </c>
      <c r="B37" s="588" t="s">
        <v>977</v>
      </c>
      <c r="C37" s="221">
        <f t="shared" si="2"/>
        <v>1</v>
      </c>
      <c r="D37" s="148">
        <f t="shared" si="3"/>
        <v>1</v>
      </c>
      <c r="E37" s="88">
        <v>0</v>
      </c>
      <c r="F37" s="88">
        <v>1</v>
      </c>
      <c r="G37" s="222">
        <v>0</v>
      </c>
      <c r="H37" s="205">
        <f t="shared" si="1"/>
        <v>0</v>
      </c>
      <c r="I37" s="87">
        <v>0</v>
      </c>
      <c r="J37" s="87">
        <v>0</v>
      </c>
      <c r="K37" s="88">
        <v>0</v>
      </c>
    </row>
    <row r="38" spans="1:11" x14ac:dyDescent="0.25">
      <c r="A38" s="851">
        <v>32</v>
      </c>
      <c r="B38" s="588" t="s">
        <v>978</v>
      </c>
      <c r="C38" s="221">
        <f t="shared" si="2"/>
        <v>2</v>
      </c>
      <c r="D38" s="148">
        <f t="shared" si="3"/>
        <v>2</v>
      </c>
      <c r="E38" s="88">
        <v>2</v>
      </c>
      <c r="F38" s="88">
        <v>0</v>
      </c>
      <c r="G38" s="222">
        <v>0</v>
      </c>
      <c r="H38" s="205">
        <f t="shared" si="1"/>
        <v>0</v>
      </c>
      <c r="I38" s="87">
        <v>0</v>
      </c>
      <c r="J38" s="87">
        <v>0</v>
      </c>
      <c r="K38" s="88">
        <v>0</v>
      </c>
    </row>
    <row r="39" spans="1:11" x14ac:dyDescent="0.25">
      <c r="A39" s="851">
        <v>33</v>
      </c>
      <c r="B39" s="588" t="s">
        <v>826</v>
      </c>
      <c r="C39" s="221">
        <f>D39+H39</f>
        <v>4</v>
      </c>
      <c r="D39" s="148">
        <f t="shared" si="3"/>
        <v>4</v>
      </c>
      <c r="E39" s="88">
        <v>4</v>
      </c>
      <c r="F39" s="88">
        <v>0</v>
      </c>
      <c r="G39" s="222">
        <v>0</v>
      </c>
      <c r="H39" s="205">
        <f t="shared" si="1"/>
        <v>0</v>
      </c>
      <c r="I39" s="87">
        <v>0</v>
      </c>
      <c r="J39" s="87">
        <v>0</v>
      </c>
      <c r="K39" s="88">
        <v>0</v>
      </c>
    </row>
    <row r="40" spans="1:11" x14ac:dyDescent="0.25">
      <c r="A40" s="851">
        <v>34</v>
      </c>
      <c r="B40" s="588" t="s">
        <v>792</v>
      </c>
      <c r="C40" s="221">
        <f t="shared" si="2"/>
        <v>2</v>
      </c>
      <c r="D40" s="148">
        <f t="shared" si="3"/>
        <v>2</v>
      </c>
      <c r="E40" s="88">
        <v>1</v>
      </c>
      <c r="F40" s="88">
        <v>1</v>
      </c>
      <c r="G40" s="222">
        <v>0</v>
      </c>
      <c r="H40" s="205">
        <f t="shared" si="1"/>
        <v>0</v>
      </c>
      <c r="I40" s="87">
        <v>0</v>
      </c>
      <c r="J40" s="87">
        <v>0</v>
      </c>
      <c r="K40" s="88">
        <v>0</v>
      </c>
    </row>
    <row r="41" spans="1:11" x14ac:dyDescent="0.25">
      <c r="A41" s="851">
        <v>35</v>
      </c>
      <c r="B41" s="588" t="s">
        <v>712</v>
      </c>
      <c r="C41" s="221">
        <f t="shared" si="2"/>
        <v>6</v>
      </c>
      <c r="D41" s="148">
        <f t="shared" si="3"/>
        <v>6</v>
      </c>
      <c r="E41" s="88">
        <v>1</v>
      </c>
      <c r="F41" s="88">
        <v>5</v>
      </c>
      <c r="G41" s="222">
        <v>0</v>
      </c>
      <c r="H41" s="205">
        <f t="shared" si="1"/>
        <v>0</v>
      </c>
      <c r="I41" s="87">
        <v>0</v>
      </c>
      <c r="J41" s="87">
        <v>0</v>
      </c>
      <c r="K41" s="88">
        <v>0</v>
      </c>
    </row>
    <row r="42" spans="1:11" x14ac:dyDescent="0.25">
      <c r="A42" s="851">
        <v>36</v>
      </c>
      <c r="B42" s="588" t="s">
        <v>682</v>
      </c>
      <c r="C42" s="221">
        <f t="shared" si="2"/>
        <v>5</v>
      </c>
      <c r="D42" s="148">
        <f t="shared" si="3"/>
        <v>5</v>
      </c>
      <c r="E42" s="88">
        <v>4</v>
      </c>
      <c r="F42" s="88">
        <v>1</v>
      </c>
      <c r="G42" s="222">
        <v>0</v>
      </c>
      <c r="H42" s="205">
        <f t="shared" si="1"/>
        <v>0</v>
      </c>
      <c r="I42" s="87">
        <v>0</v>
      </c>
      <c r="J42" s="87">
        <v>0</v>
      </c>
      <c r="K42" s="88">
        <v>0</v>
      </c>
    </row>
    <row r="43" spans="1:11" x14ac:dyDescent="0.25">
      <c r="A43" s="851">
        <v>37</v>
      </c>
      <c r="B43" s="588" t="s">
        <v>813</v>
      </c>
      <c r="C43" s="221">
        <f t="shared" si="2"/>
        <v>4</v>
      </c>
      <c r="D43" s="148">
        <f t="shared" si="3"/>
        <v>4</v>
      </c>
      <c r="E43" s="88">
        <v>4</v>
      </c>
      <c r="F43" s="88">
        <v>0</v>
      </c>
      <c r="G43" s="222">
        <v>0</v>
      </c>
      <c r="H43" s="205">
        <f t="shared" si="1"/>
        <v>0</v>
      </c>
      <c r="I43" s="87">
        <v>0</v>
      </c>
      <c r="J43" s="87">
        <v>0</v>
      </c>
      <c r="K43" s="88">
        <v>0</v>
      </c>
    </row>
    <row r="44" spans="1:11" x14ac:dyDescent="0.25">
      <c r="A44" s="851">
        <v>38</v>
      </c>
      <c r="B44" s="588" t="s">
        <v>979</v>
      </c>
      <c r="C44" s="221">
        <f t="shared" si="2"/>
        <v>1</v>
      </c>
      <c r="D44" s="148">
        <f t="shared" si="3"/>
        <v>1</v>
      </c>
      <c r="E44" s="88">
        <v>1</v>
      </c>
      <c r="F44" s="88">
        <v>0</v>
      </c>
      <c r="G44" s="222">
        <v>0</v>
      </c>
      <c r="H44" s="205">
        <f t="shared" si="1"/>
        <v>0</v>
      </c>
      <c r="I44" s="87">
        <v>0</v>
      </c>
      <c r="J44" s="87">
        <v>0</v>
      </c>
      <c r="K44" s="88">
        <v>0</v>
      </c>
    </row>
    <row r="45" spans="1:11" x14ac:dyDescent="0.25">
      <c r="A45" s="851">
        <v>39</v>
      </c>
      <c r="B45" s="588" t="s">
        <v>980</v>
      </c>
      <c r="C45" s="221">
        <f t="shared" si="2"/>
        <v>1</v>
      </c>
      <c r="D45" s="148">
        <f t="shared" si="3"/>
        <v>1</v>
      </c>
      <c r="E45" s="88">
        <v>1</v>
      </c>
      <c r="F45" s="88">
        <v>0</v>
      </c>
      <c r="G45" s="222">
        <v>0</v>
      </c>
      <c r="H45" s="205">
        <f t="shared" si="1"/>
        <v>0</v>
      </c>
      <c r="I45" s="87">
        <v>0</v>
      </c>
      <c r="J45" s="87">
        <v>0</v>
      </c>
      <c r="K45" s="88">
        <v>0</v>
      </c>
    </row>
    <row r="46" spans="1:11" x14ac:dyDescent="0.25">
      <c r="A46" s="851">
        <v>40</v>
      </c>
      <c r="B46" s="588" t="s">
        <v>981</v>
      </c>
      <c r="C46" s="221">
        <f t="shared" si="2"/>
        <v>1</v>
      </c>
      <c r="D46" s="148">
        <f t="shared" si="3"/>
        <v>1</v>
      </c>
      <c r="E46" s="88">
        <v>1</v>
      </c>
      <c r="F46" s="88">
        <v>0</v>
      </c>
      <c r="G46" s="222">
        <v>0</v>
      </c>
      <c r="H46" s="205">
        <f t="shared" si="1"/>
        <v>0</v>
      </c>
      <c r="I46" s="87">
        <v>0</v>
      </c>
      <c r="J46" s="87">
        <v>0</v>
      </c>
      <c r="K46" s="88">
        <v>0</v>
      </c>
    </row>
    <row r="47" spans="1:11" x14ac:dyDescent="0.25">
      <c r="A47" s="851">
        <v>41</v>
      </c>
      <c r="B47" s="588" t="s">
        <v>621</v>
      </c>
      <c r="C47" s="221">
        <f t="shared" si="2"/>
        <v>1</v>
      </c>
      <c r="D47" s="148">
        <f t="shared" si="3"/>
        <v>1</v>
      </c>
      <c r="E47" s="88">
        <v>0</v>
      </c>
      <c r="F47" s="88">
        <v>1</v>
      </c>
      <c r="G47" s="222">
        <v>0</v>
      </c>
      <c r="H47" s="205">
        <f t="shared" si="1"/>
        <v>0</v>
      </c>
      <c r="I47" s="87">
        <v>0</v>
      </c>
      <c r="J47" s="87">
        <v>0</v>
      </c>
      <c r="K47" s="88">
        <v>0</v>
      </c>
    </row>
    <row r="48" spans="1:11" x14ac:dyDescent="0.25">
      <c r="A48" s="851">
        <v>42</v>
      </c>
      <c r="B48" s="589" t="s">
        <v>194</v>
      </c>
      <c r="C48" s="221">
        <f t="shared" si="2"/>
        <v>30</v>
      </c>
      <c r="D48" s="148">
        <f t="shared" si="3"/>
        <v>28</v>
      </c>
      <c r="E48" s="88">
        <v>12</v>
      </c>
      <c r="F48" s="88">
        <v>15</v>
      </c>
      <c r="G48" s="222">
        <v>1</v>
      </c>
      <c r="H48" s="205">
        <f t="shared" si="1"/>
        <v>2</v>
      </c>
      <c r="I48" s="87">
        <v>1</v>
      </c>
      <c r="J48" s="87">
        <v>1</v>
      </c>
      <c r="K48" s="88">
        <v>0</v>
      </c>
    </row>
    <row r="49" spans="1:11" x14ac:dyDescent="0.25">
      <c r="A49" s="851">
        <v>43</v>
      </c>
      <c r="B49" s="588" t="s">
        <v>195</v>
      </c>
      <c r="C49" s="221">
        <f t="shared" si="2"/>
        <v>11</v>
      </c>
      <c r="D49" s="148">
        <f t="shared" si="3"/>
        <v>10</v>
      </c>
      <c r="E49" s="88">
        <v>3</v>
      </c>
      <c r="F49" s="88">
        <v>7</v>
      </c>
      <c r="G49" s="222">
        <v>0</v>
      </c>
      <c r="H49" s="205">
        <f t="shared" si="1"/>
        <v>1</v>
      </c>
      <c r="I49" s="87">
        <v>1</v>
      </c>
      <c r="J49" s="87">
        <v>0</v>
      </c>
      <c r="K49" s="88">
        <v>0</v>
      </c>
    </row>
    <row r="50" spans="1:11" x14ac:dyDescent="0.25">
      <c r="A50" s="851">
        <v>44</v>
      </c>
      <c r="B50" s="588" t="s">
        <v>935</v>
      </c>
      <c r="C50" s="221">
        <f t="shared" si="2"/>
        <v>1</v>
      </c>
      <c r="D50" s="148">
        <f t="shared" si="3"/>
        <v>1</v>
      </c>
      <c r="E50" s="88">
        <v>0</v>
      </c>
      <c r="F50" s="88">
        <v>1</v>
      </c>
      <c r="G50" s="222">
        <v>0</v>
      </c>
      <c r="H50" s="205">
        <f t="shared" si="1"/>
        <v>0</v>
      </c>
      <c r="I50" s="87">
        <v>0</v>
      </c>
      <c r="J50" s="87">
        <v>0</v>
      </c>
      <c r="K50" s="88">
        <v>0</v>
      </c>
    </row>
    <row r="51" spans="1:11" x14ac:dyDescent="0.25">
      <c r="A51" s="851">
        <v>45</v>
      </c>
      <c r="B51" s="588" t="s">
        <v>731</v>
      </c>
      <c r="C51" s="221">
        <f t="shared" si="2"/>
        <v>7</v>
      </c>
      <c r="D51" s="148">
        <f t="shared" si="3"/>
        <v>7</v>
      </c>
      <c r="E51" s="88">
        <v>6</v>
      </c>
      <c r="F51" s="88">
        <v>1</v>
      </c>
      <c r="G51" s="222">
        <v>0</v>
      </c>
      <c r="H51" s="205">
        <f t="shared" si="1"/>
        <v>0</v>
      </c>
      <c r="I51" s="87">
        <v>0</v>
      </c>
      <c r="J51" s="87">
        <v>0</v>
      </c>
      <c r="K51" s="88">
        <v>0</v>
      </c>
    </row>
    <row r="52" spans="1:11" x14ac:dyDescent="0.25">
      <c r="A52" s="851">
        <v>46</v>
      </c>
      <c r="B52" s="588" t="s">
        <v>197</v>
      </c>
      <c r="C52" s="221">
        <f t="shared" si="2"/>
        <v>61</v>
      </c>
      <c r="D52" s="148">
        <f t="shared" si="3"/>
        <v>60</v>
      </c>
      <c r="E52" s="88">
        <v>22</v>
      </c>
      <c r="F52" s="88">
        <v>37</v>
      </c>
      <c r="G52" s="222">
        <v>1</v>
      </c>
      <c r="H52" s="205">
        <f t="shared" si="1"/>
        <v>1</v>
      </c>
      <c r="I52" s="87">
        <v>1</v>
      </c>
      <c r="J52" s="87">
        <v>0</v>
      </c>
      <c r="K52" s="88">
        <v>0</v>
      </c>
    </row>
    <row r="53" spans="1:11" x14ac:dyDescent="0.25">
      <c r="A53" s="851">
        <v>47</v>
      </c>
      <c r="B53" s="588" t="s">
        <v>831</v>
      </c>
      <c r="C53" s="221">
        <f t="shared" si="2"/>
        <v>1</v>
      </c>
      <c r="D53" s="148">
        <f t="shared" si="3"/>
        <v>1</v>
      </c>
      <c r="E53" s="88">
        <v>1</v>
      </c>
      <c r="F53" s="88">
        <v>0</v>
      </c>
      <c r="G53" s="222">
        <v>0</v>
      </c>
      <c r="H53" s="205">
        <f t="shared" si="1"/>
        <v>0</v>
      </c>
      <c r="I53" s="87">
        <v>0</v>
      </c>
      <c r="J53" s="87">
        <v>0</v>
      </c>
      <c r="K53" s="88">
        <v>0</v>
      </c>
    </row>
    <row r="54" spans="1:11" x14ac:dyDescent="0.25">
      <c r="A54" s="851">
        <v>48</v>
      </c>
      <c r="B54" s="588" t="s">
        <v>199</v>
      </c>
      <c r="C54" s="221">
        <f t="shared" si="2"/>
        <v>32</v>
      </c>
      <c r="D54" s="148">
        <f t="shared" si="3"/>
        <v>30</v>
      </c>
      <c r="E54" s="88">
        <v>10</v>
      </c>
      <c r="F54" s="88">
        <v>20</v>
      </c>
      <c r="G54" s="222">
        <v>0</v>
      </c>
      <c r="H54" s="205">
        <f t="shared" si="1"/>
        <v>2</v>
      </c>
      <c r="I54" s="87">
        <v>2</v>
      </c>
      <c r="J54" s="87">
        <v>0</v>
      </c>
      <c r="K54" s="88">
        <v>0</v>
      </c>
    </row>
    <row r="55" spans="1:11" x14ac:dyDescent="0.25">
      <c r="A55" s="851">
        <v>49</v>
      </c>
      <c r="B55" s="588" t="s">
        <v>485</v>
      </c>
      <c r="C55" s="221">
        <f t="shared" si="2"/>
        <v>22</v>
      </c>
      <c r="D55" s="148">
        <f t="shared" si="3"/>
        <v>22</v>
      </c>
      <c r="E55" s="88">
        <v>14</v>
      </c>
      <c r="F55" s="88">
        <v>8</v>
      </c>
      <c r="G55" s="222">
        <v>0</v>
      </c>
      <c r="H55" s="205">
        <f t="shared" si="1"/>
        <v>0</v>
      </c>
      <c r="I55" s="87">
        <v>0</v>
      </c>
      <c r="J55" s="87">
        <v>0</v>
      </c>
      <c r="K55" s="88">
        <v>0</v>
      </c>
    </row>
    <row r="56" spans="1:11" x14ac:dyDescent="0.25">
      <c r="A56" s="851">
        <v>50</v>
      </c>
      <c r="B56" s="588" t="s">
        <v>814</v>
      </c>
      <c r="C56" s="221">
        <f t="shared" si="2"/>
        <v>1</v>
      </c>
      <c r="D56" s="148">
        <f t="shared" si="3"/>
        <v>1</v>
      </c>
      <c r="E56" s="88">
        <v>1</v>
      </c>
      <c r="F56" s="88">
        <v>0</v>
      </c>
      <c r="G56" s="222">
        <v>0</v>
      </c>
      <c r="H56" s="205">
        <f t="shared" si="1"/>
        <v>0</v>
      </c>
      <c r="I56" s="87">
        <v>0</v>
      </c>
      <c r="J56" s="87">
        <v>0</v>
      </c>
      <c r="K56" s="88">
        <v>0</v>
      </c>
    </row>
    <row r="57" spans="1:11" x14ac:dyDescent="0.25">
      <c r="A57" s="851">
        <v>51</v>
      </c>
      <c r="B57" s="588" t="s">
        <v>417</v>
      </c>
      <c r="C57" s="221">
        <f t="shared" si="2"/>
        <v>2</v>
      </c>
      <c r="D57" s="148">
        <f t="shared" si="3"/>
        <v>2</v>
      </c>
      <c r="E57" s="88">
        <v>1</v>
      </c>
      <c r="F57" s="88">
        <v>1</v>
      </c>
      <c r="G57" s="222">
        <v>0</v>
      </c>
      <c r="H57" s="205">
        <f t="shared" si="1"/>
        <v>0</v>
      </c>
      <c r="I57" s="87">
        <v>0</v>
      </c>
      <c r="J57" s="87">
        <v>0</v>
      </c>
      <c r="K57" s="88">
        <v>0</v>
      </c>
    </row>
    <row r="58" spans="1:11" x14ac:dyDescent="0.25">
      <c r="A58" s="851">
        <v>52</v>
      </c>
      <c r="B58" s="588" t="s">
        <v>748</v>
      </c>
      <c r="C58" s="221">
        <f t="shared" si="2"/>
        <v>2</v>
      </c>
      <c r="D58" s="148">
        <f t="shared" si="3"/>
        <v>2</v>
      </c>
      <c r="E58" s="88">
        <v>1</v>
      </c>
      <c r="F58" s="88">
        <v>1</v>
      </c>
      <c r="G58" s="222">
        <v>0</v>
      </c>
      <c r="H58" s="205">
        <f t="shared" si="1"/>
        <v>0</v>
      </c>
      <c r="I58" s="87">
        <v>0</v>
      </c>
      <c r="J58" s="87">
        <v>0</v>
      </c>
      <c r="K58" s="88">
        <v>0</v>
      </c>
    </row>
    <row r="59" spans="1:11" x14ac:dyDescent="0.25">
      <c r="A59" s="851">
        <v>53</v>
      </c>
      <c r="B59" s="588" t="s">
        <v>812</v>
      </c>
      <c r="C59" s="221">
        <f t="shared" si="2"/>
        <v>1</v>
      </c>
      <c r="D59" s="148">
        <f t="shared" si="3"/>
        <v>1</v>
      </c>
      <c r="E59" s="88">
        <v>1</v>
      </c>
      <c r="F59" s="88">
        <v>0</v>
      </c>
      <c r="G59" s="222">
        <v>0</v>
      </c>
      <c r="H59" s="205">
        <f t="shared" si="1"/>
        <v>0</v>
      </c>
      <c r="I59" s="87">
        <v>0</v>
      </c>
      <c r="J59" s="87">
        <v>0</v>
      </c>
      <c r="K59" s="88">
        <v>0</v>
      </c>
    </row>
    <row r="60" spans="1:11" x14ac:dyDescent="0.25">
      <c r="A60" s="851">
        <v>54</v>
      </c>
      <c r="B60" s="588" t="s">
        <v>711</v>
      </c>
      <c r="C60" s="221">
        <f t="shared" si="2"/>
        <v>2</v>
      </c>
      <c r="D60" s="148">
        <f t="shared" si="3"/>
        <v>2</v>
      </c>
      <c r="E60" s="88">
        <v>1</v>
      </c>
      <c r="F60" s="88">
        <v>1</v>
      </c>
      <c r="G60" s="222">
        <v>0</v>
      </c>
      <c r="H60" s="205">
        <f t="shared" si="1"/>
        <v>0</v>
      </c>
      <c r="I60" s="87">
        <v>0</v>
      </c>
      <c r="J60" s="87">
        <v>0</v>
      </c>
      <c r="K60" s="88">
        <v>0</v>
      </c>
    </row>
    <row r="61" spans="1:11" x14ac:dyDescent="0.25">
      <c r="A61" s="851">
        <v>55</v>
      </c>
      <c r="B61" s="588" t="s">
        <v>202</v>
      </c>
      <c r="C61" s="221">
        <f t="shared" si="2"/>
        <v>85</v>
      </c>
      <c r="D61" s="148">
        <f t="shared" si="3"/>
        <v>82</v>
      </c>
      <c r="E61" s="88">
        <v>27</v>
      </c>
      <c r="F61" s="88">
        <v>55</v>
      </c>
      <c r="G61" s="222">
        <v>0</v>
      </c>
      <c r="H61" s="205">
        <f t="shared" si="1"/>
        <v>3</v>
      </c>
      <c r="I61" s="87">
        <v>2</v>
      </c>
      <c r="J61" s="87">
        <v>1</v>
      </c>
      <c r="K61" s="88">
        <v>0</v>
      </c>
    </row>
    <row r="62" spans="1:11" x14ac:dyDescent="0.25">
      <c r="A62" s="851">
        <v>56</v>
      </c>
      <c r="B62" s="588" t="s">
        <v>203</v>
      </c>
      <c r="C62" s="221">
        <f t="shared" si="2"/>
        <v>47</v>
      </c>
      <c r="D62" s="148">
        <f t="shared" si="3"/>
        <v>45</v>
      </c>
      <c r="E62" s="88">
        <v>21</v>
      </c>
      <c r="F62" s="88">
        <v>24</v>
      </c>
      <c r="G62" s="222">
        <v>0</v>
      </c>
      <c r="H62" s="205">
        <f t="shared" si="1"/>
        <v>2</v>
      </c>
      <c r="I62" s="87">
        <v>0</v>
      </c>
      <c r="J62" s="87">
        <v>2</v>
      </c>
      <c r="K62" s="88">
        <v>0</v>
      </c>
    </row>
    <row r="63" spans="1:11" x14ac:dyDescent="0.25">
      <c r="A63" s="851">
        <v>57</v>
      </c>
      <c r="B63" s="588" t="s">
        <v>501</v>
      </c>
      <c r="C63" s="221">
        <f t="shared" si="2"/>
        <v>5</v>
      </c>
      <c r="D63" s="148">
        <f t="shared" si="3"/>
        <v>5</v>
      </c>
      <c r="E63" s="88">
        <v>0</v>
      </c>
      <c r="F63" s="88">
        <v>5</v>
      </c>
      <c r="G63" s="222">
        <v>0</v>
      </c>
      <c r="H63" s="205">
        <f t="shared" si="1"/>
        <v>0</v>
      </c>
      <c r="I63" s="87">
        <v>0</v>
      </c>
      <c r="J63" s="87">
        <v>0</v>
      </c>
      <c r="K63" s="88">
        <v>0</v>
      </c>
    </row>
    <row r="64" spans="1:11" x14ac:dyDescent="0.25">
      <c r="A64" s="851">
        <v>58</v>
      </c>
      <c r="B64" s="588" t="s">
        <v>472</v>
      </c>
      <c r="C64" s="221">
        <f t="shared" si="2"/>
        <v>12</v>
      </c>
      <c r="D64" s="148">
        <f t="shared" si="3"/>
        <v>10</v>
      </c>
      <c r="E64" s="88">
        <v>5</v>
      </c>
      <c r="F64" s="88">
        <v>5</v>
      </c>
      <c r="G64" s="222">
        <v>0</v>
      </c>
      <c r="H64" s="205">
        <f t="shared" si="1"/>
        <v>2</v>
      </c>
      <c r="I64" s="87">
        <v>0</v>
      </c>
      <c r="J64" s="87">
        <v>2</v>
      </c>
      <c r="K64" s="88">
        <v>0</v>
      </c>
    </row>
    <row r="65" spans="1:11" x14ac:dyDescent="0.25">
      <c r="A65" s="851">
        <v>59</v>
      </c>
      <c r="B65" s="588" t="s">
        <v>832</v>
      </c>
      <c r="C65" s="221">
        <f t="shared" si="2"/>
        <v>2</v>
      </c>
      <c r="D65" s="148">
        <f t="shared" si="3"/>
        <v>2</v>
      </c>
      <c r="E65" s="88">
        <v>1</v>
      </c>
      <c r="F65" s="88">
        <v>1</v>
      </c>
      <c r="G65" s="222">
        <v>0</v>
      </c>
      <c r="H65" s="205">
        <f t="shared" si="1"/>
        <v>0</v>
      </c>
      <c r="I65" s="87">
        <v>0</v>
      </c>
      <c r="J65" s="87">
        <v>0</v>
      </c>
      <c r="K65" s="88">
        <v>0</v>
      </c>
    </row>
    <row r="66" spans="1:11" x14ac:dyDescent="0.25">
      <c r="A66" s="851">
        <v>60</v>
      </c>
      <c r="B66" s="588" t="s">
        <v>878</v>
      </c>
      <c r="C66" s="221">
        <f t="shared" si="2"/>
        <v>1</v>
      </c>
      <c r="D66" s="148">
        <f t="shared" si="3"/>
        <v>1</v>
      </c>
      <c r="E66" s="88">
        <v>0</v>
      </c>
      <c r="F66" s="88">
        <v>1</v>
      </c>
      <c r="G66" s="222">
        <v>0</v>
      </c>
      <c r="H66" s="205">
        <f t="shared" si="1"/>
        <v>0</v>
      </c>
      <c r="I66" s="87">
        <v>0</v>
      </c>
      <c r="J66" s="87">
        <v>0</v>
      </c>
      <c r="K66" s="88">
        <v>0</v>
      </c>
    </row>
    <row r="67" spans="1:11" x14ac:dyDescent="0.25">
      <c r="A67" s="851">
        <v>61</v>
      </c>
      <c r="B67" s="588" t="s">
        <v>897</v>
      </c>
      <c r="C67" s="221">
        <f t="shared" si="2"/>
        <v>1</v>
      </c>
      <c r="D67" s="148">
        <f t="shared" si="3"/>
        <v>1</v>
      </c>
      <c r="E67" s="88">
        <v>0</v>
      </c>
      <c r="F67" s="88">
        <v>1</v>
      </c>
      <c r="G67" s="222">
        <v>0</v>
      </c>
      <c r="H67" s="205">
        <f t="shared" si="1"/>
        <v>0</v>
      </c>
      <c r="I67" s="87">
        <v>0</v>
      </c>
      <c r="J67" s="87">
        <v>0</v>
      </c>
      <c r="K67" s="88">
        <v>0</v>
      </c>
    </row>
    <row r="68" spans="1:11" x14ac:dyDescent="0.25">
      <c r="A68" s="851">
        <v>62</v>
      </c>
      <c r="B68" s="588" t="s">
        <v>707</v>
      </c>
      <c r="C68" s="221">
        <f t="shared" si="2"/>
        <v>7</v>
      </c>
      <c r="D68" s="148">
        <f t="shared" si="3"/>
        <v>7</v>
      </c>
      <c r="E68" s="88">
        <v>4</v>
      </c>
      <c r="F68" s="88">
        <v>3</v>
      </c>
      <c r="G68" s="222">
        <v>0</v>
      </c>
      <c r="H68" s="205">
        <f t="shared" si="1"/>
        <v>0</v>
      </c>
      <c r="I68" s="87">
        <v>0</v>
      </c>
      <c r="J68" s="87">
        <v>0</v>
      </c>
      <c r="K68" s="88">
        <v>0</v>
      </c>
    </row>
    <row r="69" spans="1:11" x14ac:dyDescent="0.25">
      <c r="A69" s="851">
        <v>63</v>
      </c>
      <c r="B69" s="588" t="s">
        <v>710</v>
      </c>
      <c r="C69" s="221">
        <f t="shared" si="2"/>
        <v>9</v>
      </c>
      <c r="D69" s="148">
        <f t="shared" si="3"/>
        <v>9</v>
      </c>
      <c r="E69" s="88">
        <v>6</v>
      </c>
      <c r="F69" s="88">
        <v>3</v>
      </c>
      <c r="G69" s="222">
        <v>0</v>
      </c>
      <c r="H69" s="205">
        <f t="shared" si="1"/>
        <v>0</v>
      </c>
      <c r="I69" s="87">
        <v>0</v>
      </c>
      <c r="J69" s="87">
        <v>0</v>
      </c>
      <c r="K69" s="88">
        <v>0</v>
      </c>
    </row>
    <row r="70" spans="1:11" x14ac:dyDescent="0.25">
      <c r="A70" s="851">
        <v>64</v>
      </c>
      <c r="B70" s="588" t="s">
        <v>907</v>
      </c>
      <c r="C70" s="221">
        <f t="shared" si="2"/>
        <v>1</v>
      </c>
      <c r="D70" s="148">
        <f t="shared" si="3"/>
        <v>1</v>
      </c>
      <c r="E70" s="88">
        <v>1</v>
      </c>
      <c r="F70" s="88">
        <v>0</v>
      </c>
      <c r="G70" s="222">
        <v>0</v>
      </c>
      <c r="H70" s="205">
        <f t="shared" si="1"/>
        <v>0</v>
      </c>
      <c r="I70" s="87">
        <v>0</v>
      </c>
      <c r="J70" s="87">
        <v>0</v>
      </c>
      <c r="K70" s="88">
        <v>0</v>
      </c>
    </row>
    <row r="71" spans="1:11" x14ac:dyDescent="0.25">
      <c r="A71" s="851">
        <v>65</v>
      </c>
      <c r="B71" s="588" t="s">
        <v>873</v>
      </c>
      <c r="C71" s="221">
        <f t="shared" si="2"/>
        <v>10</v>
      </c>
      <c r="D71" s="148">
        <f t="shared" si="3"/>
        <v>9</v>
      </c>
      <c r="E71" s="88">
        <v>8</v>
      </c>
      <c r="F71" s="88">
        <v>1</v>
      </c>
      <c r="G71" s="222">
        <v>0</v>
      </c>
      <c r="H71" s="205">
        <f t="shared" si="1"/>
        <v>1</v>
      </c>
      <c r="I71" s="87">
        <v>1</v>
      </c>
      <c r="J71" s="87">
        <v>0</v>
      </c>
      <c r="K71" s="88">
        <v>0</v>
      </c>
    </row>
    <row r="72" spans="1:11" x14ac:dyDescent="0.25">
      <c r="A72" s="851">
        <v>66</v>
      </c>
      <c r="B72" s="588" t="s">
        <v>752</v>
      </c>
      <c r="C72" s="221">
        <f t="shared" si="2"/>
        <v>1</v>
      </c>
      <c r="D72" s="148">
        <f t="shared" si="3"/>
        <v>1</v>
      </c>
      <c r="E72" s="88">
        <v>1</v>
      </c>
      <c r="F72" s="88">
        <v>0</v>
      </c>
      <c r="G72" s="222">
        <v>0</v>
      </c>
      <c r="H72" s="205">
        <f t="shared" si="1"/>
        <v>0</v>
      </c>
      <c r="I72" s="87">
        <v>0</v>
      </c>
      <c r="J72" s="87">
        <v>0</v>
      </c>
      <c r="K72" s="88">
        <v>0</v>
      </c>
    </row>
    <row r="73" spans="1:11" ht="13.6" customHeight="1" x14ac:dyDescent="0.25">
      <c r="A73" s="851">
        <v>67</v>
      </c>
      <c r="B73" s="588" t="s">
        <v>773</v>
      </c>
      <c r="C73" s="221">
        <f t="shared" si="2"/>
        <v>1</v>
      </c>
      <c r="D73" s="148">
        <f t="shared" si="3"/>
        <v>1</v>
      </c>
      <c r="E73" s="88">
        <v>0</v>
      </c>
      <c r="F73" s="88">
        <v>1</v>
      </c>
      <c r="G73" s="222">
        <v>0</v>
      </c>
      <c r="H73" s="205">
        <f t="shared" si="1"/>
        <v>0</v>
      </c>
      <c r="I73" s="87">
        <v>0</v>
      </c>
      <c r="J73" s="87">
        <v>0</v>
      </c>
      <c r="K73" s="88">
        <v>0</v>
      </c>
    </row>
    <row r="74" spans="1:11" x14ac:dyDescent="0.25">
      <c r="A74" s="851">
        <v>68</v>
      </c>
      <c r="B74" s="588" t="s">
        <v>730</v>
      </c>
      <c r="C74" s="221">
        <f t="shared" si="2"/>
        <v>3</v>
      </c>
      <c r="D74" s="148">
        <f t="shared" si="3"/>
        <v>3</v>
      </c>
      <c r="E74" s="88">
        <v>0</v>
      </c>
      <c r="F74" s="88">
        <v>3</v>
      </c>
      <c r="G74" s="222">
        <v>0</v>
      </c>
      <c r="H74" s="205">
        <f t="shared" si="1"/>
        <v>0</v>
      </c>
      <c r="I74" s="87">
        <v>0</v>
      </c>
      <c r="J74" s="87">
        <v>0</v>
      </c>
      <c r="K74" s="88">
        <v>0</v>
      </c>
    </row>
    <row r="75" spans="1:11" x14ac:dyDescent="0.25">
      <c r="A75" s="851">
        <v>69</v>
      </c>
      <c r="B75" s="588" t="s">
        <v>206</v>
      </c>
      <c r="C75" s="221">
        <f t="shared" si="2"/>
        <v>16</v>
      </c>
      <c r="D75" s="148">
        <f t="shared" si="3"/>
        <v>16</v>
      </c>
      <c r="E75" s="88">
        <v>11</v>
      </c>
      <c r="F75" s="88">
        <v>5</v>
      </c>
      <c r="G75" s="222">
        <v>0</v>
      </c>
      <c r="H75" s="205">
        <f t="shared" si="1"/>
        <v>0</v>
      </c>
      <c r="I75" s="87">
        <v>0</v>
      </c>
      <c r="J75" s="87">
        <v>0</v>
      </c>
      <c r="K75" s="88">
        <v>0</v>
      </c>
    </row>
    <row r="76" spans="1:11" x14ac:dyDescent="0.25">
      <c r="A76" s="851">
        <v>70</v>
      </c>
      <c r="B76" s="588" t="s">
        <v>820</v>
      </c>
      <c r="C76" s="221">
        <f t="shared" si="2"/>
        <v>3</v>
      </c>
      <c r="D76" s="148">
        <f t="shared" si="3"/>
        <v>3</v>
      </c>
      <c r="E76" s="88">
        <v>2</v>
      </c>
      <c r="F76" s="88">
        <v>1</v>
      </c>
      <c r="G76" s="222">
        <v>0</v>
      </c>
      <c r="H76" s="205">
        <f t="shared" si="1"/>
        <v>0</v>
      </c>
      <c r="I76" s="87">
        <v>0</v>
      </c>
      <c r="J76" s="87">
        <v>0</v>
      </c>
      <c r="K76" s="88">
        <v>0</v>
      </c>
    </row>
    <row r="77" spans="1:11" x14ac:dyDescent="0.25">
      <c r="A77" s="851">
        <v>71</v>
      </c>
      <c r="B77" s="588" t="s">
        <v>208</v>
      </c>
      <c r="C77" s="221">
        <f t="shared" si="2"/>
        <v>717</v>
      </c>
      <c r="D77" s="148">
        <f t="shared" si="3"/>
        <v>694</v>
      </c>
      <c r="E77" s="88">
        <v>347</v>
      </c>
      <c r="F77" s="88">
        <v>340</v>
      </c>
      <c r="G77" s="222">
        <v>7</v>
      </c>
      <c r="H77" s="205">
        <f t="shared" si="1"/>
        <v>23</v>
      </c>
      <c r="I77" s="87">
        <v>9</v>
      </c>
      <c r="J77" s="87">
        <v>13</v>
      </c>
      <c r="K77" s="88">
        <v>1</v>
      </c>
    </row>
    <row r="78" spans="1:11" x14ac:dyDescent="0.25">
      <c r="A78" s="851">
        <v>72</v>
      </c>
      <c r="B78" s="588" t="s">
        <v>793</v>
      </c>
      <c r="C78" s="221">
        <f t="shared" si="2"/>
        <v>12</v>
      </c>
      <c r="D78" s="148">
        <f t="shared" si="3"/>
        <v>12</v>
      </c>
      <c r="E78" s="88">
        <v>9</v>
      </c>
      <c r="F78" s="88">
        <v>3</v>
      </c>
      <c r="G78" s="222">
        <v>0</v>
      </c>
      <c r="H78" s="205">
        <f t="shared" si="1"/>
        <v>0</v>
      </c>
      <c r="I78" s="87">
        <v>0</v>
      </c>
      <c r="J78" s="87">
        <v>0</v>
      </c>
      <c r="K78" s="88">
        <v>0</v>
      </c>
    </row>
    <row r="79" spans="1:11" x14ac:dyDescent="0.25">
      <c r="A79" s="851">
        <v>73</v>
      </c>
      <c r="B79" s="588" t="s">
        <v>717</v>
      </c>
      <c r="C79" s="221">
        <f t="shared" si="2"/>
        <v>1</v>
      </c>
      <c r="D79" s="148">
        <f t="shared" si="3"/>
        <v>1</v>
      </c>
      <c r="E79" s="88">
        <v>1</v>
      </c>
      <c r="F79" s="88">
        <v>0</v>
      </c>
      <c r="G79" s="222">
        <v>0</v>
      </c>
      <c r="H79" s="205">
        <f t="shared" si="1"/>
        <v>0</v>
      </c>
      <c r="I79" s="87">
        <v>0</v>
      </c>
      <c r="J79" s="87">
        <v>0</v>
      </c>
      <c r="K79" s="88">
        <v>0</v>
      </c>
    </row>
    <row r="80" spans="1:11" x14ac:dyDescent="0.25">
      <c r="A80" s="851">
        <v>74</v>
      </c>
      <c r="B80" s="588" t="s">
        <v>794</v>
      </c>
      <c r="C80" s="221">
        <f t="shared" si="2"/>
        <v>5</v>
      </c>
      <c r="D80" s="148">
        <f t="shared" si="3"/>
        <v>5</v>
      </c>
      <c r="E80" s="88">
        <v>1</v>
      </c>
      <c r="F80" s="88">
        <v>4</v>
      </c>
      <c r="G80" s="222">
        <v>0</v>
      </c>
      <c r="H80" s="205">
        <f t="shared" si="1"/>
        <v>0</v>
      </c>
      <c r="I80" s="87">
        <v>0</v>
      </c>
      <c r="J80" s="87">
        <v>0</v>
      </c>
      <c r="K80" s="88">
        <v>0</v>
      </c>
    </row>
    <row r="81" spans="1:11" x14ac:dyDescent="0.25">
      <c r="A81" s="851">
        <v>75</v>
      </c>
      <c r="B81" s="588" t="s">
        <v>209</v>
      </c>
      <c r="C81" s="221">
        <f t="shared" si="2"/>
        <v>36</v>
      </c>
      <c r="D81" s="148">
        <f t="shared" si="3"/>
        <v>36</v>
      </c>
      <c r="E81" s="88">
        <v>15</v>
      </c>
      <c r="F81" s="88">
        <v>21</v>
      </c>
      <c r="G81" s="222">
        <v>0</v>
      </c>
      <c r="H81" s="205">
        <f t="shared" si="1"/>
        <v>0</v>
      </c>
      <c r="I81" s="87">
        <v>0</v>
      </c>
      <c r="J81" s="87">
        <v>0</v>
      </c>
      <c r="K81" s="88">
        <v>0</v>
      </c>
    </row>
    <row r="82" spans="1:11" x14ac:dyDescent="0.25">
      <c r="A82" s="851">
        <v>76</v>
      </c>
      <c r="B82" s="588" t="s">
        <v>708</v>
      </c>
      <c r="C82" s="221">
        <f t="shared" si="2"/>
        <v>6</v>
      </c>
      <c r="D82" s="148">
        <f t="shared" si="3"/>
        <v>6</v>
      </c>
      <c r="E82" s="88">
        <v>3</v>
      </c>
      <c r="F82" s="88">
        <v>3</v>
      </c>
      <c r="G82" s="222">
        <v>0</v>
      </c>
      <c r="H82" s="205">
        <f t="shared" ref="H82:H85" si="4">+I82+J82+K82</f>
        <v>0</v>
      </c>
      <c r="I82" s="87">
        <v>0</v>
      </c>
      <c r="J82" s="87">
        <v>0</v>
      </c>
      <c r="K82" s="88">
        <v>0</v>
      </c>
    </row>
    <row r="83" spans="1:11" x14ac:dyDescent="0.25">
      <c r="A83" s="851">
        <v>77</v>
      </c>
      <c r="B83" s="588" t="s">
        <v>879</v>
      </c>
      <c r="C83" s="221">
        <f t="shared" si="2"/>
        <v>4</v>
      </c>
      <c r="D83" s="148">
        <f t="shared" si="3"/>
        <v>2</v>
      </c>
      <c r="E83" s="88">
        <v>2</v>
      </c>
      <c r="F83" s="88">
        <v>0</v>
      </c>
      <c r="G83" s="222">
        <v>0</v>
      </c>
      <c r="H83" s="205">
        <f t="shared" si="4"/>
        <v>2</v>
      </c>
      <c r="I83" s="87">
        <v>2</v>
      </c>
      <c r="J83" s="87">
        <v>0</v>
      </c>
      <c r="K83" s="88">
        <v>0</v>
      </c>
    </row>
    <row r="84" spans="1:11" x14ac:dyDescent="0.25">
      <c r="A84" s="851">
        <v>78</v>
      </c>
      <c r="B84" s="588" t="s">
        <v>380</v>
      </c>
      <c r="C84" s="221">
        <f t="shared" ref="C84:C85" si="5">D84+H84</f>
        <v>10</v>
      </c>
      <c r="D84" s="148">
        <f t="shared" ref="D84:D85" si="6">+E84+F84+G84</f>
        <v>10</v>
      </c>
      <c r="E84" s="88">
        <v>1</v>
      </c>
      <c r="F84" s="88">
        <v>8</v>
      </c>
      <c r="G84" s="222">
        <v>1</v>
      </c>
      <c r="H84" s="205">
        <f t="shared" si="4"/>
        <v>0</v>
      </c>
      <c r="I84" s="88">
        <v>0</v>
      </c>
      <c r="J84" s="88">
        <v>0</v>
      </c>
      <c r="K84" s="88">
        <v>0</v>
      </c>
    </row>
    <row r="85" spans="1:11" x14ac:dyDescent="0.25">
      <c r="A85" s="568">
        <v>79</v>
      </c>
      <c r="B85" s="552" t="s">
        <v>670</v>
      </c>
      <c r="C85" s="223">
        <f t="shared" si="5"/>
        <v>25</v>
      </c>
      <c r="D85" s="150">
        <f t="shared" si="6"/>
        <v>25</v>
      </c>
      <c r="E85" s="115">
        <v>4</v>
      </c>
      <c r="F85" s="91">
        <v>21</v>
      </c>
      <c r="G85" s="224">
        <v>0</v>
      </c>
      <c r="H85" s="220">
        <f t="shared" si="4"/>
        <v>0</v>
      </c>
      <c r="I85" s="115">
        <v>0</v>
      </c>
      <c r="J85" s="91">
        <v>0</v>
      </c>
      <c r="K85" s="225">
        <v>0</v>
      </c>
    </row>
  </sheetData>
  <mergeCells count="5">
    <mergeCell ref="A3:A5"/>
    <mergeCell ref="B3:B5"/>
    <mergeCell ref="C3:C5"/>
    <mergeCell ref="D3:G3"/>
    <mergeCell ref="H3:K3"/>
  </mergeCells>
  <phoneticPr fontId="2" type="noConversion"/>
  <printOptions horizontalCentered="1"/>
  <pageMargins left="0.62992125984251968" right="0.47244094488188981" top="0.47244094488188981" bottom="0.43307086614173229" header="0.27559055118110237" footer="0.27559055118110237"/>
  <pageSetup paperSize="9" scale="67" orientation="portrait" r:id="rId1"/>
  <headerFooter alignWithMargins="0">
    <oddHeader>&amp;C20</oddHeader>
  </headerFooter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J45"/>
  <sheetViews>
    <sheetView zoomScaleNormal="100" workbookViewId="0">
      <selection activeCell="H41" sqref="H41"/>
    </sheetView>
  </sheetViews>
  <sheetFormatPr defaultColWidth="9.125" defaultRowHeight="13.6" x14ac:dyDescent="0.25"/>
  <cols>
    <col min="1" max="1" width="11.75" style="56" customWidth="1"/>
    <col min="2" max="3" width="9.125" style="56"/>
    <col min="4" max="4" width="10" style="56" customWidth="1"/>
    <col min="5" max="5" width="9.75" style="56" customWidth="1"/>
    <col min="6" max="6" width="11.875" style="56" customWidth="1"/>
    <col min="7" max="7" width="10.625" style="56" customWidth="1"/>
    <col min="8" max="8" width="9.625" style="56" customWidth="1"/>
    <col min="9" max="16384" width="9.125" style="56"/>
  </cols>
  <sheetData>
    <row r="1" spans="1:10" x14ac:dyDescent="0.25">
      <c r="A1" s="226" t="s">
        <v>983</v>
      </c>
      <c r="B1" s="137"/>
      <c r="C1" s="137"/>
      <c r="D1" s="137"/>
      <c r="E1" s="137"/>
      <c r="F1" s="137"/>
      <c r="G1" s="137"/>
      <c r="H1" s="137"/>
      <c r="I1" s="137"/>
      <c r="J1" s="137"/>
    </row>
    <row r="2" spans="1:10" x14ac:dyDescent="0.25">
      <c r="A2" s="137"/>
      <c r="B2" s="137"/>
      <c r="C2" s="137"/>
      <c r="D2" s="137"/>
      <c r="E2" s="137"/>
      <c r="F2" s="137"/>
      <c r="G2" s="137"/>
      <c r="H2" s="137"/>
      <c r="I2" s="137"/>
      <c r="J2" s="137"/>
    </row>
    <row r="3" spans="1:10" x14ac:dyDescent="0.25">
      <c r="A3" s="137"/>
      <c r="B3" s="137"/>
      <c r="C3" s="137"/>
      <c r="D3" s="137"/>
      <c r="E3" s="137"/>
      <c r="F3" s="137"/>
      <c r="G3" s="137"/>
      <c r="H3" s="137"/>
      <c r="I3" s="137"/>
      <c r="J3" s="137"/>
    </row>
    <row r="4" spans="1:10" x14ac:dyDescent="0.25">
      <c r="A4" s="137"/>
      <c r="B4" s="137"/>
      <c r="C4" s="137"/>
      <c r="D4" s="137"/>
      <c r="E4" s="137"/>
      <c r="F4" s="137"/>
      <c r="G4" s="137"/>
      <c r="H4" s="137"/>
      <c r="I4" s="137"/>
      <c r="J4" s="137"/>
    </row>
    <row r="5" spans="1:10" x14ac:dyDescent="0.25">
      <c r="A5" s="137"/>
      <c r="B5" s="137"/>
      <c r="C5" s="137"/>
      <c r="D5" s="137"/>
      <c r="E5" s="137"/>
      <c r="F5" s="137"/>
      <c r="G5" s="137"/>
      <c r="H5" s="137"/>
      <c r="I5" s="137"/>
      <c r="J5" s="137"/>
    </row>
    <row r="6" spans="1:10" x14ac:dyDescent="0.25">
      <c r="A6" s="137"/>
      <c r="B6" s="137"/>
      <c r="C6" s="137"/>
      <c r="D6" s="137"/>
      <c r="E6" s="137"/>
      <c r="F6" s="137"/>
      <c r="G6" s="137"/>
      <c r="H6" s="137"/>
      <c r="I6" s="137"/>
      <c r="J6" s="137"/>
    </row>
    <row r="7" spans="1:10" x14ac:dyDescent="0.25">
      <c r="A7" s="137"/>
      <c r="B7" s="137"/>
      <c r="C7" s="137"/>
      <c r="D7" s="137"/>
      <c r="E7" s="137"/>
      <c r="F7" s="137"/>
      <c r="G7" s="137"/>
      <c r="H7" s="137"/>
      <c r="I7" s="137"/>
      <c r="J7" s="137"/>
    </row>
    <row r="8" spans="1:10" x14ac:dyDescent="0.25">
      <c r="A8" s="137"/>
      <c r="B8" s="137"/>
      <c r="C8" s="137"/>
      <c r="D8" s="137"/>
      <c r="E8" s="137"/>
      <c r="F8" s="137"/>
      <c r="G8" s="137"/>
      <c r="H8" s="137"/>
      <c r="I8" s="137"/>
      <c r="J8" s="137"/>
    </row>
    <row r="9" spans="1:10" x14ac:dyDescent="0.25">
      <c r="A9" s="137"/>
      <c r="B9" s="137"/>
      <c r="C9" s="137"/>
      <c r="D9" s="137"/>
      <c r="E9" s="137"/>
      <c r="F9" s="137"/>
      <c r="G9" s="137"/>
      <c r="H9" s="137"/>
      <c r="I9" s="137"/>
      <c r="J9" s="137"/>
    </row>
    <row r="10" spans="1:10" x14ac:dyDescent="0.25">
      <c r="A10" s="137"/>
      <c r="B10" s="137"/>
      <c r="C10" s="137"/>
      <c r="D10" s="137"/>
      <c r="E10" s="137"/>
      <c r="F10" s="137"/>
      <c r="G10" s="137"/>
      <c r="H10" s="137"/>
      <c r="I10" s="137"/>
      <c r="J10" s="137"/>
    </row>
    <row r="11" spans="1:10" x14ac:dyDescent="0.25">
      <c r="A11" s="137"/>
      <c r="B11" s="137"/>
      <c r="C11" s="137"/>
      <c r="D11" s="137"/>
      <c r="E11" s="137"/>
      <c r="F11" s="137"/>
      <c r="G11" s="137"/>
      <c r="H11" s="137"/>
      <c r="I11" s="137"/>
      <c r="J11" s="137"/>
    </row>
    <row r="12" spans="1:10" x14ac:dyDescent="0.25">
      <c r="A12" s="137"/>
      <c r="B12" s="137"/>
      <c r="C12" s="137"/>
      <c r="D12" s="137"/>
      <c r="E12" s="137"/>
      <c r="F12" s="137"/>
      <c r="G12" s="137"/>
      <c r="H12" s="137"/>
      <c r="I12" s="137"/>
      <c r="J12" s="137"/>
    </row>
    <row r="13" spans="1:10" x14ac:dyDescent="0.25">
      <c r="A13" s="137"/>
      <c r="B13" s="137"/>
      <c r="C13" s="137"/>
      <c r="D13" s="137"/>
      <c r="E13" s="137"/>
      <c r="F13" s="137"/>
      <c r="G13" s="137"/>
      <c r="H13" s="137"/>
      <c r="I13" s="137"/>
      <c r="J13" s="137"/>
    </row>
    <row r="14" spans="1:10" x14ac:dyDescent="0.25">
      <c r="A14" s="137"/>
      <c r="B14" s="137"/>
      <c r="C14" s="137"/>
      <c r="D14" s="137"/>
      <c r="E14" s="137"/>
      <c r="F14" s="137"/>
      <c r="G14" s="137"/>
      <c r="H14" s="137"/>
      <c r="I14" s="137"/>
      <c r="J14" s="137"/>
    </row>
    <row r="15" spans="1:10" x14ac:dyDescent="0.25">
      <c r="A15" s="137"/>
      <c r="B15" s="137"/>
      <c r="C15" s="137"/>
      <c r="D15" s="137"/>
      <c r="E15" s="137"/>
      <c r="F15" s="137"/>
      <c r="G15" s="137"/>
      <c r="H15" s="137"/>
      <c r="I15" s="137"/>
      <c r="J15" s="137"/>
    </row>
    <row r="16" spans="1:10" x14ac:dyDescent="0.25">
      <c r="A16" s="137"/>
      <c r="B16" s="137"/>
      <c r="C16" s="137"/>
      <c r="D16" s="137"/>
      <c r="E16" s="137"/>
      <c r="F16" s="137"/>
      <c r="G16" s="137"/>
      <c r="H16" s="137"/>
      <c r="I16" s="137"/>
      <c r="J16" s="137"/>
    </row>
    <row r="17" spans="1:10" x14ac:dyDescent="0.25">
      <c r="A17" s="137"/>
      <c r="B17" s="137"/>
      <c r="C17" s="137"/>
      <c r="D17" s="137"/>
      <c r="E17" s="137"/>
      <c r="F17" s="137"/>
      <c r="G17" s="137"/>
      <c r="H17" s="137"/>
      <c r="I17" s="137"/>
      <c r="J17" s="137"/>
    </row>
    <row r="18" spans="1:10" x14ac:dyDescent="0.25">
      <c r="A18" s="137"/>
      <c r="B18" s="137"/>
      <c r="C18" s="137"/>
      <c r="D18" s="137"/>
      <c r="E18" s="137"/>
      <c r="F18" s="137"/>
      <c r="G18" s="137"/>
      <c r="H18" s="137"/>
      <c r="I18" s="137"/>
      <c r="J18" s="137"/>
    </row>
    <row r="19" spans="1:10" x14ac:dyDescent="0.25">
      <c r="A19" s="137"/>
      <c r="B19" s="137"/>
      <c r="C19" s="137"/>
      <c r="D19" s="137"/>
      <c r="E19" s="137"/>
      <c r="F19" s="137"/>
      <c r="G19" s="137"/>
      <c r="H19" s="137"/>
      <c r="I19" s="137"/>
      <c r="J19" s="137"/>
    </row>
    <row r="20" spans="1:10" x14ac:dyDescent="0.25">
      <c r="A20" s="137"/>
      <c r="B20" s="137"/>
      <c r="C20" s="137"/>
      <c r="D20" s="137"/>
      <c r="E20" s="137"/>
      <c r="F20" s="137"/>
      <c r="G20" s="137"/>
      <c r="H20" s="137"/>
      <c r="I20" s="137"/>
      <c r="J20" s="137"/>
    </row>
    <row r="21" spans="1:10" x14ac:dyDescent="0.25">
      <c r="A21" s="137"/>
      <c r="B21" s="137"/>
      <c r="C21" s="137"/>
      <c r="D21" s="137"/>
      <c r="E21" s="137"/>
      <c r="F21" s="137"/>
      <c r="G21" s="137"/>
      <c r="H21" s="137"/>
      <c r="I21" s="137"/>
      <c r="J21" s="137"/>
    </row>
    <row r="22" spans="1:10" x14ac:dyDescent="0.25">
      <c r="A22" s="137"/>
      <c r="B22" s="137"/>
      <c r="C22" s="137"/>
      <c r="D22" s="137"/>
      <c r="E22" s="137"/>
      <c r="F22" s="137"/>
      <c r="G22" s="137"/>
      <c r="H22" s="137"/>
      <c r="I22" s="137"/>
      <c r="J22" s="137"/>
    </row>
    <row r="23" spans="1:10" ht="15.8" customHeight="1" x14ac:dyDescent="0.25">
      <c r="A23" s="137"/>
      <c r="B23" s="137"/>
      <c r="C23" s="137"/>
      <c r="D23" s="137"/>
      <c r="E23" s="137"/>
      <c r="F23" s="137"/>
      <c r="G23" s="137"/>
      <c r="H23" s="137"/>
      <c r="I23" s="137"/>
      <c r="J23" s="137"/>
    </row>
    <row r="24" spans="1:10" ht="16.5" customHeight="1" x14ac:dyDescent="0.25">
      <c r="A24" s="137"/>
      <c r="B24" s="137"/>
      <c r="C24" s="137"/>
      <c r="D24" s="137"/>
      <c r="E24" s="137"/>
      <c r="F24" s="137"/>
      <c r="G24" s="137"/>
      <c r="H24" s="137"/>
      <c r="I24" s="137"/>
      <c r="J24" s="137"/>
    </row>
    <row r="25" spans="1:10" ht="14.3" x14ac:dyDescent="0.25">
      <c r="A25" s="227" t="s">
        <v>654</v>
      </c>
      <c r="B25" s="227" t="s">
        <v>463</v>
      </c>
      <c r="C25" s="227"/>
      <c r="D25" s="227"/>
      <c r="E25" s="227"/>
      <c r="F25" s="227"/>
      <c r="G25" s="227"/>
      <c r="H25" s="227"/>
      <c r="I25" s="227"/>
      <c r="J25" s="137"/>
    </row>
    <row r="26" spans="1:10" ht="14.3" x14ac:dyDescent="0.25">
      <c r="A26" s="227"/>
      <c r="B26" s="227" t="s">
        <v>462</v>
      </c>
      <c r="C26" s="227"/>
      <c r="D26" s="227"/>
      <c r="E26" s="227"/>
      <c r="F26" s="227"/>
      <c r="G26" s="227"/>
      <c r="H26" s="227"/>
      <c r="I26" s="227"/>
      <c r="J26" s="137"/>
    </row>
    <row r="27" spans="1:10" ht="14.3" x14ac:dyDescent="0.25">
      <c r="A27" s="227"/>
      <c r="B27" s="227"/>
      <c r="C27" s="227"/>
      <c r="D27" s="227"/>
      <c r="E27" s="227"/>
      <c r="F27" s="227"/>
      <c r="G27" s="227"/>
      <c r="H27" s="227"/>
      <c r="I27" s="227"/>
      <c r="J27" s="137"/>
    </row>
    <row r="28" spans="1:10" ht="14.3" x14ac:dyDescent="0.25">
      <c r="A28" s="540" t="s">
        <v>20</v>
      </c>
      <c r="B28" s="662"/>
      <c r="C28" s="662"/>
      <c r="D28" s="662"/>
      <c r="E28" s="541"/>
      <c r="F28" s="542"/>
      <c r="G28" s="954" t="s">
        <v>49</v>
      </c>
      <c r="H28" s="955"/>
      <c r="I28" s="955"/>
      <c r="J28" s="956"/>
    </row>
    <row r="29" spans="1:10" ht="14.3" x14ac:dyDescent="0.25">
      <c r="A29" s="615"/>
      <c r="B29" s="645"/>
      <c r="C29" s="645"/>
      <c r="D29" s="645"/>
      <c r="E29" s="550"/>
      <c r="F29" s="551"/>
      <c r="G29" s="957" t="s">
        <v>464</v>
      </c>
      <c r="H29" s="958"/>
      <c r="I29" s="957" t="s">
        <v>460</v>
      </c>
      <c r="J29" s="958"/>
    </row>
    <row r="30" spans="1:10" ht="14.3" x14ac:dyDescent="0.25">
      <c r="A30" s="615"/>
      <c r="B30" s="645"/>
      <c r="C30" s="645"/>
      <c r="D30" s="645"/>
      <c r="E30" s="550"/>
      <c r="F30" s="551"/>
      <c r="G30" s="944" t="s">
        <v>465</v>
      </c>
      <c r="H30" s="945"/>
      <c r="I30" s="944" t="s">
        <v>464</v>
      </c>
      <c r="J30" s="945"/>
    </row>
    <row r="31" spans="1:10" ht="14.3" x14ac:dyDescent="0.25">
      <c r="A31" s="615"/>
      <c r="B31" s="663"/>
      <c r="C31" s="645"/>
      <c r="D31" s="645"/>
      <c r="E31" s="550"/>
      <c r="F31" s="551"/>
      <c r="G31" s="944" t="s">
        <v>461</v>
      </c>
      <c r="H31" s="945"/>
      <c r="I31" s="944" t="s">
        <v>467</v>
      </c>
      <c r="J31" s="945"/>
    </row>
    <row r="32" spans="1:10" ht="14.3" x14ac:dyDescent="0.25">
      <c r="A32" s="615"/>
      <c r="B32" s="663"/>
      <c r="C32" s="645"/>
      <c r="D32" s="645"/>
      <c r="E32" s="550"/>
      <c r="F32" s="551"/>
      <c r="G32" s="944" t="s">
        <v>466</v>
      </c>
      <c r="H32" s="945"/>
      <c r="I32" s="944" t="s">
        <v>468</v>
      </c>
      <c r="J32" s="945"/>
    </row>
    <row r="33" spans="1:10" ht="14.3" x14ac:dyDescent="0.25">
      <c r="A33" s="615"/>
      <c r="B33" s="550"/>
      <c r="C33" s="550"/>
      <c r="D33" s="550"/>
      <c r="E33" s="550"/>
      <c r="F33" s="551"/>
      <c r="G33" s="664"/>
      <c r="H33" s="665"/>
      <c r="I33" s="944" t="s">
        <v>469</v>
      </c>
      <c r="J33" s="945"/>
    </row>
    <row r="34" spans="1:10" ht="14.3" x14ac:dyDescent="0.25">
      <c r="A34" s="615"/>
      <c r="B34" s="645"/>
      <c r="C34" s="645"/>
      <c r="D34" s="645"/>
      <c r="E34" s="544"/>
      <c r="F34" s="545"/>
      <c r="G34" s="666"/>
      <c r="H34" s="667"/>
      <c r="I34" s="950" t="s">
        <v>321</v>
      </c>
      <c r="J34" s="951"/>
    </row>
    <row r="35" spans="1:10" ht="14.3" x14ac:dyDescent="0.25">
      <c r="A35" s="671" t="s">
        <v>344</v>
      </c>
      <c r="B35" s="547"/>
      <c r="C35" s="547"/>
      <c r="D35" s="547"/>
      <c r="E35" s="547"/>
      <c r="F35" s="548"/>
      <c r="G35" s="113"/>
      <c r="H35" s="228"/>
      <c r="I35" s="113"/>
      <c r="J35" s="228"/>
    </row>
    <row r="36" spans="1:10" ht="50.95" customHeight="1" x14ac:dyDescent="0.25">
      <c r="A36" s="672" t="s">
        <v>10</v>
      </c>
      <c r="B36" s="946" t="s">
        <v>8</v>
      </c>
      <c r="C36" s="946"/>
      <c r="D36" s="946"/>
      <c r="E36" s="946"/>
      <c r="F36" s="947"/>
      <c r="G36" s="69"/>
      <c r="H36" s="229">
        <v>0</v>
      </c>
      <c r="I36" s="197"/>
      <c r="J36" s="229">
        <v>0</v>
      </c>
    </row>
    <row r="37" spans="1:10" ht="75.75" customHeight="1" thickBot="1" x14ac:dyDescent="0.3">
      <c r="A37" s="673" t="s">
        <v>9</v>
      </c>
      <c r="B37" s="952" t="s">
        <v>815</v>
      </c>
      <c r="C37" s="952"/>
      <c r="D37" s="952"/>
      <c r="E37" s="952"/>
      <c r="F37" s="953"/>
      <c r="G37" s="230"/>
      <c r="H37" s="231">
        <v>1</v>
      </c>
      <c r="I37" s="232"/>
      <c r="J37" s="231">
        <v>1</v>
      </c>
    </row>
    <row r="38" spans="1:10" ht="14.95" thickTop="1" x14ac:dyDescent="0.25">
      <c r="A38" s="674" t="s">
        <v>345</v>
      </c>
      <c r="B38" s="668"/>
      <c r="C38" s="668"/>
      <c r="D38" s="669"/>
      <c r="E38" s="668"/>
      <c r="F38" s="670"/>
      <c r="G38" s="233"/>
      <c r="H38" s="228"/>
      <c r="I38" s="151"/>
      <c r="J38" s="234"/>
    </row>
    <row r="39" spans="1:10" ht="52.3" customHeight="1" x14ac:dyDescent="0.25">
      <c r="A39" s="675" t="s">
        <v>627</v>
      </c>
      <c r="B39" s="946" t="s">
        <v>895</v>
      </c>
      <c r="C39" s="946"/>
      <c r="D39" s="946"/>
      <c r="E39" s="946"/>
      <c r="F39" s="947"/>
      <c r="G39" s="235"/>
      <c r="H39" s="229">
        <v>799</v>
      </c>
      <c r="I39" s="236"/>
      <c r="J39" s="229">
        <v>236</v>
      </c>
    </row>
    <row r="40" spans="1:10" ht="44.35" customHeight="1" x14ac:dyDescent="0.25">
      <c r="A40" s="672" t="s">
        <v>7</v>
      </c>
      <c r="B40" s="948" t="s">
        <v>894</v>
      </c>
      <c r="C40" s="948"/>
      <c r="D40" s="948"/>
      <c r="E40" s="948"/>
      <c r="F40" s="949"/>
      <c r="G40" s="237"/>
      <c r="H40" s="238">
        <v>490</v>
      </c>
      <c r="I40" s="239"/>
      <c r="J40" s="238">
        <v>204</v>
      </c>
    </row>
    <row r="41" spans="1:10" x14ac:dyDescent="0.25">
      <c r="A41" s="240"/>
    </row>
    <row r="42" spans="1:10" x14ac:dyDescent="0.25">
      <c r="A42" s="240"/>
    </row>
    <row r="43" spans="1:10" x14ac:dyDescent="0.25">
      <c r="A43" s="240"/>
    </row>
    <row r="44" spans="1:10" x14ac:dyDescent="0.25">
      <c r="A44" s="240"/>
    </row>
    <row r="45" spans="1:10" x14ac:dyDescent="0.25">
      <c r="A45" s="240"/>
    </row>
  </sheetData>
  <mergeCells count="15">
    <mergeCell ref="G31:H31"/>
    <mergeCell ref="I31:J31"/>
    <mergeCell ref="G28:J28"/>
    <mergeCell ref="G29:H29"/>
    <mergeCell ref="I29:J29"/>
    <mergeCell ref="G30:H30"/>
    <mergeCell ref="I30:J30"/>
    <mergeCell ref="G32:H32"/>
    <mergeCell ref="I32:J32"/>
    <mergeCell ref="B39:F39"/>
    <mergeCell ref="B40:F40"/>
    <mergeCell ref="I33:J33"/>
    <mergeCell ref="I34:J34"/>
    <mergeCell ref="B36:F36"/>
    <mergeCell ref="B37:F37"/>
  </mergeCells>
  <phoneticPr fontId="2" type="noConversion"/>
  <printOptions horizontalCentered="1"/>
  <pageMargins left="0.78740157480314965" right="0.43307086614173229" top="0.70866141732283472" bottom="0.82677165354330717" header="0.27559055118110237" footer="0.51181102362204722"/>
  <pageSetup paperSize="9" scale="90" orientation="portrait" r:id="rId1"/>
  <headerFooter alignWithMargins="0">
    <oddHeader>&amp;C21</oddHeader>
  </headerFooter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J44"/>
  <sheetViews>
    <sheetView zoomScaleNormal="100" workbookViewId="0">
      <selection activeCell="E13" sqref="E13"/>
    </sheetView>
  </sheetViews>
  <sheetFormatPr defaultColWidth="9.125" defaultRowHeight="13.6" x14ac:dyDescent="0.25"/>
  <cols>
    <col min="1" max="1" width="9.125" style="56"/>
    <col min="2" max="2" width="19.625" style="56" customWidth="1"/>
    <col min="3" max="3" width="19.375" style="56" customWidth="1"/>
    <col min="4" max="4" width="18.875" style="56" customWidth="1"/>
    <col min="5" max="5" width="19.375" style="56" customWidth="1"/>
    <col min="6" max="16384" width="9.125" style="56"/>
  </cols>
  <sheetData>
    <row r="1" spans="1:10" ht="14.3" x14ac:dyDescent="0.25">
      <c r="A1" s="227" t="s">
        <v>363</v>
      </c>
      <c r="B1" s="227" t="s">
        <v>473</v>
      </c>
      <c r="C1" s="227"/>
      <c r="D1" s="227"/>
      <c r="E1" s="227"/>
      <c r="F1" s="227"/>
      <c r="G1" s="227"/>
      <c r="H1" s="227"/>
      <c r="I1" s="227"/>
      <c r="J1" s="227"/>
    </row>
    <row r="2" spans="1:10" ht="14.3" x14ac:dyDescent="0.25">
      <c r="A2" s="227"/>
      <c r="B2" s="227" t="s">
        <v>408</v>
      </c>
      <c r="C2" s="227"/>
      <c r="D2" s="227"/>
      <c r="E2" s="227"/>
      <c r="F2" s="227"/>
      <c r="G2" s="227"/>
      <c r="H2" s="227"/>
      <c r="I2" s="227"/>
      <c r="J2" s="227"/>
    </row>
    <row r="3" spans="1:10" ht="13.6" customHeight="1" x14ac:dyDescent="0.25">
      <c r="A3" s="540" t="s">
        <v>327</v>
      </c>
      <c r="B3" s="662"/>
      <c r="C3" s="622"/>
      <c r="D3" s="962" t="s">
        <v>946</v>
      </c>
      <c r="E3" s="962" t="s">
        <v>968</v>
      </c>
    </row>
    <row r="4" spans="1:10" ht="13.6" customHeight="1" x14ac:dyDescent="0.25">
      <c r="A4" s="615"/>
      <c r="B4" s="645"/>
      <c r="C4" s="676"/>
      <c r="D4" s="963"/>
      <c r="E4" s="963"/>
    </row>
    <row r="5" spans="1:10" ht="14.3" x14ac:dyDescent="0.25">
      <c r="A5" s="558" t="s">
        <v>445</v>
      </c>
      <c r="B5" s="662"/>
      <c r="C5" s="622"/>
      <c r="D5" s="844"/>
      <c r="E5" s="844"/>
    </row>
    <row r="6" spans="1:10" ht="14.3" x14ac:dyDescent="0.25">
      <c r="A6" s="549" t="s">
        <v>444</v>
      </c>
      <c r="B6" s="645"/>
      <c r="C6" s="617"/>
      <c r="D6" s="234">
        <v>650</v>
      </c>
      <c r="E6" s="234">
        <v>667</v>
      </c>
    </row>
    <row r="7" spans="1:10" ht="14.3" x14ac:dyDescent="0.25">
      <c r="A7" s="558" t="s">
        <v>5</v>
      </c>
      <c r="B7" s="662"/>
      <c r="C7" s="622"/>
      <c r="D7" s="162"/>
      <c r="E7" s="162"/>
    </row>
    <row r="8" spans="1:10" ht="14.3" x14ac:dyDescent="0.25">
      <c r="A8" s="552" t="s">
        <v>6</v>
      </c>
      <c r="B8" s="639"/>
      <c r="C8" s="676"/>
      <c r="D8" s="241">
        <v>1063</v>
      </c>
      <c r="E8" s="241">
        <v>1094</v>
      </c>
    </row>
    <row r="10" spans="1:10" ht="14.3" x14ac:dyDescent="0.25">
      <c r="A10" s="92" t="s">
        <v>655</v>
      </c>
      <c r="B10" s="92" t="s">
        <v>549</v>
      </c>
    </row>
    <row r="11" spans="1:10" ht="13.6" customHeight="1" x14ac:dyDescent="0.25">
      <c r="A11" s="540" t="s">
        <v>20</v>
      </c>
      <c r="B11" s="541"/>
      <c r="C11" s="542"/>
      <c r="D11" s="962" t="s">
        <v>946</v>
      </c>
      <c r="E11" s="962" t="s">
        <v>968</v>
      </c>
    </row>
    <row r="12" spans="1:10" ht="13.6" customHeight="1" x14ac:dyDescent="0.25">
      <c r="A12" s="543"/>
      <c r="B12" s="544"/>
      <c r="C12" s="545"/>
      <c r="D12" s="963"/>
      <c r="E12" s="963"/>
    </row>
    <row r="13" spans="1:10" ht="28.55" customHeight="1" x14ac:dyDescent="0.25">
      <c r="A13" s="959" t="s">
        <v>549</v>
      </c>
      <c r="B13" s="960"/>
      <c r="C13" s="961"/>
      <c r="D13" s="810">
        <v>54424</v>
      </c>
      <c r="E13" s="810">
        <v>54169</v>
      </c>
    </row>
    <row r="14" spans="1:10" ht="17.350000000000001" customHeight="1" x14ac:dyDescent="0.25">
      <c r="A14" s="546" t="s">
        <v>550</v>
      </c>
      <c r="B14" s="547"/>
      <c r="C14" s="548"/>
      <c r="D14" s="810">
        <v>44042</v>
      </c>
      <c r="E14" s="810">
        <v>43942</v>
      </c>
    </row>
    <row r="15" spans="1:10" ht="18" customHeight="1" x14ac:dyDescent="0.25">
      <c r="A15" s="549" t="s">
        <v>483</v>
      </c>
      <c r="B15" s="550"/>
      <c r="C15" s="551"/>
      <c r="D15" s="811"/>
      <c r="E15" s="811"/>
    </row>
    <row r="16" spans="1:10" x14ac:dyDescent="0.25">
      <c r="A16" s="552" t="s">
        <v>484</v>
      </c>
      <c r="B16" s="544"/>
      <c r="C16" s="545"/>
      <c r="D16" s="225">
        <v>37441</v>
      </c>
      <c r="E16" s="225">
        <v>37259</v>
      </c>
    </row>
    <row r="17" spans="1:6" ht="18" customHeight="1" x14ac:dyDescent="0.25">
      <c r="A17" s="553" t="s">
        <v>866</v>
      </c>
      <c r="B17" s="554"/>
      <c r="C17" s="555"/>
      <c r="D17" s="125">
        <v>11966</v>
      </c>
      <c r="E17" s="125">
        <v>14039</v>
      </c>
    </row>
    <row r="18" spans="1:6" ht="27" customHeight="1" x14ac:dyDescent="0.25">
      <c r="A18" s="959" t="s">
        <v>867</v>
      </c>
      <c r="B18" s="960"/>
      <c r="C18" s="961"/>
      <c r="D18" s="125">
        <v>7125</v>
      </c>
      <c r="E18" s="125">
        <v>8468</v>
      </c>
    </row>
    <row r="19" spans="1:6" ht="27" customHeight="1" x14ac:dyDescent="0.25">
      <c r="A19" s="959" t="s">
        <v>868</v>
      </c>
      <c r="B19" s="960"/>
      <c r="C19" s="961"/>
      <c r="D19" s="125">
        <v>6702</v>
      </c>
      <c r="E19" s="125">
        <v>7259</v>
      </c>
    </row>
    <row r="20" spans="1:6" ht="12.75" customHeight="1" x14ac:dyDescent="0.25">
      <c r="A20" s="556"/>
      <c r="B20" s="556"/>
      <c r="C20" s="556"/>
      <c r="D20" s="165"/>
      <c r="E20" s="165"/>
    </row>
    <row r="21" spans="1:6" ht="14.95" customHeight="1" x14ac:dyDescent="0.25">
      <c r="A21" s="92" t="s">
        <v>548</v>
      </c>
      <c r="B21" s="92" t="s">
        <v>723</v>
      </c>
      <c r="F21" s="92"/>
    </row>
    <row r="22" spans="1:6" ht="14.95" customHeight="1" x14ac:dyDescent="0.25">
      <c r="A22" s="92"/>
      <c r="B22" s="92" t="s">
        <v>724</v>
      </c>
      <c r="F22" s="92"/>
    </row>
    <row r="23" spans="1:6" ht="14.3" x14ac:dyDescent="0.25">
      <c r="A23" s="92"/>
      <c r="B23" s="92" t="s">
        <v>725</v>
      </c>
      <c r="F23" s="92"/>
    </row>
    <row r="24" spans="1:6" ht="14.3" x14ac:dyDescent="0.25">
      <c r="A24" s="92"/>
      <c r="B24" s="92" t="s">
        <v>726</v>
      </c>
      <c r="F24" s="92"/>
    </row>
    <row r="25" spans="1:6" ht="14.3" x14ac:dyDescent="0.25">
      <c r="A25" s="540" t="s">
        <v>20</v>
      </c>
      <c r="B25" s="542"/>
      <c r="C25" s="954" t="s">
        <v>756</v>
      </c>
      <c r="D25" s="955"/>
      <c r="E25" s="956"/>
    </row>
    <row r="26" spans="1:6" ht="17.149999999999999" customHeight="1" x14ac:dyDescent="0.25">
      <c r="A26" s="549"/>
      <c r="B26" s="551"/>
      <c r="C26" s="954" t="s">
        <v>377</v>
      </c>
      <c r="D26" s="956"/>
      <c r="E26" s="679" t="s">
        <v>386</v>
      </c>
    </row>
    <row r="27" spans="1:6" ht="17.149999999999999" customHeight="1" x14ac:dyDescent="0.25">
      <c r="A27" s="549"/>
      <c r="B27" s="551"/>
      <c r="C27" s="567" t="s">
        <v>387</v>
      </c>
      <c r="D27" s="850" t="s">
        <v>388</v>
      </c>
      <c r="E27" s="680" t="s">
        <v>984</v>
      </c>
    </row>
    <row r="28" spans="1:6" x14ac:dyDescent="0.25">
      <c r="A28" s="549"/>
      <c r="B28" s="551"/>
      <c r="C28" s="578" t="s">
        <v>389</v>
      </c>
      <c r="D28" s="851" t="s">
        <v>390</v>
      </c>
      <c r="E28" s="588"/>
    </row>
    <row r="29" spans="1:6" x14ac:dyDescent="0.25">
      <c r="A29" s="552"/>
      <c r="B29" s="545"/>
      <c r="C29" s="785"/>
      <c r="D29" s="568" t="s">
        <v>389</v>
      </c>
      <c r="E29" s="594"/>
    </row>
    <row r="30" spans="1:6" ht="18" customHeight="1" thickBot="1" x14ac:dyDescent="0.35">
      <c r="A30" s="681" t="s">
        <v>31</v>
      </c>
      <c r="B30" s="560"/>
      <c r="C30" s="242">
        <f>C31+C34</f>
        <v>21</v>
      </c>
      <c r="D30" s="243">
        <f>D31+D34</f>
        <v>13</v>
      </c>
      <c r="E30" s="243">
        <f>E31+E34</f>
        <v>155</v>
      </c>
    </row>
    <row r="31" spans="1:6" ht="23.95" customHeight="1" thickTop="1" thickBot="1" x14ac:dyDescent="0.35">
      <c r="A31" s="244" t="s">
        <v>391</v>
      </c>
      <c r="B31" s="245"/>
      <c r="C31" s="246">
        <f>C32+C33</f>
        <v>13</v>
      </c>
      <c r="D31" s="247">
        <f>D32+D33</f>
        <v>6</v>
      </c>
      <c r="E31" s="247">
        <f>E32+E33</f>
        <v>47</v>
      </c>
    </row>
    <row r="32" spans="1:6" ht="23.95" customHeight="1" thickTop="1" x14ac:dyDescent="0.3">
      <c r="A32" s="549" t="s">
        <v>392</v>
      </c>
      <c r="B32" s="550"/>
      <c r="C32" s="248">
        <v>0</v>
      </c>
      <c r="D32" s="249">
        <v>1</v>
      </c>
      <c r="E32" s="249">
        <v>1</v>
      </c>
    </row>
    <row r="33" spans="1:5" ht="23.95" customHeight="1" thickBot="1" x14ac:dyDescent="0.35">
      <c r="A33" s="546" t="s">
        <v>393</v>
      </c>
      <c r="B33" s="541"/>
      <c r="C33" s="250">
        <v>13</v>
      </c>
      <c r="D33" s="251">
        <v>5</v>
      </c>
      <c r="E33" s="251">
        <v>46</v>
      </c>
    </row>
    <row r="34" spans="1:5" ht="23.95" customHeight="1" thickTop="1" thickBot="1" x14ac:dyDescent="0.35">
      <c r="A34" s="244" t="s">
        <v>320</v>
      </c>
      <c r="B34" s="252"/>
      <c r="C34" s="246">
        <f>C35+C36</f>
        <v>8</v>
      </c>
      <c r="D34" s="247">
        <f>D35+D36</f>
        <v>7</v>
      </c>
      <c r="E34" s="247">
        <f>E35+E36</f>
        <v>108</v>
      </c>
    </row>
    <row r="35" spans="1:5" ht="23.95" customHeight="1" thickTop="1" x14ac:dyDescent="0.3">
      <c r="A35" s="549" t="s">
        <v>392</v>
      </c>
      <c r="B35" s="550"/>
      <c r="C35" s="248">
        <v>1</v>
      </c>
      <c r="D35" s="249">
        <v>0</v>
      </c>
      <c r="E35" s="253">
        <v>3</v>
      </c>
    </row>
    <row r="36" spans="1:5" ht="23.95" customHeight="1" x14ac:dyDescent="0.3">
      <c r="A36" s="546" t="s">
        <v>393</v>
      </c>
      <c r="B36" s="547"/>
      <c r="C36" s="254">
        <v>7</v>
      </c>
      <c r="D36" s="255">
        <v>7</v>
      </c>
      <c r="E36" s="255">
        <v>105</v>
      </c>
    </row>
    <row r="37" spans="1:5" ht="14.95" customHeight="1" x14ac:dyDescent="0.25"/>
    <row r="38" spans="1:5" ht="14.3" x14ac:dyDescent="0.25">
      <c r="A38" s="92" t="s">
        <v>628</v>
      </c>
      <c r="B38" s="92" t="s">
        <v>985</v>
      </c>
    </row>
    <row r="39" spans="1:5" ht="23.95" customHeight="1" x14ac:dyDescent="0.3">
      <c r="A39" s="677" t="s">
        <v>20</v>
      </c>
      <c r="B39" s="542"/>
      <c r="C39" s="678" t="s">
        <v>31</v>
      </c>
      <c r="D39" s="567" t="s">
        <v>394</v>
      </c>
      <c r="E39" s="850" t="s">
        <v>395</v>
      </c>
    </row>
    <row r="40" spans="1:5" ht="20.25" customHeight="1" x14ac:dyDescent="0.3">
      <c r="A40" s="682" t="s">
        <v>31</v>
      </c>
      <c r="B40" s="606"/>
      <c r="C40" s="256">
        <f>C41+C42</f>
        <v>511</v>
      </c>
      <c r="D40" s="257">
        <f>D41+D42</f>
        <v>497</v>
      </c>
      <c r="E40" s="257">
        <f>E41+E42</f>
        <v>14</v>
      </c>
    </row>
    <row r="41" spans="1:5" ht="23.95" customHeight="1" x14ac:dyDescent="0.3">
      <c r="A41" s="683" t="s">
        <v>392</v>
      </c>
      <c r="B41" s="544"/>
      <c r="C41" s="258">
        <f>D41+E41</f>
        <v>15</v>
      </c>
      <c r="D41" s="253">
        <v>15</v>
      </c>
      <c r="E41" s="253">
        <v>0</v>
      </c>
    </row>
    <row r="42" spans="1:5" ht="23.95" customHeight="1" x14ac:dyDescent="0.3">
      <c r="A42" s="684" t="s">
        <v>393</v>
      </c>
      <c r="B42" s="547"/>
      <c r="C42" s="256">
        <f>D42+E42</f>
        <v>496</v>
      </c>
      <c r="D42" s="255">
        <v>482</v>
      </c>
      <c r="E42" s="255">
        <v>14</v>
      </c>
    </row>
    <row r="43" spans="1:5" ht="12.75" customHeight="1" x14ac:dyDescent="0.25">
      <c r="A43" s="56" t="s">
        <v>624</v>
      </c>
      <c r="B43" s="77"/>
      <c r="C43" s="77"/>
      <c r="D43" s="77"/>
      <c r="E43" s="77"/>
    </row>
    <row r="44" spans="1:5" ht="12.75" customHeight="1" x14ac:dyDescent="0.25">
      <c r="A44" s="56" t="s">
        <v>625</v>
      </c>
    </row>
  </sheetData>
  <mergeCells count="9">
    <mergeCell ref="C25:E25"/>
    <mergeCell ref="C26:D26"/>
    <mergeCell ref="A13:C13"/>
    <mergeCell ref="D3:D4"/>
    <mergeCell ref="E3:E4"/>
    <mergeCell ref="D11:D12"/>
    <mergeCell ref="E11:E12"/>
    <mergeCell ref="A18:C18"/>
    <mergeCell ref="A19:C19"/>
  </mergeCells>
  <phoneticPr fontId="2" type="noConversion"/>
  <printOptions horizontalCentered="1"/>
  <pageMargins left="0.59055118110236227" right="0.51181102362204722" top="0.51181102362204722" bottom="0.27559055118110237" header="0.31496062992125984" footer="0.15748031496062992"/>
  <pageSetup paperSize="9" orientation="portrait" r:id="rId1"/>
  <headerFooter alignWithMargins="0">
    <oddHeader>&amp;C22</oddHeader>
  </headerFooter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pageSetUpPr fitToPage="1"/>
  </sheetPr>
  <dimension ref="A2:J40"/>
  <sheetViews>
    <sheetView zoomScaleNormal="100" workbookViewId="0">
      <selection activeCell="D21" sqref="D21"/>
    </sheetView>
  </sheetViews>
  <sheetFormatPr defaultColWidth="9.125" defaultRowHeight="13.6" x14ac:dyDescent="0.25"/>
  <cols>
    <col min="1" max="1" width="9.125" style="56"/>
    <col min="2" max="2" width="9.875" style="56" customWidth="1"/>
    <col min="3" max="4" width="12.75" style="56" customWidth="1"/>
    <col min="5" max="5" width="9.75" style="56" customWidth="1"/>
    <col min="6" max="6" width="12.75" style="56" customWidth="1"/>
    <col min="7" max="7" width="13.125" style="56" customWidth="1"/>
    <col min="8" max="8" width="11.125" style="56" customWidth="1"/>
    <col min="9" max="10" width="12.75" style="56" customWidth="1"/>
    <col min="11" max="16384" width="9.125" style="56"/>
  </cols>
  <sheetData>
    <row r="2" spans="1:10" ht="14.3" x14ac:dyDescent="0.25">
      <c r="A2" s="92" t="s">
        <v>656</v>
      </c>
      <c r="B2" s="92" t="s">
        <v>718</v>
      </c>
      <c r="I2" s="92"/>
    </row>
    <row r="3" spans="1:10" ht="14.3" x14ac:dyDescent="0.25">
      <c r="B3" s="92" t="s">
        <v>719</v>
      </c>
      <c r="I3" s="92"/>
    </row>
    <row r="4" spans="1:10" ht="14.3" x14ac:dyDescent="0.25">
      <c r="B4" s="92" t="s">
        <v>720</v>
      </c>
      <c r="I4" s="92"/>
    </row>
    <row r="5" spans="1:10" ht="14.3" x14ac:dyDescent="0.25">
      <c r="B5" s="92" t="s">
        <v>721</v>
      </c>
      <c r="I5" s="92"/>
    </row>
    <row r="6" spans="1:10" ht="14.3" x14ac:dyDescent="0.25">
      <c r="B6" s="92" t="s">
        <v>722</v>
      </c>
    </row>
    <row r="7" spans="1:10" ht="14.3" x14ac:dyDescent="0.25">
      <c r="J7" s="92"/>
    </row>
    <row r="8" spans="1:10" ht="14.3" x14ac:dyDescent="0.25">
      <c r="A8" s="685" t="s">
        <v>27</v>
      </c>
      <c r="B8" s="542"/>
      <c r="C8" s="662" t="s">
        <v>446</v>
      </c>
      <c r="D8" s="541"/>
      <c r="E8" s="679" t="s">
        <v>21</v>
      </c>
      <c r="F8" s="541" t="s">
        <v>396</v>
      </c>
      <c r="G8" s="541"/>
      <c r="H8" s="679" t="s">
        <v>21</v>
      </c>
      <c r="J8" s="92"/>
    </row>
    <row r="9" spans="1:10" ht="14.3" x14ac:dyDescent="0.25">
      <c r="A9" s="566"/>
      <c r="B9" s="551"/>
      <c r="C9" s="550"/>
      <c r="D9" s="550"/>
      <c r="E9" s="588"/>
      <c r="F9" s="550" t="s">
        <v>399</v>
      </c>
      <c r="G9" s="550"/>
      <c r="H9" s="588"/>
      <c r="J9" s="92"/>
    </row>
    <row r="10" spans="1:10" ht="17.149999999999999" customHeight="1" x14ac:dyDescent="0.25">
      <c r="A10" s="549"/>
      <c r="B10" s="551"/>
      <c r="C10" s="636" t="s">
        <v>398</v>
      </c>
      <c r="D10" s="547"/>
      <c r="E10" s="588"/>
      <c r="F10" s="636" t="s">
        <v>397</v>
      </c>
      <c r="G10" s="547"/>
      <c r="H10" s="588"/>
      <c r="J10" s="92"/>
    </row>
    <row r="11" spans="1:10" ht="17.149999999999999" customHeight="1" x14ac:dyDescent="0.25">
      <c r="A11" s="549"/>
      <c r="B11" s="551"/>
      <c r="C11" s="821">
        <v>44620</v>
      </c>
      <c r="D11" s="821">
        <v>44651</v>
      </c>
      <c r="E11" s="588"/>
      <c r="F11" s="821">
        <v>44620</v>
      </c>
      <c r="G11" s="821">
        <v>44651</v>
      </c>
      <c r="H11" s="588"/>
      <c r="J11" s="92"/>
    </row>
    <row r="12" spans="1:10" ht="18" customHeight="1" x14ac:dyDescent="0.3">
      <c r="A12" s="686" t="s">
        <v>31</v>
      </c>
      <c r="B12" s="687"/>
      <c r="C12" s="147">
        <v>147</v>
      </c>
      <c r="D12" s="147">
        <f>D13+D14+D15+D16+D17+D18+D19+D20+D21+D22+D23</f>
        <v>155</v>
      </c>
      <c r="E12" s="147">
        <f>D12-C12</f>
        <v>8</v>
      </c>
      <c r="F12" s="152">
        <v>510</v>
      </c>
      <c r="G12" s="152">
        <f>G13+G14+G15+G16+G17+G18+G19+G20+G21+G22+G23</f>
        <v>511</v>
      </c>
      <c r="H12" s="147">
        <f>G12-F12</f>
        <v>1</v>
      </c>
    </row>
    <row r="13" spans="1:10" ht="18" customHeight="1" x14ac:dyDescent="0.3">
      <c r="A13" s="689" t="s">
        <v>33</v>
      </c>
      <c r="B13" s="621"/>
      <c r="C13" s="88">
        <v>16</v>
      </c>
      <c r="D13" s="88">
        <v>16</v>
      </c>
      <c r="E13" s="259">
        <f t="shared" ref="E13:E23" si="0">D13-C13</f>
        <v>0</v>
      </c>
      <c r="F13" s="88">
        <v>56</v>
      </c>
      <c r="G13" s="88">
        <v>55</v>
      </c>
      <c r="H13" s="259">
        <f t="shared" ref="H13:H23" si="1">G13-F13</f>
        <v>-1</v>
      </c>
    </row>
    <row r="14" spans="1:10" ht="18" customHeight="1" x14ac:dyDescent="0.3">
      <c r="A14" s="688" t="s">
        <v>35</v>
      </c>
      <c r="B14" s="621"/>
      <c r="C14" s="88">
        <v>15</v>
      </c>
      <c r="D14" s="88">
        <v>18</v>
      </c>
      <c r="E14" s="259">
        <f t="shared" si="0"/>
        <v>3</v>
      </c>
      <c r="F14" s="88">
        <v>55</v>
      </c>
      <c r="G14" s="88">
        <v>56</v>
      </c>
      <c r="H14" s="259">
        <f t="shared" si="1"/>
        <v>1</v>
      </c>
    </row>
    <row r="15" spans="1:10" ht="18" customHeight="1" x14ac:dyDescent="0.3">
      <c r="A15" s="688" t="s">
        <v>36</v>
      </c>
      <c r="B15" s="621"/>
      <c r="C15" s="88">
        <v>1</v>
      </c>
      <c r="D15" s="88">
        <v>1</v>
      </c>
      <c r="E15" s="259">
        <f t="shared" si="0"/>
        <v>0</v>
      </c>
      <c r="F15" s="88">
        <v>58</v>
      </c>
      <c r="G15" s="88">
        <v>60</v>
      </c>
      <c r="H15" s="259">
        <f t="shared" si="1"/>
        <v>2</v>
      </c>
    </row>
    <row r="16" spans="1:10" ht="18" customHeight="1" x14ac:dyDescent="0.3">
      <c r="A16" s="688" t="s">
        <v>37</v>
      </c>
      <c r="B16" s="621"/>
      <c r="C16" s="88">
        <v>18</v>
      </c>
      <c r="D16" s="88">
        <v>17</v>
      </c>
      <c r="E16" s="259">
        <f t="shared" si="0"/>
        <v>-1</v>
      </c>
      <c r="F16" s="88">
        <v>25</v>
      </c>
      <c r="G16" s="88">
        <v>24</v>
      </c>
      <c r="H16" s="259">
        <f t="shared" si="1"/>
        <v>-1</v>
      </c>
    </row>
    <row r="17" spans="1:10" ht="18" customHeight="1" x14ac:dyDescent="0.3">
      <c r="A17" s="688" t="s">
        <v>38</v>
      </c>
      <c r="B17" s="621"/>
      <c r="C17" s="88">
        <v>24</v>
      </c>
      <c r="D17" s="88">
        <v>25</v>
      </c>
      <c r="E17" s="259">
        <f t="shared" si="0"/>
        <v>1</v>
      </c>
      <c r="F17" s="88">
        <v>20</v>
      </c>
      <c r="G17" s="88">
        <v>22</v>
      </c>
      <c r="H17" s="259">
        <f t="shared" si="1"/>
        <v>2</v>
      </c>
    </row>
    <row r="18" spans="1:10" ht="18" customHeight="1" x14ac:dyDescent="0.3">
      <c r="A18" s="688" t="s">
        <v>39</v>
      </c>
      <c r="B18" s="621"/>
      <c r="C18" s="88">
        <v>21</v>
      </c>
      <c r="D18" s="88">
        <v>24</v>
      </c>
      <c r="E18" s="259">
        <f>D18-C18</f>
        <v>3</v>
      </c>
      <c r="F18" s="88">
        <v>40</v>
      </c>
      <c r="G18" s="88">
        <v>41</v>
      </c>
      <c r="H18" s="259">
        <f t="shared" si="1"/>
        <v>1</v>
      </c>
    </row>
    <row r="19" spans="1:10" ht="18" customHeight="1" x14ac:dyDescent="0.3">
      <c r="A19" s="688" t="s">
        <v>40</v>
      </c>
      <c r="B19" s="621"/>
      <c r="C19" s="88">
        <v>11</v>
      </c>
      <c r="D19" s="88">
        <v>12</v>
      </c>
      <c r="E19" s="259">
        <f t="shared" si="0"/>
        <v>1</v>
      </c>
      <c r="F19" s="88">
        <v>71</v>
      </c>
      <c r="G19" s="88">
        <v>71</v>
      </c>
      <c r="H19" s="259">
        <f t="shared" si="1"/>
        <v>0</v>
      </c>
    </row>
    <row r="20" spans="1:10" ht="18" customHeight="1" x14ac:dyDescent="0.3">
      <c r="A20" s="688" t="s">
        <v>41</v>
      </c>
      <c r="B20" s="621"/>
      <c r="C20" s="88">
        <v>25</v>
      </c>
      <c r="D20" s="88">
        <v>27</v>
      </c>
      <c r="E20" s="259">
        <f t="shared" si="0"/>
        <v>2</v>
      </c>
      <c r="F20" s="88">
        <v>65</v>
      </c>
      <c r="G20" s="88">
        <v>65</v>
      </c>
      <c r="H20" s="259">
        <f t="shared" si="1"/>
        <v>0</v>
      </c>
    </row>
    <row r="21" spans="1:10" ht="18" customHeight="1" x14ac:dyDescent="0.3">
      <c r="A21" s="688" t="s">
        <v>42</v>
      </c>
      <c r="B21" s="621"/>
      <c r="C21" s="88">
        <v>14</v>
      </c>
      <c r="D21" s="88">
        <v>13</v>
      </c>
      <c r="E21" s="259">
        <f t="shared" si="0"/>
        <v>-1</v>
      </c>
      <c r="F21" s="88">
        <v>65</v>
      </c>
      <c r="G21" s="88">
        <v>63</v>
      </c>
      <c r="H21" s="259">
        <f t="shared" si="1"/>
        <v>-2</v>
      </c>
    </row>
    <row r="22" spans="1:10" ht="18" customHeight="1" x14ac:dyDescent="0.3">
      <c r="A22" s="688" t="s">
        <v>43</v>
      </c>
      <c r="B22" s="621"/>
      <c r="C22" s="88">
        <v>1</v>
      </c>
      <c r="D22" s="88">
        <v>1</v>
      </c>
      <c r="E22" s="259">
        <f t="shared" si="0"/>
        <v>0</v>
      </c>
      <c r="F22" s="88">
        <v>28</v>
      </c>
      <c r="G22" s="88">
        <v>28</v>
      </c>
      <c r="H22" s="259">
        <f t="shared" si="1"/>
        <v>0</v>
      </c>
    </row>
    <row r="23" spans="1:10" ht="18" customHeight="1" x14ac:dyDescent="0.3">
      <c r="A23" s="840" t="s">
        <v>45</v>
      </c>
      <c r="B23" s="690"/>
      <c r="C23" s="91">
        <v>1</v>
      </c>
      <c r="D23" s="91">
        <v>1</v>
      </c>
      <c r="E23" s="260">
        <f t="shared" si="0"/>
        <v>0</v>
      </c>
      <c r="F23" s="91">
        <v>27</v>
      </c>
      <c r="G23" s="91">
        <v>26</v>
      </c>
      <c r="H23" s="260">
        <f t="shared" si="1"/>
        <v>-1</v>
      </c>
    </row>
    <row r="24" spans="1:10" x14ac:dyDescent="0.25">
      <c r="A24" s="113"/>
    </row>
    <row r="25" spans="1:10" ht="14.3" x14ac:dyDescent="0.25">
      <c r="A25" s="165" t="s">
        <v>657</v>
      </c>
      <c r="B25" s="92" t="s">
        <v>629</v>
      </c>
    </row>
    <row r="26" spans="1:10" ht="14.3" x14ac:dyDescent="0.25">
      <c r="B26" s="92" t="s">
        <v>986</v>
      </c>
    </row>
    <row r="28" spans="1:10" ht="24.8" customHeight="1" x14ac:dyDescent="0.25">
      <c r="A28" s="691" t="s">
        <v>20</v>
      </c>
      <c r="B28" s="692"/>
      <c r="C28" s="693"/>
      <c r="D28" s="694" t="s">
        <v>31</v>
      </c>
      <c r="E28" s="908" t="s">
        <v>630</v>
      </c>
      <c r="F28" s="970"/>
      <c r="G28" s="909"/>
      <c r="H28" s="971" t="s">
        <v>631</v>
      </c>
      <c r="I28" s="971"/>
      <c r="J28" s="972"/>
    </row>
    <row r="29" spans="1:10" ht="26.35" customHeight="1" x14ac:dyDescent="0.25">
      <c r="A29" s="695"/>
      <c r="B29" s="696"/>
      <c r="C29" s="607"/>
      <c r="D29" s="697"/>
      <c r="E29" s="694" t="s">
        <v>28</v>
      </c>
      <c r="F29" s="853" t="s">
        <v>310</v>
      </c>
      <c r="G29" s="853" t="s">
        <v>317</v>
      </c>
      <c r="H29" s="694" t="s">
        <v>28</v>
      </c>
      <c r="I29" s="853" t="s">
        <v>310</v>
      </c>
      <c r="J29" s="853" t="s">
        <v>317</v>
      </c>
    </row>
    <row r="30" spans="1:10" ht="26.35" customHeight="1" x14ac:dyDescent="0.25">
      <c r="A30" s="261" t="s">
        <v>31</v>
      </c>
      <c r="B30" s="262"/>
      <c r="C30" s="263"/>
      <c r="D30" s="264">
        <f>E30+H30</f>
        <v>4038</v>
      </c>
      <c r="E30" s="264">
        <f t="shared" ref="E30:E39" si="2">F30+G30</f>
        <v>3913</v>
      </c>
      <c r="F30" s="264">
        <f>F31+F34+F37</f>
        <v>120</v>
      </c>
      <c r="G30" s="264">
        <f>G31+G34+G37</f>
        <v>3793</v>
      </c>
      <c r="H30" s="264">
        <f>I30+J30</f>
        <v>125</v>
      </c>
      <c r="I30" s="264">
        <f>I31+I34+I37</f>
        <v>11</v>
      </c>
      <c r="J30" s="264">
        <f>J31+J34+J37</f>
        <v>114</v>
      </c>
    </row>
    <row r="31" spans="1:10" ht="23.95" customHeight="1" x14ac:dyDescent="0.25">
      <c r="A31" s="973" t="s">
        <v>24</v>
      </c>
      <c r="B31" s="698" t="s">
        <v>28</v>
      </c>
      <c r="C31" s="542"/>
      <c r="D31" s="700">
        <f>E31+H31</f>
        <v>1122</v>
      </c>
      <c r="E31" s="700">
        <f t="shared" si="2"/>
        <v>1057</v>
      </c>
      <c r="F31" s="700">
        <f>F32+F33</f>
        <v>42</v>
      </c>
      <c r="G31" s="700">
        <f>G32+G33</f>
        <v>1015</v>
      </c>
      <c r="H31" s="700">
        <f>I31+J31</f>
        <v>65</v>
      </c>
      <c r="I31" s="700">
        <f>I32+I33</f>
        <v>9</v>
      </c>
      <c r="J31" s="700">
        <f>J32+J33</f>
        <v>56</v>
      </c>
    </row>
    <row r="32" spans="1:10" ht="26.35" customHeight="1" x14ac:dyDescent="0.25">
      <c r="A32" s="964"/>
      <c r="B32" s="966" t="s">
        <v>632</v>
      </c>
      <c r="C32" s="967"/>
      <c r="D32" s="265">
        <f t="shared" ref="D32:D39" si="3">E32+H32</f>
        <v>2</v>
      </c>
      <c r="E32" s="141">
        <f t="shared" si="2"/>
        <v>2</v>
      </c>
      <c r="F32" s="125">
        <v>0</v>
      </c>
      <c r="G32" s="125">
        <v>2</v>
      </c>
      <c r="H32" s="141">
        <f t="shared" ref="H32:H39" si="4">I32+J32</f>
        <v>0</v>
      </c>
      <c r="I32" s="125">
        <v>0</v>
      </c>
      <c r="J32" s="125">
        <v>0</v>
      </c>
    </row>
    <row r="33" spans="1:10" ht="25.5" customHeight="1" x14ac:dyDescent="0.25">
      <c r="A33" s="964"/>
      <c r="B33" s="968" t="s">
        <v>633</v>
      </c>
      <c r="C33" s="969"/>
      <c r="D33" s="265">
        <f t="shared" si="3"/>
        <v>1120</v>
      </c>
      <c r="E33" s="141">
        <f t="shared" si="2"/>
        <v>1055</v>
      </c>
      <c r="F33" s="125">
        <v>42</v>
      </c>
      <c r="G33" s="125">
        <v>1013</v>
      </c>
      <c r="H33" s="141">
        <f t="shared" si="4"/>
        <v>65</v>
      </c>
      <c r="I33" s="125">
        <v>9</v>
      </c>
      <c r="J33" s="125">
        <v>56</v>
      </c>
    </row>
    <row r="34" spans="1:10" ht="23.3" customHeight="1" x14ac:dyDescent="0.25">
      <c r="A34" s="974" t="s">
        <v>25</v>
      </c>
      <c r="B34" s="698" t="s">
        <v>28</v>
      </c>
      <c r="C34" s="542"/>
      <c r="D34" s="700">
        <f t="shared" si="3"/>
        <v>2916</v>
      </c>
      <c r="E34" s="700">
        <f t="shared" si="2"/>
        <v>2856</v>
      </c>
      <c r="F34" s="700">
        <f>F35+F36</f>
        <v>78</v>
      </c>
      <c r="G34" s="700">
        <f>G35+G36</f>
        <v>2778</v>
      </c>
      <c r="H34" s="700">
        <f t="shared" si="4"/>
        <v>60</v>
      </c>
      <c r="I34" s="700">
        <f>I35+I36</f>
        <v>2</v>
      </c>
      <c r="J34" s="700">
        <f>J35+J36</f>
        <v>58</v>
      </c>
    </row>
    <row r="35" spans="1:10" ht="25.5" customHeight="1" x14ac:dyDescent="0.25">
      <c r="A35" s="975"/>
      <c r="B35" s="966" t="s">
        <v>632</v>
      </c>
      <c r="C35" s="967"/>
      <c r="D35" s="265">
        <f t="shared" si="3"/>
        <v>14</v>
      </c>
      <c r="E35" s="141">
        <f t="shared" si="2"/>
        <v>14</v>
      </c>
      <c r="F35" s="125">
        <v>0</v>
      </c>
      <c r="G35" s="125">
        <v>14</v>
      </c>
      <c r="H35" s="141">
        <f t="shared" si="4"/>
        <v>0</v>
      </c>
      <c r="I35" s="125">
        <v>0</v>
      </c>
      <c r="J35" s="125">
        <v>0</v>
      </c>
    </row>
    <row r="36" spans="1:10" ht="25.5" customHeight="1" x14ac:dyDescent="0.25">
      <c r="A36" s="976"/>
      <c r="B36" s="968" t="s">
        <v>633</v>
      </c>
      <c r="C36" s="969"/>
      <c r="D36" s="265">
        <f t="shared" si="3"/>
        <v>2902</v>
      </c>
      <c r="E36" s="141">
        <f t="shared" si="2"/>
        <v>2842</v>
      </c>
      <c r="F36" s="125">
        <v>78</v>
      </c>
      <c r="G36" s="125">
        <v>2764</v>
      </c>
      <c r="H36" s="141">
        <f t="shared" si="4"/>
        <v>60</v>
      </c>
      <c r="I36" s="125">
        <v>2</v>
      </c>
      <c r="J36" s="125">
        <v>58</v>
      </c>
    </row>
    <row r="37" spans="1:10" ht="23.3" customHeight="1" x14ac:dyDescent="0.25">
      <c r="A37" s="964" t="s">
        <v>26</v>
      </c>
      <c r="B37" s="699" t="s">
        <v>28</v>
      </c>
      <c r="C37" s="551"/>
      <c r="D37" s="700">
        <f t="shared" si="3"/>
        <v>0</v>
      </c>
      <c r="E37" s="700">
        <f t="shared" si="2"/>
        <v>0</v>
      </c>
      <c r="F37" s="700">
        <f>F38+F39</f>
        <v>0</v>
      </c>
      <c r="G37" s="700">
        <f>G38+G39</f>
        <v>0</v>
      </c>
      <c r="H37" s="700">
        <f t="shared" si="4"/>
        <v>0</v>
      </c>
      <c r="I37" s="700">
        <f>I38+I39</f>
        <v>0</v>
      </c>
      <c r="J37" s="700">
        <f>J38+J39</f>
        <v>0</v>
      </c>
    </row>
    <row r="38" spans="1:10" ht="25.5" customHeight="1" x14ac:dyDescent="0.25">
      <c r="A38" s="964"/>
      <c r="B38" s="966" t="s">
        <v>632</v>
      </c>
      <c r="C38" s="967"/>
      <c r="D38" s="265">
        <f t="shared" si="3"/>
        <v>0</v>
      </c>
      <c r="E38" s="141">
        <f t="shared" si="2"/>
        <v>0</v>
      </c>
      <c r="F38" s="125">
        <v>0</v>
      </c>
      <c r="G38" s="125">
        <v>0</v>
      </c>
      <c r="H38" s="141">
        <f t="shared" si="4"/>
        <v>0</v>
      </c>
      <c r="I38" s="125">
        <v>0</v>
      </c>
      <c r="J38" s="125">
        <v>0</v>
      </c>
    </row>
    <row r="39" spans="1:10" ht="25.5" customHeight="1" x14ac:dyDescent="0.25">
      <c r="A39" s="965"/>
      <c r="B39" s="968" t="s">
        <v>633</v>
      </c>
      <c r="C39" s="969"/>
      <c r="D39" s="266">
        <f t="shared" si="3"/>
        <v>0</v>
      </c>
      <c r="E39" s="125">
        <f t="shared" si="2"/>
        <v>0</v>
      </c>
      <c r="F39" s="91">
        <v>0</v>
      </c>
      <c r="G39" s="91">
        <v>0</v>
      </c>
      <c r="H39" s="125">
        <f t="shared" si="4"/>
        <v>0</v>
      </c>
      <c r="I39" s="91">
        <v>0</v>
      </c>
      <c r="J39" s="91">
        <v>0</v>
      </c>
    </row>
    <row r="40" spans="1:10" x14ac:dyDescent="0.25">
      <c r="A40" s="240" t="s">
        <v>634</v>
      </c>
    </row>
  </sheetData>
  <mergeCells count="11">
    <mergeCell ref="A37:A39"/>
    <mergeCell ref="B38:C38"/>
    <mergeCell ref="B39:C39"/>
    <mergeCell ref="E28:G28"/>
    <mergeCell ref="H28:J28"/>
    <mergeCell ref="A31:A33"/>
    <mergeCell ref="B32:C32"/>
    <mergeCell ref="B33:C33"/>
    <mergeCell ref="A34:A36"/>
    <mergeCell ref="B35:C35"/>
    <mergeCell ref="B36:C36"/>
  </mergeCells>
  <phoneticPr fontId="2" type="noConversion"/>
  <printOptions horizontalCentered="1"/>
  <pageMargins left="0.51181102362204722" right="0.27559055118110237" top="0.70866141732283472" bottom="0.98425196850393704" header="0.39370078740157483" footer="0.51181102362204722"/>
  <pageSetup paperSize="9" scale="83" orientation="portrait" r:id="rId1"/>
  <headerFooter alignWithMargins="0">
    <oddHeader>&amp;C23</oddHeader>
  </headerFooter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pageSetUpPr fitToPage="1"/>
  </sheetPr>
  <dimension ref="A1:I60"/>
  <sheetViews>
    <sheetView zoomScaleNormal="100" workbookViewId="0">
      <selection activeCell="H30" sqref="H30"/>
    </sheetView>
  </sheetViews>
  <sheetFormatPr defaultColWidth="9.125" defaultRowHeight="13.6" x14ac:dyDescent="0.25"/>
  <cols>
    <col min="1" max="1" width="10.75" style="56" customWidth="1"/>
    <col min="2" max="2" width="11" style="56" customWidth="1"/>
    <col min="3" max="3" width="9.75" style="56" customWidth="1"/>
    <col min="4" max="4" width="9.125" style="56"/>
    <col min="5" max="5" width="11.375" style="56" customWidth="1"/>
    <col min="6" max="6" width="11.75" style="56" customWidth="1"/>
    <col min="7" max="7" width="10.625" style="56" customWidth="1"/>
    <col min="8" max="8" width="10.25" style="56" customWidth="1"/>
    <col min="9" max="9" width="9.375" style="56" customWidth="1"/>
    <col min="10" max="10" width="9.625" style="56" customWidth="1"/>
    <col min="11" max="16384" width="9.125" style="56"/>
  </cols>
  <sheetData>
    <row r="1" spans="1:9" ht="15.65" x14ac:dyDescent="0.25">
      <c r="A1" s="95" t="s">
        <v>845</v>
      </c>
    </row>
    <row r="2" spans="1:9" ht="15.8" customHeight="1" x14ac:dyDescent="0.25"/>
    <row r="3" spans="1:9" x14ac:dyDescent="0.25">
      <c r="A3" s="558" t="s">
        <v>210</v>
      </c>
      <c r="B3" s="541"/>
      <c r="C3" s="541"/>
      <c r="D3" s="541"/>
      <c r="E3" s="541"/>
      <c r="F3" s="541"/>
      <c r="G3" s="573" t="s">
        <v>734</v>
      </c>
      <c r="H3" s="547"/>
      <c r="I3" s="850" t="s">
        <v>211</v>
      </c>
    </row>
    <row r="4" spans="1:9" x14ac:dyDescent="0.25">
      <c r="A4" s="552"/>
      <c r="B4" s="544"/>
      <c r="C4" s="544"/>
      <c r="D4" s="544"/>
      <c r="E4" s="544"/>
      <c r="F4" s="544"/>
      <c r="G4" s="816">
        <v>44620</v>
      </c>
      <c r="H4" s="816">
        <v>44651</v>
      </c>
      <c r="I4" s="594"/>
    </row>
    <row r="5" spans="1:9" x14ac:dyDescent="0.25">
      <c r="A5" s="549" t="s">
        <v>22</v>
      </c>
      <c r="B5" s="550"/>
      <c r="C5" s="550"/>
      <c r="D5" s="550"/>
      <c r="E5" s="550"/>
      <c r="F5" s="550"/>
      <c r="G5" s="559">
        <v>17330</v>
      </c>
      <c r="H5" s="830">
        <f>SUM(H7:H16)</f>
        <v>17147</v>
      </c>
      <c r="I5" s="708">
        <f t="shared" ref="I5:I14" si="0">+H5-G5</f>
        <v>-183</v>
      </c>
    </row>
    <row r="6" spans="1:9" x14ac:dyDescent="0.25">
      <c r="A6" s="552"/>
      <c r="B6" s="544" t="s">
        <v>774</v>
      </c>
      <c r="C6" s="544"/>
      <c r="D6" s="544"/>
      <c r="E6" s="544"/>
      <c r="F6" s="544"/>
      <c r="G6" s="569">
        <v>8</v>
      </c>
      <c r="H6" s="569">
        <v>7</v>
      </c>
      <c r="I6" s="570">
        <f t="shared" si="0"/>
        <v>-1</v>
      </c>
    </row>
    <row r="7" spans="1:9" x14ac:dyDescent="0.25">
      <c r="A7" s="566" t="s">
        <v>846</v>
      </c>
      <c r="B7" s="550"/>
      <c r="C7" s="550"/>
      <c r="D7" s="550"/>
      <c r="E7" s="550"/>
      <c r="F7" s="550"/>
      <c r="G7" s="87">
        <v>767</v>
      </c>
      <c r="H7" s="87">
        <v>750</v>
      </c>
      <c r="I7" s="88">
        <f t="shared" si="0"/>
        <v>-17</v>
      </c>
    </row>
    <row r="8" spans="1:9" x14ac:dyDescent="0.25">
      <c r="A8" s="566" t="s">
        <v>358</v>
      </c>
      <c r="B8" s="550"/>
      <c r="C8" s="550"/>
      <c r="D8" s="550"/>
      <c r="E8" s="550"/>
      <c r="F8" s="550"/>
      <c r="G8" s="87">
        <v>0</v>
      </c>
      <c r="H8" s="87">
        <v>0</v>
      </c>
      <c r="I8" s="88">
        <f t="shared" si="0"/>
        <v>0</v>
      </c>
    </row>
    <row r="9" spans="1:9" x14ac:dyDescent="0.25">
      <c r="A9" s="566" t="s">
        <v>847</v>
      </c>
      <c r="B9" s="550"/>
      <c r="C9" s="550"/>
      <c r="D9" s="550"/>
      <c r="E9" s="550"/>
      <c r="F9" s="550"/>
      <c r="G9" s="87">
        <v>418</v>
      </c>
      <c r="H9" s="87">
        <v>431</v>
      </c>
      <c r="I9" s="88">
        <f t="shared" si="0"/>
        <v>13</v>
      </c>
    </row>
    <row r="10" spans="1:9" x14ac:dyDescent="0.25">
      <c r="A10" s="566" t="s">
        <v>212</v>
      </c>
      <c r="B10" s="550"/>
      <c r="C10" s="550"/>
      <c r="D10" s="550"/>
      <c r="E10" s="550"/>
      <c r="F10" s="550"/>
      <c r="G10" s="87">
        <v>0</v>
      </c>
      <c r="H10" s="87">
        <v>0</v>
      </c>
      <c r="I10" s="88">
        <f t="shared" si="0"/>
        <v>0</v>
      </c>
    </row>
    <row r="11" spans="1:9" x14ac:dyDescent="0.25">
      <c r="A11" s="566" t="s">
        <v>478</v>
      </c>
      <c r="B11" s="550"/>
      <c r="C11" s="550"/>
      <c r="D11" s="550"/>
      <c r="E11" s="550"/>
      <c r="F11" s="550"/>
      <c r="G11" s="87">
        <v>8494</v>
      </c>
      <c r="H11" s="87">
        <v>8552</v>
      </c>
      <c r="I11" s="88">
        <f t="shared" si="0"/>
        <v>58</v>
      </c>
    </row>
    <row r="12" spans="1:9" x14ac:dyDescent="0.25">
      <c r="A12" s="566" t="s">
        <v>487</v>
      </c>
      <c r="B12" s="550"/>
      <c r="C12" s="550"/>
      <c r="D12" s="550"/>
      <c r="E12" s="550"/>
      <c r="F12" s="550"/>
      <c r="G12" s="267">
        <v>0</v>
      </c>
      <c r="H12" s="267">
        <v>0</v>
      </c>
      <c r="I12" s="267">
        <f t="shared" si="0"/>
        <v>0</v>
      </c>
    </row>
    <row r="13" spans="1:9" x14ac:dyDescent="0.25">
      <c r="A13" s="566" t="s">
        <v>488</v>
      </c>
      <c r="B13" s="550"/>
      <c r="C13" s="550"/>
      <c r="D13" s="550"/>
      <c r="E13" s="550"/>
      <c r="F13" s="550"/>
      <c r="G13" s="267">
        <v>315</v>
      </c>
      <c r="H13" s="267">
        <v>311</v>
      </c>
      <c r="I13" s="267">
        <f t="shared" si="0"/>
        <v>-4</v>
      </c>
    </row>
    <row r="14" spans="1:9" x14ac:dyDescent="0.25">
      <c r="A14" s="566" t="s">
        <v>489</v>
      </c>
      <c r="B14" s="550"/>
      <c r="C14" s="550"/>
      <c r="D14" s="550"/>
      <c r="E14" s="550"/>
      <c r="F14" s="550"/>
      <c r="G14" s="267">
        <v>0</v>
      </c>
      <c r="H14" s="267">
        <v>0</v>
      </c>
      <c r="I14" s="267">
        <f t="shared" si="0"/>
        <v>0</v>
      </c>
    </row>
    <row r="15" spans="1:9" x14ac:dyDescent="0.25">
      <c r="A15" s="566" t="s">
        <v>490</v>
      </c>
      <c r="B15" s="702"/>
      <c r="C15" s="702"/>
      <c r="D15" s="702"/>
      <c r="E15" s="702"/>
      <c r="F15" s="703"/>
      <c r="G15" s="87"/>
      <c r="H15" s="87"/>
      <c r="I15" s="88"/>
    </row>
    <row r="16" spans="1:9" ht="14.3" thickBot="1" x14ac:dyDescent="0.3">
      <c r="A16" s="704" t="s">
        <v>491</v>
      </c>
      <c r="B16" s="705"/>
      <c r="C16" s="705"/>
      <c r="D16" s="705"/>
      <c r="E16" s="705"/>
      <c r="F16" s="705"/>
      <c r="G16" s="268">
        <v>7336</v>
      </c>
      <c r="H16" s="268">
        <v>7103</v>
      </c>
      <c r="I16" s="269">
        <f>+H16-G16</f>
        <v>-233</v>
      </c>
    </row>
    <row r="17" spans="1:9" ht="14.3" thickTop="1" x14ac:dyDescent="0.25">
      <c r="A17" s="706" t="s">
        <v>490</v>
      </c>
      <c r="B17" s="550"/>
      <c r="C17" s="550"/>
      <c r="D17" s="550"/>
      <c r="E17" s="550"/>
      <c r="F17" s="550"/>
      <c r="G17" s="87"/>
      <c r="H17" s="87"/>
      <c r="I17" s="88"/>
    </row>
    <row r="18" spans="1:9" x14ac:dyDescent="0.25">
      <c r="A18" s="707" t="s">
        <v>757</v>
      </c>
      <c r="B18" s="544"/>
      <c r="C18" s="544"/>
      <c r="D18" s="544"/>
      <c r="E18" s="544"/>
      <c r="F18" s="544"/>
      <c r="G18" s="90">
        <v>4435</v>
      </c>
      <c r="H18" s="90">
        <v>4249</v>
      </c>
      <c r="I18" s="91">
        <f>+H18-G18</f>
        <v>-186</v>
      </c>
    </row>
    <row r="19" spans="1:9" x14ac:dyDescent="0.25">
      <c r="A19" s="270"/>
    </row>
    <row r="20" spans="1:9" x14ac:dyDescent="0.25">
      <c r="A20" s="271"/>
      <c r="B20" s="113"/>
      <c r="C20" s="113"/>
      <c r="D20" s="113"/>
      <c r="E20" s="113"/>
      <c r="F20" s="113"/>
      <c r="G20" s="77"/>
      <c r="H20" s="77"/>
      <c r="I20" s="77"/>
    </row>
    <row r="21" spans="1:9" ht="15.65" x14ac:dyDescent="0.25">
      <c r="A21" s="95" t="s">
        <v>848</v>
      </c>
    </row>
    <row r="23" spans="1:9" x14ac:dyDescent="0.25">
      <c r="A23" s="558" t="s">
        <v>20</v>
      </c>
      <c r="B23" s="541"/>
      <c r="C23" s="541"/>
      <c r="D23" s="541"/>
      <c r="E23" s="541"/>
      <c r="F23" s="541"/>
      <c r="G23" s="573" t="s">
        <v>734</v>
      </c>
      <c r="H23" s="547"/>
      <c r="I23" s="850" t="s">
        <v>211</v>
      </c>
    </row>
    <row r="24" spans="1:9" x14ac:dyDescent="0.25">
      <c r="A24" s="552"/>
      <c r="B24" s="544"/>
      <c r="C24" s="544"/>
      <c r="D24" s="544"/>
      <c r="E24" s="544"/>
      <c r="F24" s="544"/>
      <c r="G24" s="816">
        <v>44620</v>
      </c>
      <c r="H24" s="816">
        <v>44651</v>
      </c>
      <c r="I24" s="594"/>
    </row>
    <row r="25" spans="1:9" x14ac:dyDescent="0.25">
      <c r="A25" s="552" t="s">
        <v>213</v>
      </c>
      <c r="B25" s="544"/>
      <c r="C25" s="544"/>
      <c r="D25" s="544"/>
      <c r="E25" s="544"/>
      <c r="F25" s="544"/>
      <c r="G25" s="569">
        <v>46947</v>
      </c>
      <c r="H25" s="831">
        <f>SUM(H26:H40)</f>
        <v>47582</v>
      </c>
      <c r="I25" s="570">
        <f>+H25-G25</f>
        <v>635</v>
      </c>
    </row>
    <row r="26" spans="1:9" x14ac:dyDescent="0.25">
      <c r="A26" s="549"/>
      <c r="B26" s="550"/>
      <c r="C26" s="613" t="s">
        <v>308</v>
      </c>
      <c r="D26" s="550"/>
      <c r="E26" s="550"/>
      <c r="F26" s="550"/>
      <c r="G26" s="86">
        <v>213</v>
      </c>
      <c r="H26" s="86">
        <v>222</v>
      </c>
      <c r="I26" s="259">
        <f>+H26-G26</f>
        <v>9</v>
      </c>
    </row>
    <row r="27" spans="1:9" x14ac:dyDescent="0.25">
      <c r="A27" s="549" t="s">
        <v>214</v>
      </c>
      <c r="B27" s="550"/>
      <c r="C27" s="613" t="s">
        <v>667</v>
      </c>
      <c r="D27" s="550"/>
      <c r="E27" s="550"/>
      <c r="F27" s="550"/>
      <c r="G27" s="86">
        <v>108</v>
      </c>
      <c r="H27" s="86">
        <v>111</v>
      </c>
      <c r="I27" s="259">
        <f>+H27-G27</f>
        <v>3</v>
      </c>
    </row>
    <row r="28" spans="1:9" x14ac:dyDescent="0.25">
      <c r="A28" s="549" t="s">
        <v>342</v>
      </c>
      <c r="B28" s="550"/>
      <c r="C28" s="613" t="s">
        <v>309</v>
      </c>
      <c r="D28" s="550"/>
      <c r="E28" s="550"/>
      <c r="F28" s="550"/>
      <c r="G28" s="272"/>
      <c r="H28" s="272"/>
      <c r="I28" s="272"/>
    </row>
    <row r="29" spans="1:9" x14ac:dyDescent="0.25">
      <c r="A29" s="549"/>
      <c r="B29" s="550"/>
      <c r="C29" s="977" t="s">
        <v>493</v>
      </c>
      <c r="D29" s="978"/>
      <c r="E29" s="978"/>
      <c r="F29" s="979"/>
      <c r="G29" s="272"/>
      <c r="H29" s="272"/>
      <c r="I29" s="272"/>
    </row>
    <row r="30" spans="1:9" x14ac:dyDescent="0.25">
      <c r="A30" s="549"/>
      <c r="B30" s="550"/>
      <c r="C30" s="980" t="s">
        <v>494</v>
      </c>
      <c r="D30" s="981"/>
      <c r="E30" s="981"/>
      <c r="F30" s="982"/>
      <c r="G30" s="272">
        <v>12389</v>
      </c>
      <c r="H30" s="272">
        <v>12330</v>
      </c>
      <c r="I30" s="259">
        <f>+H30-G30</f>
        <v>-59</v>
      </c>
    </row>
    <row r="31" spans="1:9" x14ac:dyDescent="0.25">
      <c r="A31" s="549"/>
      <c r="B31" s="550"/>
      <c r="C31" s="980" t="s">
        <v>492</v>
      </c>
      <c r="D31" s="981"/>
      <c r="E31" s="981"/>
      <c r="F31" s="982"/>
      <c r="G31" s="272">
        <v>5470</v>
      </c>
      <c r="H31" s="272">
        <v>5673</v>
      </c>
      <c r="I31" s="259">
        <f t="shared" ref="I31:I41" si="1">+H31-G31</f>
        <v>203</v>
      </c>
    </row>
    <row r="32" spans="1:9" ht="12.75" customHeight="1" x14ac:dyDescent="0.25">
      <c r="A32" s="549"/>
      <c r="B32" s="550"/>
      <c r="C32" s="983" t="s">
        <v>775</v>
      </c>
      <c r="D32" s="984"/>
      <c r="E32" s="984"/>
      <c r="F32" s="985"/>
      <c r="G32" s="273"/>
      <c r="H32" s="273"/>
      <c r="I32" s="259"/>
    </row>
    <row r="33" spans="1:9" ht="12.75" customHeight="1" x14ac:dyDescent="0.25">
      <c r="A33" s="549"/>
      <c r="B33" s="550"/>
      <c r="C33" s="986" t="s">
        <v>735</v>
      </c>
      <c r="D33" s="987"/>
      <c r="E33" s="987"/>
      <c r="F33" s="988"/>
      <c r="G33" s="273">
        <v>72</v>
      </c>
      <c r="H33" s="273">
        <v>81</v>
      </c>
      <c r="I33" s="259">
        <f t="shared" si="1"/>
        <v>9</v>
      </c>
    </row>
    <row r="34" spans="1:9" ht="12.75" customHeight="1" x14ac:dyDescent="0.25">
      <c r="A34" s="549"/>
      <c r="B34" s="550"/>
      <c r="C34" s="983" t="s">
        <v>736</v>
      </c>
      <c r="D34" s="984"/>
      <c r="E34" s="984"/>
      <c r="F34" s="985"/>
      <c r="G34" s="273"/>
      <c r="H34" s="273"/>
      <c r="I34" s="259"/>
    </row>
    <row r="35" spans="1:9" ht="12.75" customHeight="1" x14ac:dyDescent="0.25">
      <c r="A35" s="552"/>
      <c r="B35" s="544"/>
      <c r="C35" s="989" t="s">
        <v>737</v>
      </c>
      <c r="D35" s="990"/>
      <c r="E35" s="990"/>
      <c r="F35" s="991"/>
      <c r="G35" s="274">
        <v>105</v>
      </c>
      <c r="H35" s="274">
        <v>96</v>
      </c>
      <c r="I35" s="260">
        <f t="shared" si="1"/>
        <v>-9</v>
      </c>
    </row>
    <row r="36" spans="1:9" x14ac:dyDescent="0.25">
      <c r="A36" s="549"/>
      <c r="B36" s="550"/>
      <c r="C36" s="566" t="s">
        <v>215</v>
      </c>
      <c r="D36" s="550"/>
      <c r="E36" s="550"/>
      <c r="F36" s="550"/>
      <c r="G36" s="87">
        <v>45</v>
      </c>
      <c r="H36" s="87">
        <v>41</v>
      </c>
      <c r="I36" s="88">
        <f t="shared" si="1"/>
        <v>-4</v>
      </c>
    </row>
    <row r="37" spans="1:9" x14ac:dyDescent="0.25">
      <c r="A37" s="549" t="s">
        <v>216</v>
      </c>
      <c r="B37" s="550"/>
      <c r="C37" s="566" t="s">
        <v>217</v>
      </c>
      <c r="D37" s="550"/>
      <c r="E37" s="550"/>
      <c r="F37" s="550"/>
      <c r="G37" s="87">
        <v>993</v>
      </c>
      <c r="H37" s="87">
        <v>1013</v>
      </c>
      <c r="I37" s="88">
        <f t="shared" si="1"/>
        <v>20</v>
      </c>
    </row>
    <row r="38" spans="1:9" x14ac:dyDescent="0.25">
      <c r="A38" s="549" t="s">
        <v>218</v>
      </c>
      <c r="B38" s="550"/>
      <c r="C38" s="566" t="s">
        <v>219</v>
      </c>
      <c r="D38" s="550"/>
      <c r="E38" s="550"/>
      <c r="F38" s="550"/>
      <c r="G38" s="87">
        <v>3848</v>
      </c>
      <c r="H38" s="87">
        <v>3989</v>
      </c>
      <c r="I38" s="88">
        <f t="shared" si="1"/>
        <v>141</v>
      </c>
    </row>
    <row r="39" spans="1:9" x14ac:dyDescent="0.25">
      <c r="A39" s="549"/>
      <c r="B39" s="550"/>
      <c r="C39" s="566" t="s">
        <v>220</v>
      </c>
      <c r="D39" s="550"/>
      <c r="E39" s="550"/>
      <c r="F39" s="550"/>
      <c r="G39" s="87">
        <v>5598</v>
      </c>
      <c r="H39" s="87">
        <v>5503</v>
      </c>
      <c r="I39" s="88">
        <f t="shared" si="1"/>
        <v>-95</v>
      </c>
    </row>
    <row r="40" spans="1:9" x14ac:dyDescent="0.25">
      <c r="A40" s="552"/>
      <c r="B40" s="544"/>
      <c r="C40" s="701" t="s">
        <v>221</v>
      </c>
      <c r="D40" s="544"/>
      <c r="E40" s="544"/>
      <c r="F40" s="544"/>
      <c r="G40" s="90">
        <v>18106</v>
      </c>
      <c r="H40" s="90">
        <v>18523</v>
      </c>
      <c r="I40" s="91">
        <f t="shared" si="1"/>
        <v>417</v>
      </c>
    </row>
    <row r="41" spans="1:9" ht="19.55" customHeight="1" x14ac:dyDescent="0.25">
      <c r="A41" s="596" t="s">
        <v>738</v>
      </c>
      <c r="B41" s="606"/>
      <c r="C41" s="606"/>
      <c r="D41" s="606"/>
      <c r="E41" s="606"/>
      <c r="F41" s="606"/>
      <c r="G41" s="147">
        <v>41277</v>
      </c>
      <c r="H41" s="147">
        <v>41156</v>
      </c>
      <c r="I41" s="260">
        <f t="shared" si="1"/>
        <v>-121</v>
      </c>
    </row>
    <row r="42" spans="1:9" x14ac:dyDescent="0.25">
      <c r="A42" s="113"/>
      <c r="B42" s="113"/>
      <c r="C42" s="275"/>
      <c r="D42" s="113"/>
      <c r="E42" s="113"/>
      <c r="F42" s="113"/>
      <c r="G42" s="77"/>
      <c r="H42" s="77"/>
      <c r="I42" s="77"/>
    </row>
    <row r="43" spans="1:9" x14ac:dyDescent="0.25">
      <c r="A43" s="95" t="s">
        <v>384</v>
      </c>
    </row>
    <row r="44" spans="1:9" x14ac:dyDescent="0.25">
      <c r="A44" s="96" t="s">
        <v>385</v>
      </c>
    </row>
    <row r="45" spans="1:9" x14ac:dyDescent="0.25">
      <c r="A45" s="56" t="s">
        <v>715</v>
      </c>
    </row>
    <row r="46" spans="1:9" x14ac:dyDescent="0.25">
      <c r="A46" s="56" t="s">
        <v>714</v>
      </c>
    </row>
    <row r="47" spans="1:9" x14ac:dyDescent="0.25">
      <c r="A47" s="56" t="s">
        <v>222</v>
      </c>
    </row>
    <row r="48" spans="1:9" x14ac:dyDescent="0.25">
      <c r="A48" s="95" t="s">
        <v>382</v>
      </c>
    </row>
    <row r="49" spans="1:8" x14ac:dyDescent="0.25">
      <c r="A49" s="96" t="s">
        <v>739</v>
      </c>
    </row>
    <row r="50" spans="1:8" x14ac:dyDescent="0.25">
      <c r="A50" s="96" t="s">
        <v>740</v>
      </c>
    </row>
    <row r="51" spans="1:8" x14ac:dyDescent="0.25">
      <c r="A51" s="95"/>
    </row>
    <row r="52" spans="1:8" x14ac:dyDescent="0.25">
      <c r="A52" s="276" t="s">
        <v>658</v>
      </c>
      <c r="B52" s="137" t="s">
        <v>987</v>
      </c>
    </row>
    <row r="54" spans="1:8" x14ac:dyDescent="0.25">
      <c r="A54" s="558" t="s">
        <v>223</v>
      </c>
      <c r="B54" s="541"/>
      <c r="C54" s="541"/>
      <c r="D54" s="880" t="s">
        <v>224</v>
      </c>
      <c r="E54" s="881"/>
      <c r="F54" s="567" t="s">
        <v>49</v>
      </c>
      <c r="G54" s="567" t="s">
        <v>225</v>
      </c>
      <c r="H54" s="850" t="s">
        <v>226</v>
      </c>
    </row>
    <row r="55" spans="1:8" x14ac:dyDescent="0.25">
      <c r="A55" s="549"/>
      <c r="B55" s="550"/>
      <c r="C55" s="550"/>
      <c r="D55" s="578" t="s">
        <v>31</v>
      </c>
      <c r="E55" s="656" t="s">
        <v>227</v>
      </c>
      <c r="F55" s="578" t="s">
        <v>228</v>
      </c>
      <c r="G55" s="578" t="s">
        <v>228</v>
      </c>
      <c r="H55" s="851" t="s">
        <v>229</v>
      </c>
    </row>
    <row r="56" spans="1:8" x14ac:dyDescent="0.25">
      <c r="A56" s="549"/>
      <c r="B56" s="550"/>
      <c r="C56" s="550"/>
      <c r="D56" s="578"/>
      <c r="E56" s="578" t="s">
        <v>230</v>
      </c>
      <c r="F56" s="578"/>
      <c r="G56" s="578" t="s">
        <v>231</v>
      </c>
      <c r="H56" s="851" t="s">
        <v>232</v>
      </c>
    </row>
    <row r="57" spans="1:8" x14ac:dyDescent="0.25">
      <c r="A57" s="552"/>
      <c r="B57" s="544"/>
      <c r="C57" s="544"/>
      <c r="D57" s="785"/>
      <c r="E57" s="785" t="s">
        <v>233</v>
      </c>
      <c r="F57" s="785"/>
      <c r="G57" s="785"/>
      <c r="H57" s="568" t="s">
        <v>231</v>
      </c>
    </row>
    <row r="58" spans="1:8" ht="25" customHeight="1" x14ac:dyDescent="0.25">
      <c r="A58" s="546" t="s">
        <v>234</v>
      </c>
      <c r="B58" s="547"/>
      <c r="C58" s="547"/>
      <c r="D58" s="277">
        <v>11434</v>
      </c>
      <c r="E58" s="277">
        <v>6489</v>
      </c>
      <c r="F58" s="277">
        <v>6458</v>
      </c>
      <c r="G58" s="278">
        <v>1602146.15</v>
      </c>
      <c r="H58" s="279">
        <f>G58*1/F58</f>
        <v>248.08704707339731</v>
      </c>
    </row>
    <row r="60" spans="1:8" ht="15.65" x14ac:dyDescent="0.25">
      <c r="A60" s="212" t="s">
        <v>849</v>
      </c>
    </row>
  </sheetData>
  <mergeCells count="8">
    <mergeCell ref="C29:F29"/>
    <mergeCell ref="C31:F31"/>
    <mergeCell ref="C30:F30"/>
    <mergeCell ref="D54:E54"/>
    <mergeCell ref="C32:F32"/>
    <mergeCell ref="C33:F33"/>
    <mergeCell ref="C34:F34"/>
    <mergeCell ref="C35:F35"/>
  </mergeCells>
  <phoneticPr fontId="2" type="noConversion"/>
  <printOptions horizontalCentered="1"/>
  <pageMargins left="0.51181102362204722" right="0.23622047244094491" top="0.31496062992125984" bottom="0.23622047244094491" header="0.19685039370078741" footer="0.15748031496062992"/>
  <pageSetup paperSize="9" scale="96" orientation="portrait" r:id="rId1"/>
  <headerFooter alignWithMargins="0">
    <oddHeader>&amp;C24</oddHeader>
  </headerFooter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I49"/>
  <sheetViews>
    <sheetView zoomScaleNormal="100" workbookViewId="0">
      <selection activeCell="C13" sqref="C13"/>
    </sheetView>
  </sheetViews>
  <sheetFormatPr defaultColWidth="9.125" defaultRowHeight="13.6" x14ac:dyDescent="0.25"/>
  <cols>
    <col min="1" max="2" width="9.125" style="56"/>
    <col min="3" max="3" width="10.75" style="56" customWidth="1"/>
    <col min="4" max="7" width="11.75" style="56" customWidth="1"/>
    <col min="8" max="8" width="10.75" style="56" customWidth="1"/>
    <col min="9" max="9" width="9.75" style="56" customWidth="1"/>
    <col min="10" max="16384" width="9.125" style="56"/>
  </cols>
  <sheetData>
    <row r="1" spans="1:9" ht="14.3" x14ac:dyDescent="0.25">
      <c r="A1" s="64" t="s">
        <v>546</v>
      </c>
      <c r="B1" s="64" t="s">
        <v>235</v>
      </c>
      <c r="C1" s="92"/>
      <c r="D1" s="92"/>
      <c r="E1" s="92"/>
      <c r="F1" s="92"/>
      <c r="G1" s="92"/>
      <c r="H1" s="92"/>
      <c r="I1" s="92"/>
    </row>
    <row r="2" spans="1:9" ht="16.3" x14ac:dyDescent="0.25">
      <c r="A2" s="92"/>
      <c r="B2" s="280" t="s">
        <v>988</v>
      </c>
      <c r="C2" s="92"/>
      <c r="D2" s="92"/>
      <c r="E2" s="92"/>
      <c r="F2" s="92"/>
      <c r="G2" s="92"/>
      <c r="H2" s="92"/>
      <c r="I2" s="92"/>
    </row>
    <row r="3" spans="1:9" ht="17.350000000000001" customHeight="1" x14ac:dyDescent="0.25">
      <c r="A3" s="77"/>
      <c r="B3" s="77"/>
      <c r="C3" s="77"/>
      <c r="D3" s="77"/>
      <c r="E3" s="77"/>
      <c r="F3" s="77"/>
      <c r="G3" s="77"/>
      <c r="H3" s="77"/>
      <c r="I3" s="77"/>
    </row>
    <row r="4" spans="1:9" ht="15.8" customHeight="1" x14ac:dyDescent="0.25">
      <c r="A4" s="564" t="s">
        <v>27</v>
      </c>
      <c r="B4" s="541"/>
      <c r="C4" s="567" t="s">
        <v>25</v>
      </c>
      <c r="D4" s="573" t="s">
        <v>400</v>
      </c>
      <c r="E4" s="709"/>
      <c r="F4" s="547"/>
      <c r="G4" s="547"/>
      <c r="H4" s="561" t="s">
        <v>236</v>
      </c>
      <c r="I4" s="850" t="s">
        <v>237</v>
      </c>
    </row>
    <row r="5" spans="1:9" ht="15.8" customHeight="1" x14ac:dyDescent="0.25">
      <c r="A5" s="549"/>
      <c r="B5" s="550"/>
      <c r="C5" s="578" t="s">
        <v>238</v>
      </c>
      <c r="D5" s="845" t="s">
        <v>401</v>
      </c>
      <c r="E5" s="846"/>
      <c r="F5" s="710" t="s">
        <v>402</v>
      </c>
      <c r="G5" s="544"/>
      <c r="H5" s="578" t="s">
        <v>239</v>
      </c>
      <c r="I5" s="851" t="s">
        <v>240</v>
      </c>
    </row>
    <row r="6" spans="1:9" x14ac:dyDescent="0.25">
      <c r="A6" s="549"/>
      <c r="B6" s="550"/>
      <c r="C6" s="578" t="s">
        <v>241</v>
      </c>
      <c r="D6" s="578" t="s">
        <v>403</v>
      </c>
      <c r="E6" s="578" t="s">
        <v>404</v>
      </c>
      <c r="F6" s="578" t="s">
        <v>241</v>
      </c>
      <c r="G6" s="578" t="s">
        <v>227</v>
      </c>
      <c r="H6" s="578" t="s">
        <v>242</v>
      </c>
      <c r="I6" s="851"/>
    </row>
    <row r="7" spans="1:9" x14ac:dyDescent="0.25">
      <c r="A7" s="552"/>
      <c r="B7" s="544"/>
      <c r="C7" s="552"/>
      <c r="D7" s="785"/>
      <c r="E7" s="785"/>
      <c r="F7" s="785"/>
      <c r="G7" s="785" t="s">
        <v>243</v>
      </c>
      <c r="H7" s="785" t="s">
        <v>405</v>
      </c>
      <c r="I7" s="711" t="s">
        <v>406</v>
      </c>
    </row>
    <row r="8" spans="1:9" ht="13.6" customHeight="1" x14ac:dyDescent="0.25">
      <c r="A8" s="552">
        <v>1</v>
      </c>
      <c r="B8" s="544"/>
      <c r="C8" s="785">
        <v>2</v>
      </c>
      <c r="D8" s="785">
        <v>3</v>
      </c>
      <c r="E8" s="785">
        <v>4</v>
      </c>
      <c r="F8" s="785">
        <v>5</v>
      </c>
      <c r="G8" s="785">
        <v>6</v>
      </c>
      <c r="H8" s="785">
        <v>7</v>
      </c>
      <c r="I8" s="712">
        <v>8</v>
      </c>
    </row>
    <row r="9" spans="1:9" ht="17.350000000000001" customHeight="1" x14ac:dyDescent="0.25">
      <c r="A9" s="552" t="s">
        <v>31</v>
      </c>
      <c r="B9" s="544"/>
      <c r="C9" s="552">
        <f>SUM(C10:C20)</f>
        <v>64722</v>
      </c>
      <c r="D9" s="552">
        <f>SUM(D10:D20)</f>
        <v>17140</v>
      </c>
      <c r="E9" s="552">
        <f>SUM(E10:E20)</f>
        <v>18513</v>
      </c>
      <c r="F9" s="552">
        <f>SUM(F10:F20)</f>
        <v>29069</v>
      </c>
      <c r="G9" s="552">
        <f>SUM(G10:G20)</f>
        <v>5503</v>
      </c>
      <c r="H9" s="713">
        <f>(D9+E9)/C9</f>
        <v>0.55086369395259727</v>
      </c>
      <c r="I9" s="714">
        <f>G9/C9</f>
        <v>8.5025184635827075E-2</v>
      </c>
    </row>
    <row r="10" spans="1:9" ht="13.6" customHeight="1" x14ac:dyDescent="0.25">
      <c r="A10" s="549" t="s">
        <v>33</v>
      </c>
      <c r="B10" s="550"/>
      <c r="C10" s="78">
        <f>D10+E10+F10</f>
        <v>7052</v>
      </c>
      <c r="D10" s="87">
        <v>2001</v>
      </c>
      <c r="E10" s="87">
        <v>2228</v>
      </c>
      <c r="F10" s="87">
        <v>2823</v>
      </c>
      <c r="G10" s="87">
        <v>382</v>
      </c>
      <c r="H10" s="281">
        <f t="shared" ref="H10:H19" si="0">(D10+E10)/C10</f>
        <v>0.59968803176403862</v>
      </c>
      <c r="I10" s="282">
        <f t="shared" ref="I10:I19" si="1">G10/C10</f>
        <v>5.4169030062393646E-2</v>
      </c>
    </row>
    <row r="11" spans="1:9" ht="13.6" customHeight="1" x14ac:dyDescent="0.25">
      <c r="A11" s="549" t="s">
        <v>35</v>
      </c>
      <c r="B11" s="550"/>
      <c r="C11" s="78">
        <f t="shared" ref="C11:C20" si="2">D11+E11+F11</f>
        <v>6953</v>
      </c>
      <c r="D11" s="87">
        <v>1575</v>
      </c>
      <c r="E11" s="87">
        <v>1923</v>
      </c>
      <c r="F11" s="87">
        <v>3455</v>
      </c>
      <c r="G11" s="87">
        <v>342</v>
      </c>
      <c r="H11" s="281">
        <f t="shared" si="0"/>
        <v>0.50309219042140085</v>
      </c>
      <c r="I11" s="282">
        <f t="shared" si="1"/>
        <v>4.9187401121817922E-2</v>
      </c>
    </row>
    <row r="12" spans="1:9" ht="13.6" customHeight="1" x14ac:dyDescent="0.25">
      <c r="A12" s="549" t="s">
        <v>36</v>
      </c>
      <c r="B12" s="550"/>
      <c r="C12" s="78">
        <f t="shared" si="2"/>
        <v>6781</v>
      </c>
      <c r="D12" s="87">
        <v>1780</v>
      </c>
      <c r="E12" s="87">
        <v>1765</v>
      </c>
      <c r="F12" s="87">
        <v>3236</v>
      </c>
      <c r="G12" s="87">
        <v>964</v>
      </c>
      <c r="H12" s="281">
        <f>(D12+E12)/C12</f>
        <v>0.52278425011060314</v>
      </c>
      <c r="I12" s="282">
        <f t="shared" si="1"/>
        <v>0.1421619230202035</v>
      </c>
    </row>
    <row r="13" spans="1:9" ht="13.6" customHeight="1" x14ac:dyDescent="0.25">
      <c r="A13" s="566" t="s">
        <v>37</v>
      </c>
      <c r="B13" s="550"/>
      <c r="C13" s="78">
        <f t="shared" si="2"/>
        <v>4362</v>
      </c>
      <c r="D13" s="87">
        <v>1323</v>
      </c>
      <c r="E13" s="87">
        <v>1106</v>
      </c>
      <c r="F13" s="87">
        <v>1933</v>
      </c>
      <c r="G13" s="87">
        <v>418</v>
      </c>
      <c r="H13" s="281">
        <f t="shared" si="0"/>
        <v>0.55685465382851906</v>
      </c>
      <c r="I13" s="282">
        <f t="shared" si="1"/>
        <v>9.58276020174232E-2</v>
      </c>
    </row>
    <row r="14" spans="1:9" ht="13.6" customHeight="1" x14ac:dyDescent="0.25">
      <c r="A14" s="549" t="s">
        <v>38</v>
      </c>
      <c r="B14" s="550"/>
      <c r="C14" s="78">
        <f t="shared" si="2"/>
        <v>4801</v>
      </c>
      <c r="D14" s="87">
        <v>1429</v>
      </c>
      <c r="E14" s="87">
        <v>1387</v>
      </c>
      <c r="F14" s="87">
        <v>1985</v>
      </c>
      <c r="G14" s="87">
        <v>330</v>
      </c>
      <c r="H14" s="281">
        <f>(D14+E14)/C14</f>
        <v>0.58654446990210374</v>
      </c>
      <c r="I14" s="282">
        <f t="shared" si="1"/>
        <v>6.8735680066652774E-2</v>
      </c>
    </row>
    <row r="15" spans="1:9" ht="13.6" customHeight="1" x14ac:dyDescent="0.25">
      <c r="A15" s="549" t="s">
        <v>39</v>
      </c>
      <c r="B15" s="550"/>
      <c r="C15" s="78">
        <f t="shared" si="2"/>
        <v>5886</v>
      </c>
      <c r="D15" s="87">
        <v>1456</v>
      </c>
      <c r="E15" s="87">
        <v>1783</v>
      </c>
      <c r="F15" s="87">
        <v>2647</v>
      </c>
      <c r="G15" s="87">
        <v>329</v>
      </c>
      <c r="H15" s="281">
        <f t="shared" si="0"/>
        <v>0.55028882093102272</v>
      </c>
      <c r="I15" s="282">
        <f t="shared" si="1"/>
        <v>5.5895344886170574E-2</v>
      </c>
    </row>
    <row r="16" spans="1:9" ht="13.6" customHeight="1" x14ac:dyDescent="0.25">
      <c r="A16" s="549" t="s">
        <v>40</v>
      </c>
      <c r="B16" s="550"/>
      <c r="C16" s="78">
        <f t="shared" si="2"/>
        <v>6871</v>
      </c>
      <c r="D16" s="87">
        <v>1714</v>
      </c>
      <c r="E16" s="87">
        <v>2298</v>
      </c>
      <c r="F16" s="87">
        <v>2859</v>
      </c>
      <c r="G16" s="87">
        <v>753</v>
      </c>
      <c r="H16" s="281">
        <f>(D16+E16)/C16</f>
        <v>0.5839033619560472</v>
      </c>
      <c r="I16" s="282">
        <f t="shared" si="1"/>
        <v>0.10959103478387426</v>
      </c>
    </row>
    <row r="17" spans="1:9" ht="13.6" customHeight="1" x14ac:dyDescent="0.25">
      <c r="A17" s="549" t="s">
        <v>41</v>
      </c>
      <c r="B17" s="550"/>
      <c r="C17" s="78">
        <f t="shared" si="2"/>
        <v>7286</v>
      </c>
      <c r="D17" s="87">
        <v>1670</v>
      </c>
      <c r="E17" s="87">
        <v>2035</v>
      </c>
      <c r="F17" s="87">
        <v>3581</v>
      </c>
      <c r="G17" s="87">
        <v>505</v>
      </c>
      <c r="H17" s="281">
        <f t="shared" si="0"/>
        <v>0.50850947021685422</v>
      </c>
      <c r="I17" s="282">
        <f t="shared" si="1"/>
        <v>6.9311007411474057E-2</v>
      </c>
    </row>
    <row r="18" spans="1:9" ht="13.6" customHeight="1" x14ac:dyDescent="0.25">
      <c r="A18" s="549" t="s">
        <v>42</v>
      </c>
      <c r="B18" s="550"/>
      <c r="C18" s="78">
        <f t="shared" si="2"/>
        <v>6047</v>
      </c>
      <c r="D18" s="87">
        <v>1794</v>
      </c>
      <c r="E18" s="87">
        <v>1448</v>
      </c>
      <c r="F18" s="87">
        <v>2805</v>
      </c>
      <c r="G18" s="87">
        <v>750</v>
      </c>
      <c r="H18" s="281">
        <f t="shared" si="0"/>
        <v>0.53613361997684805</v>
      </c>
      <c r="I18" s="282">
        <f t="shared" si="1"/>
        <v>0.12402844385645775</v>
      </c>
    </row>
    <row r="19" spans="1:9" ht="13.6" customHeight="1" x14ac:dyDescent="0.25">
      <c r="A19" s="549" t="s">
        <v>43</v>
      </c>
      <c r="B19" s="550"/>
      <c r="C19" s="78">
        <f t="shared" si="2"/>
        <v>4458</v>
      </c>
      <c r="D19" s="87">
        <v>1214</v>
      </c>
      <c r="E19" s="87">
        <v>1378</v>
      </c>
      <c r="F19" s="87">
        <v>1866</v>
      </c>
      <c r="G19" s="87">
        <v>496</v>
      </c>
      <c r="H19" s="281">
        <f t="shared" si="0"/>
        <v>0.58142664872139971</v>
      </c>
      <c r="I19" s="282">
        <f t="shared" si="1"/>
        <v>0.11126065500224316</v>
      </c>
    </row>
    <row r="20" spans="1:9" ht="13.6" customHeight="1" x14ac:dyDescent="0.25">
      <c r="A20" s="552" t="s">
        <v>45</v>
      </c>
      <c r="B20" s="544"/>
      <c r="C20" s="69">
        <f t="shared" si="2"/>
        <v>4225</v>
      </c>
      <c r="D20" s="90">
        <v>1184</v>
      </c>
      <c r="E20" s="90">
        <v>1162</v>
      </c>
      <c r="F20" s="90">
        <v>1879</v>
      </c>
      <c r="G20" s="90">
        <v>234</v>
      </c>
      <c r="H20" s="283">
        <f>(D20+E20)/C20</f>
        <v>0.5552662721893491</v>
      </c>
      <c r="I20" s="284">
        <f>G20/C20</f>
        <v>5.5384615384615386E-2</v>
      </c>
    </row>
    <row r="22" spans="1:9" ht="14.3" x14ac:dyDescent="0.25">
      <c r="A22" s="84" t="s">
        <v>989</v>
      </c>
    </row>
    <row r="46" spans="1:1" ht="15.65" x14ac:dyDescent="0.25">
      <c r="A46" s="212"/>
    </row>
    <row r="49" spans="1:1" ht="15.65" x14ac:dyDescent="0.25">
      <c r="A49" s="212" t="s">
        <v>849</v>
      </c>
    </row>
  </sheetData>
  <phoneticPr fontId="2" type="noConversion"/>
  <printOptions horizontalCentered="1"/>
  <pageMargins left="0.39370078740157483" right="0.39370078740157483" top="0.78740157480314965" bottom="0.74803149606299213" header="0.51181102362204722" footer="0.51181102362204722"/>
  <pageSetup paperSize="9" orientation="portrait" r:id="rId1"/>
  <headerFooter alignWithMargins="0">
    <oddHeader>&amp;C25</oddHeader>
  </headerFooter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I55"/>
  <sheetViews>
    <sheetView zoomScaleNormal="100" workbookViewId="0">
      <selection activeCell="G8" sqref="G8"/>
    </sheetView>
  </sheetViews>
  <sheetFormatPr defaultColWidth="9.125" defaultRowHeight="13.6" x14ac:dyDescent="0.25"/>
  <cols>
    <col min="1" max="1" width="10.75" style="56" customWidth="1"/>
    <col min="2" max="2" width="12.75" style="56" customWidth="1"/>
    <col min="3" max="3" width="10.75" style="56" customWidth="1"/>
    <col min="4" max="4" width="8.375" style="56" customWidth="1"/>
    <col min="5" max="5" width="10.75" style="56" customWidth="1"/>
    <col min="6" max="8" width="12.75" style="56" customWidth="1"/>
    <col min="9" max="11" width="8.375" style="56" customWidth="1"/>
    <col min="12" max="16384" width="9.125" style="56"/>
  </cols>
  <sheetData>
    <row r="1" spans="1:9" ht="16.3" x14ac:dyDescent="0.25">
      <c r="A1" s="64" t="s">
        <v>850</v>
      </c>
    </row>
    <row r="2" spans="1:9" ht="14.3" customHeight="1" x14ac:dyDescent="0.25"/>
    <row r="3" spans="1:9" ht="18" customHeight="1" x14ac:dyDescent="0.25">
      <c r="A3" s="558" t="s">
        <v>20</v>
      </c>
      <c r="B3" s="541"/>
      <c r="C3" s="541"/>
      <c r="D3" s="541"/>
      <c r="E3" s="541"/>
      <c r="F3" s="873" t="s">
        <v>519</v>
      </c>
      <c r="G3" s="874"/>
      <c r="H3" s="850" t="s">
        <v>21</v>
      </c>
    </row>
    <row r="4" spans="1:9" ht="18" customHeight="1" x14ac:dyDescent="0.25">
      <c r="A4" s="552"/>
      <c r="B4" s="544"/>
      <c r="C4" s="544"/>
      <c r="D4" s="544"/>
      <c r="E4" s="544"/>
      <c r="F4" s="816">
        <v>44620</v>
      </c>
      <c r="G4" s="816">
        <v>44651</v>
      </c>
      <c r="H4" s="594"/>
    </row>
    <row r="5" spans="1:9" ht="18" customHeight="1" x14ac:dyDescent="0.25">
      <c r="A5" s="569" t="s">
        <v>244</v>
      </c>
      <c r="B5" s="715"/>
      <c r="C5" s="715"/>
      <c r="D5" s="715"/>
      <c r="E5" s="715"/>
      <c r="F5" s="569">
        <v>64269</v>
      </c>
      <c r="G5" s="569">
        <v>64722</v>
      </c>
      <c r="H5" s="570">
        <v>453</v>
      </c>
    </row>
    <row r="6" spans="1:9" ht="18" customHeight="1" x14ac:dyDescent="0.25">
      <c r="A6" s="549"/>
      <c r="B6" s="854" t="s">
        <v>486</v>
      </c>
      <c r="C6" s="550"/>
      <c r="D6" s="550"/>
      <c r="E6" s="550"/>
      <c r="F6" s="87">
        <v>35679</v>
      </c>
      <c r="G6" s="87">
        <v>35653</v>
      </c>
      <c r="H6" s="88">
        <v>-26</v>
      </c>
    </row>
    <row r="7" spans="1:9" ht="18" customHeight="1" x14ac:dyDescent="0.25">
      <c r="A7" s="552"/>
      <c r="B7" s="716" t="s">
        <v>245</v>
      </c>
      <c r="C7" s="544"/>
      <c r="D7" s="544"/>
      <c r="E7" s="544"/>
      <c r="F7" s="285">
        <v>0.55515100592820799</v>
      </c>
      <c r="G7" s="822">
        <v>0.55086369395259727</v>
      </c>
      <c r="H7" s="284">
        <v>-4.2873119756107192E-3</v>
      </c>
    </row>
    <row r="8" spans="1:9" ht="18" customHeight="1" x14ac:dyDescent="0.25">
      <c r="A8" s="549"/>
      <c r="B8" s="854" t="s">
        <v>246</v>
      </c>
      <c r="C8" s="550"/>
      <c r="D8" s="550"/>
      <c r="E8" s="550"/>
      <c r="F8" s="87">
        <v>5598</v>
      </c>
      <c r="G8" s="87">
        <v>5503</v>
      </c>
      <c r="H8" s="88">
        <v>-95</v>
      </c>
    </row>
    <row r="9" spans="1:9" ht="18" customHeight="1" x14ac:dyDescent="0.25">
      <c r="A9" s="552"/>
      <c r="B9" s="716" t="s">
        <v>355</v>
      </c>
      <c r="C9" s="544"/>
      <c r="D9" s="544"/>
      <c r="E9" s="544"/>
      <c r="F9" s="286">
        <v>8.7102646688138913E-2</v>
      </c>
      <c r="G9" s="823">
        <v>8.5025184635827075E-2</v>
      </c>
      <c r="H9" s="284">
        <v>-2.0774620523118376E-3</v>
      </c>
    </row>
    <row r="10" spans="1:9" ht="11.25" customHeight="1" x14ac:dyDescent="0.25"/>
    <row r="11" spans="1:9" ht="16.3" x14ac:dyDescent="0.3">
      <c r="A11" s="134" t="s">
        <v>990</v>
      </c>
      <c r="B11" s="287"/>
      <c r="C11" s="287"/>
      <c r="D11" s="287"/>
      <c r="E11" s="287"/>
      <c r="F11" s="287"/>
      <c r="G11" s="287"/>
      <c r="H11" s="287"/>
      <c r="I11" s="287"/>
    </row>
    <row r="32" spans="1:1" x14ac:dyDescent="0.25">
      <c r="A32" s="134" t="s">
        <v>991</v>
      </c>
    </row>
    <row r="52" spans="1:1" ht="15.65" x14ac:dyDescent="0.25">
      <c r="A52" s="212"/>
    </row>
    <row r="53" spans="1:1" x14ac:dyDescent="0.25">
      <c r="A53" s="240"/>
    </row>
    <row r="54" spans="1:1" ht="15.65" x14ac:dyDescent="0.25">
      <c r="A54" s="212" t="s">
        <v>849</v>
      </c>
    </row>
    <row r="55" spans="1:1" x14ac:dyDescent="0.25">
      <c r="A55" s="240"/>
    </row>
  </sheetData>
  <mergeCells count="1">
    <mergeCell ref="F3:G3"/>
  </mergeCells>
  <phoneticPr fontId="2" type="noConversion"/>
  <printOptions horizontalCentered="1"/>
  <pageMargins left="0.6692913385826772" right="0.31496062992125984" top="0.51181102362204722" bottom="0.31496062992125984" header="0.31496062992125984" footer="0.19685039370078741"/>
  <pageSetup paperSize="9" orientation="portrait" r:id="rId1"/>
  <headerFooter alignWithMargins="0">
    <oddHeader>&amp;C26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67"/>
  <sheetViews>
    <sheetView zoomScaleNormal="100" workbookViewId="0">
      <selection activeCell="I32" sqref="I32"/>
    </sheetView>
  </sheetViews>
  <sheetFormatPr defaultColWidth="9.125" defaultRowHeight="13.6" x14ac:dyDescent="0.25"/>
  <cols>
    <col min="1" max="1" width="11" style="56" customWidth="1"/>
    <col min="2" max="3" width="9.125" style="56"/>
    <col min="4" max="5" width="10.75" style="56" customWidth="1"/>
    <col min="6" max="6" width="9.125" style="56"/>
    <col min="7" max="8" width="10.75" style="56" customWidth="1"/>
    <col min="9" max="16384" width="9.125" style="56"/>
  </cols>
  <sheetData>
    <row r="1" spans="1:11" ht="14.3" x14ac:dyDescent="0.25">
      <c r="A1" s="64" t="s">
        <v>18</v>
      </c>
      <c r="B1" s="64" t="s">
        <v>19</v>
      </c>
    </row>
    <row r="2" spans="1:11" ht="17.350000000000001" customHeight="1" x14ac:dyDescent="0.25"/>
    <row r="3" spans="1:11" ht="16" customHeight="1" x14ac:dyDescent="0.25">
      <c r="A3" s="558" t="s">
        <v>20</v>
      </c>
      <c r="B3" s="541"/>
      <c r="C3" s="541"/>
      <c r="D3" s="873" t="s">
        <v>519</v>
      </c>
      <c r="E3" s="874"/>
      <c r="F3" s="561" t="s">
        <v>21</v>
      </c>
      <c r="G3" s="873" t="s">
        <v>518</v>
      </c>
      <c r="H3" s="874"/>
      <c r="K3" s="65"/>
    </row>
    <row r="4" spans="1:11" ht="16" customHeight="1" x14ac:dyDescent="0.25">
      <c r="A4" s="552"/>
      <c r="B4" s="544"/>
      <c r="C4" s="544"/>
      <c r="D4" s="816">
        <v>44620</v>
      </c>
      <c r="E4" s="816">
        <v>44651</v>
      </c>
      <c r="F4" s="563"/>
      <c r="G4" s="816">
        <v>44620</v>
      </c>
      <c r="H4" s="818">
        <v>44651</v>
      </c>
      <c r="K4" s="65"/>
    </row>
    <row r="5" spans="1:11" ht="16" customHeight="1" x14ac:dyDescent="0.25">
      <c r="A5" s="549" t="s">
        <v>22</v>
      </c>
      <c r="B5" s="550"/>
      <c r="C5" s="550"/>
      <c r="D5" s="66">
        <v>72853</v>
      </c>
      <c r="E5" s="66">
        <v>73138</v>
      </c>
      <c r="F5" s="66">
        <v>285</v>
      </c>
      <c r="G5" s="67">
        <v>1</v>
      </c>
      <c r="H5" s="68">
        <v>1</v>
      </c>
      <c r="K5" s="65"/>
    </row>
    <row r="6" spans="1:11" ht="16" customHeight="1" x14ac:dyDescent="0.25">
      <c r="A6" s="552"/>
      <c r="B6" s="544" t="s">
        <v>23</v>
      </c>
      <c r="C6" s="544"/>
      <c r="D6" s="69">
        <v>3441</v>
      </c>
      <c r="E6" s="69">
        <v>3438</v>
      </c>
      <c r="F6" s="69">
        <v>-3</v>
      </c>
      <c r="G6" s="70">
        <v>4.7232097511427117E-2</v>
      </c>
      <c r="H6" s="71">
        <v>4.7007027810440534E-2</v>
      </c>
      <c r="J6" s="72"/>
      <c r="K6" s="65"/>
    </row>
    <row r="7" spans="1:11" ht="16" customHeight="1" x14ac:dyDescent="0.25">
      <c r="A7" s="559" t="s">
        <v>24</v>
      </c>
      <c r="B7" s="560"/>
      <c r="C7" s="560"/>
      <c r="D7" s="73">
        <v>8584</v>
      </c>
      <c r="E7" s="66">
        <v>8416</v>
      </c>
      <c r="F7" s="66">
        <v>-168</v>
      </c>
      <c r="G7" s="74">
        <v>0.11782630777044185</v>
      </c>
      <c r="H7" s="75">
        <v>0.11507014137657579</v>
      </c>
      <c r="I7" s="76"/>
      <c r="J7" s="77"/>
    </row>
    <row r="8" spans="1:11" ht="16" customHeight="1" x14ac:dyDescent="0.25">
      <c r="A8" s="549"/>
      <c r="B8" s="550" t="s">
        <v>23</v>
      </c>
      <c r="C8" s="550"/>
      <c r="D8" s="78">
        <v>483</v>
      </c>
      <c r="E8" s="78">
        <v>476</v>
      </c>
      <c r="F8" s="78">
        <v>-7</v>
      </c>
      <c r="G8" s="79">
        <v>6.6297887526937807E-3</v>
      </c>
      <c r="H8" s="80">
        <v>6.5082446881238208E-3</v>
      </c>
      <c r="I8" s="76"/>
      <c r="J8" s="72"/>
    </row>
    <row r="9" spans="1:11" ht="16" customHeight="1" x14ac:dyDescent="0.25">
      <c r="A9" s="559" t="s">
        <v>25</v>
      </c>
      <c r="B9" s="560"/>
      <c r="C9" s="560"/>
      <c r="D9" s="66">
        <v>63408</v>
      </c>
      <c r="E9" s="66">
        <v>63835</v>
      </c>
      <c r="F9" s="66">
        <v>427</v>
      </c>
      <c r="G9" s="74">
        <v>0.87035537314866929</v>
      </c>
      <c r="H9" s="75">
        <v>0.87280210013946236</v>
      </c>
      <c r="I9" s="76"/>
      <c r="J9" s="77"/>
    </row>
    <row r="10" spans="1:11" ht="16" customHeight="1" x14ac:dyDescent="0.25">
      <c r="A10" s="549"/>
      <c r="B10" s="550" t="s">
        <v>23</v>
      </c>
      <c r="C10" s="550"/>
      <c r="D10" s="78">
        <v>2889</v>
      </c>
      <c r="E10" s="78">
        <v>2893</v>
      </c>
      <c r="F10" s="78">
        <v>4</v>
      </c>
      <c r="G10" s="79">
        <v>3.9655196079777084E-2</v>
      </c>
      <c r="H10" s="80">
        <v>3.9555361098197926E-2</v>
      </c>
      <c r="I10" s="76"/>
      <c r="J10" s="72"/>
    </row>
    <row r="11" spans="1:11" ht="16" customHeight="1" x14ac:dyDescent="0.25">
      <c r="A11" s="559" t="s">
        <v>26</v>
      </c>
      <c r="B11" s="560"/>
      <c r="C11" s="560"/>
      <c r="D11" s="66">
        <v>861</v>
      </c>
      <c r="E11" s="66">
        <v>887</v>
      </c>
      <c r="F11" s="66">
        <v>26</v>
      </c>
      <c r="G11" s="74">
        <v>1.1818319080888913E-2</v>
      </c>
      <c r="H11" s="75">
        <v>1.2127758483961826E-2</v>
      </c>
      <c r="I11" s="76"/>
      <c r="J11" s="77"/>
    </row>
    <row r="12" spans="1:11" ht="16" customHeight="1" x14ac:dyDescent="0.25">
      <c r="A12" s="552"/>
      <c r="B12" s="544" t="s">
        <v>23</v>
      </c>
      <c r="C12" s="544"/>
      <c r="D12" s="69">
        <v>69</v>
      </c>
      <c r="E12" s="69">
        <v>69</v>
      </c>
      <c r="F12" s="69">
        <v>0</v>
      </c>
      <c r="G12" s="81">
        <v>9.4711267895625435E-4</v>
      </c>
      <c r="H12" s="82">
        <v>9.4342202411878918E-4</v>
      </c>
      <c r="I12" s="76"/>
      <c r="J12" s="72"/>
    </row>
    <row r="14" spans="1:11" ht="14.3" x14ac:dyDescent="0.25">
      <c r="A14" s="83" t="s">
        <v>641</v>
      </c>
      <c r="B14" s="84" t="s">
        <v>958</v>
      </c>
    </row>
    <row r="40" spans="1:2" ht="14.3" x14ac:dyDescent="0.25">
      <c r="A40" s="83" t="s">
        <v>642</v>
      </c>
      <c r="B40" s="84" t="s">
        <v>959</v>
      </c>
    </row>
    <row r="57" spans="1:2" x14ac:dyDescent="0.25">
      <c r="B57" s="65"/>
    </row>
    <row r="58" spans="1:2" x14ac:dyDescent="0.25">
      <c r="B58" s="65"/>
    </row>
    <row r="59" spans="1:2" x14ac:dyDescent="0.25">
      <c r="B59" s="65"/>
    </row>
    <row r="60" spans="1:2" x14ac:dyDescent="0.25">
      <c r="B60" s="65"/>
    </row>
    <row r="61" spans="1:2" x14ac:dyDescent="0.25">
      <c r="B61" s="65"/>
    </row>
    <row r="62" spans="1:2" x14ac:dyDescent="0.25">
      <c r="A62" s="56" t="s">
        <v>517</v>
      </c>
    </row>
    <row r="67" spans="7:7" x14ac:dyDescent="0.25">
      <c r="G67" s="85"/>
    </row>
  </sheetData>
  <mergeCells count="2">
    <mergeCell ref="D3:E3"/>
    <mergeCell ref="G3:H3"/>
  </mergeCells>
  <phoneticPr fontId="2" type="noConversion"/>
  <printOptions horizontalCentered="1"/>
  <pageMargins left="1.4173228346456694" right="0.74803149606299213" top="0.78740157480314965" bottom="0.74803149606299213" header="0.51181102362204722" footer="0.51181102362204722"/>
  <pageSetup paperSize="9" scale="81" orientation="portrait" r:id="rId1"/>
  <headerFooter alignWithMargins="0">
    <oddHeader>&amp;C1</oddHeader>
  </headerFooter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pageSetUpPr fitToPage="1"/>
  </sheetPr>
  <dimension ref="A1:K64"/>
  <sheetViews>
    <sheetView topLeftCell="A13" zoomScaleNormal="100" workbookViewId="0">
      <selection activeCell="K38" sqref="K38"/>
    </sheetView>
  </sheetViews>
  <sheetFormatPr defaultColWidth="9.125" defaultRowHeight="13.6" x14ac:dyDescent="0.25"/>
  <cols>
    <col min="1" max="1" width="9.875" style="56" customWidth="1"/>
    <col min="2" max="2" width="17.375" style="56" customWidth="1"/>
    <col min="3" max="6" width="9.125" style="56"/>
    <col min="7" max="7" width="10" style="56" customWidth="1"/>
    <col min="8" max="16384" width="9.125" style="56"/>
  </cols>
  <sheetData>
    <row r="1" spans="1:11" ht="15.8" customHeight="1" x14ac:dyDescent="0.25">
      <c r="A1" s="280" t="s">
        <v>581</v>
      </c>
      <c r="B1" s="92" t="s">
        <v>992</v>
      </c>
    </row>
    <row r="2" spans="1:11" ht="15.8" customHeight="1" x14ac:dyDescent="0.25">
      <c r="G2" s="288"/>
      <c r="H2" s="137"/>
      <c r="I2" s="137"/>
      <c r="J2" s="137"/>
      <c r="K2" s="137"/>
    </row>
    <row r="3" spans="1:11" ht="13.6" customHeight="1" x14ac:dyDescent="0.25">
      <c r="A3" s="564" t="s">
        <v>27</v>
      </c>
      <c r="B3" s="727"/>
      <c r="C3" s="728" t="s">
        <v>247</v>
      </c>
      <c r="D3" s="729"/>
      <c r="E3" s="729"/>
      <c r="F3" s="730" t="s">
        <v>49</v>
      </c>
      <c r="G3" s="730" t="s">
        <v>248</v>
      </c>
      <c r="H3" s="730" t="s">
        <v>249</v>
      </c>
      <c r="I3" s="730" t="s">
        <v>226</v>
      </c>
      <c r="J3" s="730" t="s">
        <v>226</v>
      </c>
      <c r="K3" s="576" t="s">
        <v>250</v>
      </c>
    </row>
    <row r="4" spans="1:11" ht="13.6" customHeight="1" x14ac:dyDescent="0.25">
      <c r="A4" s="723"/>
      <c r="B4" s="724"/>
      <c r="C4" s="582" t="s">
        <v>31</v>
      </c>
      <c r="D4" s="731" t="s">
        <v>251</v>
      </c>
      <c r="E4" s="732"/>
      <c r="F4" s="582" t="s">
        <v>252</v>
      </c>
      <c r="G4" s="582" t="s">
        <v>253</v>
      </c>
      <c r="H4" s="582" t="s">
        <v>254</v>
      </c>
      <c r="I4" s="582" t="s">
        <v>255</v>
      </c>
      <c r="J4" s="582" t="s">
        <v>256</v>
      </c>
      <c r="K4" s="733" t="s">
        <v>257</v>
      </c>
    </row>
    <row r="5" spans="1:11" ht="13.6" customHeight="1" x14ac:dyDescent="0.25">
      <c r="A5" s="723"/>
      <c r="B5" s="724"/>
      <c r="C5" s="582" t="s">
        <v>258</v>
      </c>
      <c r="D5" s="582" t="s">
        <v>259</v>
      </c>
      <c r="E5" s="582" t="s">
        <v>188</v>
      </c>
      <c r="F5" s="582" t="s">
        <v>260</v>
      </c>
      <c r="G5" s="582" t="s">
        <v>261</v>
      </c>
      <c r="H5" s="734" t="s">
        <v>262</v>
      </c>
      <c r="I5" s="582" t="s">
        <v>231</v>
      </c>
      <c r="J5" s="582" t="s">
        <v>263</v>
      </c>
      <c r="K5" s="733" t="s">
        <v>264</v>
      </c>
    </row>
    <row r="6" spans="1:11" ht="13.6" customHeight="1" x14ac:dyDescent="0.25">
      <c r="A6" s="723"/>
      <c r="B6" s="724"/>
      <c r="C6" s="723"/>
      <c r="D6" s="582" t="s">
        <v>193</v>
      </c>
      <c r="E6" s="582" t="s">
        <v>189</v>
      </c>
      <c r="F6" s="582"/>
      <c r="G6" s="582" t="s">
        <v>231</v>
      </c>
      <c r="H6" s="735" t="s">
        <v>265</v>
      </c>
      <c r="I6" s="582" t="s">
        <v>266</v>
      </c>
      <c r="J6" s="582" t="s">
        <v>231</v>
      </c>
      <c r="K6" s="733" t="s">
        <v>267</v>
      </c>
    </row>
    <row r="7" spans="1:11" ht="13.6" customHeight="1" x14ac:dyDescent="0.25">
      <c r="A7" s="736"/>
      <c r="B7" s="732"/>
      <c r="C7" s="736"/>
      <c r="D7" s="584"/>
      <c r="E7" s="584"/>
      <c r="F7" s="584"/>
      <c r="G7" s="584"/>
      <c r="H7" s="737"/>
      <c r="I7" s="584"/>
      <c r="J7" s="731" t="s">
        <v>268</v>
      </c>
      <c r="K7" s="738" t="s">
        <v>269</v>
      </c>
    </row>
    <row r="8" spans="1:11" ht="13.6" customHeight="1" x14ac:dyDescent="0.25">
      <c r="A8" s="736">
        <v>0</v>
      </c>
      <c r="B8" s="732"/>
      <c r="C8" s="584">
        <v>1</v>
      </c>
      <c r="D8" s="584">
        <v>2</v>
      </c>
      <c r="E8" s="584">
        <v>3</v>
      </c>
      <c r="F8" s="584">
        <v>4</v>
      </c>
      <c r="G8" s="584">
        <v>5</v>
      </c>
      <c r="H8" s="745">
        <v>6</v>
      </c>
      <c r="I8" s="584">
        <v>7</v>
      </c>
      <c r="J8" s="731">
        <v>8</v>
      </c>
      <c r="K8" s="738">
        <v>9</v>
      </c>
    </row>
    <row r="9" spans="1:11" ht="13.6" customHeight="1" x14ac:dyDescent="0.25">
      <c r="A9" s="569" t="s">
        <v>31</v>
      </c>
      <c r="B9" s="722"/>
      <c r="C9" s="289">
        <v>19080</v>
      </c>
      <c r="D9" s="289">
        <v>7</v>
      </c>
      <c r="E9" s="289">
        <v>19073</v>
      </c>
      <c r="F9" s="290">
        <v>1860.0640000000001</v>
      </c>
      <c r="G9" s="291">
        <v>36890995.619999997</v>
      </c>
      <c r="H9" s="292">
        <v>11625</v>
      </c>
      <c r="I9" s="291">
        <v>1933.4903364779873</v>
      </c>
      <c r="J9" s="291">
        <v>19.833186180690554</v>
      </c>
      <c r="K9" s="293">
        <v>97.48763102725367</v>
      </c>
    </row>
    <row r="10" spans="1:11" ht="13.6" customHeight="1" x14ac:dyDescent="0.25">
      <c r="A10" s="549" t="s">
        <v>33</v>
      </c>
      <c r="B10" s="550"/>
      <c r="C10" s="294">
        <v>2270</v>
      </c>
      <c r="D10" s="295">
        <v>0</v>
      </c>
      <c r="E10" s="295">
        <v>2270</v>
      </c>
      <c r="F10" s="296">
        <v>207.11600000000001</v>
      </c>
      <c r="G10" s="297">
        <v>4076780.44</v>
      </c>
      <c r="H10" s="298">
        <v>1294</v>
      </c>
      <c r="I10" s="299">
        <v>1795.9385198237885</v>
      </c>
      <c r="J10" s="299">
        <v>19.683561096197298</v>
      </c>
      <c r="K10" s="300">
        <v>91.24052863436124</v>
      </c>
    </row>
    <row r="11" spans="1:11" ht="13.6" customHeight="1" x14ac:dyDescent="0.25">
      <c r="A11" s="566" t="s">
        <v>35</v>
      </c>
      <c r="B11" s="550"/>
      <c r="C11" s="294">
        <v>1711</v>
      </c>
      <c r="D11" s="295">
        <v>0</v>
      </c>
      <c r="E11" s="295">
        <v>1711</v>
      </c>
      <c r="F11" s="296">
        <v>174.56</v>
      </c>
      <c r="G11" s="297">
        <v>3483974.74</v>
      </c>
      <c r="H11" s="298">
        <v>1091</v>
      </c>
      <c r="I11" s="299">
        <v>2036.2213559322036</v>
      </c>
      <c r="J11" s="299">
        <v>19.958608730522457</v>
      </c>
      <c r="K11" s="300">
        <v>102.02220923436587</v>
      </c>
    </row>
    <row r="12" spans="1:11" ht="13.6" customHeight="1" x14ac:dyDescent="0.25">
      <c r="A12" s="549" t="s">
        <v>36</v>
      </c>
      <c r="B12" s="550"/>
      <c r="C12" s="294">
        <v>1780</v>
      </c>
      <c r="D12" s="295">
        <v>0</v>
      </c>
      <c r="E12" s="295">
        <v>1780</v>
      </c>
      <c r="F12" s="296">
        <v>168.08099999999999</v>
      </c>
      <c r="G12" s="297">
        <v>3363580.34</v>
      </c>
      <c r="H12" s="298">
        <v>1050</v>
      </c>
      <c r="I12" s="299">
        <v>1889.6518764044943</v>
      </c>
      <c r="J12" s="299">
        <v>20.011663067211639</v>
      </c>
      <c r="K12" s="300">
        <v>94.427528089887645</v>
      </c>
    </row>
    <row r="13" spans="1:11" ht="13.6" customHeight="1" x14ac:dyDescent="0.25">
      <c r="A13" s="549" t="s">
        <v>37</v>
      </c>
      <c r="B13" s="550"/>
      <c r="C13" s="294">
        <v>1453</v>
      </c>
      <c r="D13" s="295">
        <v>0</v>
      </c>
      <c r="E13" s="295">
        <v>1453</v>
      </c>
      <c r="F13" s="296">
        <v>136.767</v>
      </c>
      <c r="G13" s="301">
        <v>2707924.86</v>
      </c>
      <c r="H13" s="298">
        <v>855</v>
      </c>
      <c r="I13" s="299">
        <v>1863.6784996558843</v>
      </c>
      <c r="J13" s="299">
        <v>19.799548575314219</v>
      </c>
      <c r="K13" s="300">
        <v>94.127322780454236</v>
      </c>
    </row>
    <row r="14" spans="1:11" ht="13.6" customHeight="1" x14ac:dyDescent="0.25">
      <c r="A14" s="549" t="s">
        <v>38</v>
      </c>
      <c r="B14" s="550"/>
      <c r="C14" s="294">
        <v>1657</v>
      </c>
      <c r="D14" s="295">
        <v>6</v>
      </c>
      <c r="E14" s="295">
        <v>1651</v>
      </c>
      <c r="F14" s="296">
        <v>157.48599999999999</v>
      </c>
      <c r="G14" s="297">
        <v>3100595.02</v>
      </c>
      <c r="H14" s="298">
        <v>984</v>
      </c>
      <c r="I14" s="299">
        <v>1871.2100301750152</v>
      </c>
      <c r="J14" s="299">
        <v>19.68806763775828</v>
      </c>
      <c r="K14" s="300">
        <v>95.042848521424261</v>
      </c>
    </row>
    <row r="15" spans="1:11" ht="13.6" customHeight="1" x14ac:dyDescent="0.25">
      <c r="A15" s="549" t="s">
        <v>39</v>
      </c>
      <c r="B15" s="550"/>
      <c r="C15" s="294">
        <v>1656</v>
      </c>
      <c r="D15" s="295">
        <v>1</v>
      </c>
      <c r="E15" s="295">
        <v>1655</v>
      </c>
      <c r="F15" s="296">
        <v>175.27199999999999</v>
      </c>
      <c r="G15" s="297">
        <v>3411093.86</v>
      </c>
      <c r="H15" s="298">
        <v>1095</v>
      </c>
      <c r="I15" s="299">
        <v>2059.8392874396136</v>
      </c>
      <c r="J15" s="299">
        <v>19.461715847368662</v>
      </c>
      <c r="K15" s="300">
        <v>105.84057971014492</v>
      </c>
    </row>
    <row r="16" spans="1:11" ht="13.6" customHeight="1" x14ac:dyDescent="0.25">
      <c r="A16" s="549" t="s">
        <v>40</v>
      </c>
      <c r="B16" s="550"/>
      <c r="C16" s="294">
        <v>1971</v>
      </c>
      <c r="D16" s="295">
        <v>0</v>
      </c>
      <c r="E16" s="295">
        <v>1971</v>
      </c>
      <c r="F16" s="296">
        <v>198.35300000000001</v>
      </c>
      <c r="G16" s="297">
        <v>3999668.57</v>
      </c>
      <c r="H16" s="298">
        <v>1240</v>
      </c>
      <c r="I16" s="299">
        <v>2029.2585337392186</v>
      </c>
      <c r="J16" s="299">
        <v>20.164396656465996</v>
      </c>
      <c r="K16" s="300">
        <v>100.63571790969051</v>
      </c>
    </row>
    <row r="17" spans="1:11" ht="13.6" customHeight="1" x14ac:dyDescent="0.25">
      <c r="A17" s="549" t="s">
        <v>41</v>
      </c>
      <c r="B17" s="550"/>
      <c r="C17" s="294">
        <v>1834</v>
      </c>
      <c r="D17" s="295">
        <v>0</v>
      </c>
      <c r="E17" s="295">
        <v>1834</v>
      </c>
      <c r="F17" s="296">
        <v>179.97499999999999</v>
      </c>
      <c r="G17" s="297">
        <v>3662716.33</v>
      </c>
      <c r="H17" s="298">
        <v>1125</v>
      </c>
      <c r="I17" s="299">
        <v>1997.1190458015267</v>
      </c>
      <c r="J17" s="299">
        <v>20.35125061814141</v>
      </c>
      <c r="K17" s="300">
        <v>98.132497273718641</v>
      </c>
    </row>
    <row r="18" spans="1:11" ht="13.6" customHeight="1" x14ac:dyDescent="0.25">
      <c r="A18" s="549" t="s">
        <v>42</v>
      </c>
      <c r="B18" s="550"/>
      <c r="C18" s="294">
        <v>2022</v>
      </c>
      <c r="D18" s="295">
        <v>0</v>
      </c>
      <c r="E18" s="295">
        <v>2022</v>
      </c>
      <c r="F18" s="296">
        <v>206.184</v>
      </c>
      <c r="G18" s="297">
        <v>4131091.1</v>
      </c>
      <c r="H18" s="298">
        <v>1289</v>
      </c>
      <c r="I18" s="299">
        <v>2043.0717606330365</v>
      </c>
      <c r="J18" s="299">
        <v>20.035944108175222</v>
      </c>
      <c r="K18" s="300">
        <v>101.97032640949556</v>
      </c>
    </row>
    <row r="19" spans="1:11" ht="13.6" customHeight="1" x14ac:dyDescent="0.25">
      <c r="A19" s="549" t="s">
        <v>43</v>
      </c>
      <c r="B19" s="550"/>
      <c r="C19" s="294">
        <v>1381</v>
      </c>
      <c r="D19" s="295">
        <v>0</v>
      </c>
      <c r="E19" s="295">
        <v>1381</v>
      </c>
      <c r="F19" s="296">
        <v>140.77699999999999</v>
      </c>
      <c r="G19" s="297">
        <v>2707277.25</v>
      </c>
      <c r="H19" s="298">
        <v>880</v>
      </c>
      <c r="I19" s="299">
        <v>1960.3745474293989</v>
      </c>
      <c r="J19" s="299">
        <v>19.230962799320913</v>
      </c>
      <c r="K19" s="300">
        <v>101.93845039826213</v>
      </c>
    </row>
    <row r="20" spans="1:11" ht="13.6" customHeight="1" x14ac:dyDescent="0.25">
      <c r="A20" s="552" t="s">
        <v>45</v>
      </c>
      <c r="B20" s="544"/>
      <c r="C20" s="302">
        <v>1345</v>
      </c>
      <c r="D20" s="303">
        <v>0</v>
      </c>
      <c r="E20" s="303">
        <v>1345</v>
      </c>
      <c r="F20" s="304">
        <v>115.49299999999999</v>
      </c>
      <c r="G20" s="305">
        <v>2246293.11</v>
      </c>
      <c r="H20" s="306">
        <v>722</v>
      </c>
      <c r="I20" s="307">
        <v>1670.1064014869887</v>
      </c>
      <c r="J20" s="307">
        <v>19.449603958681475</v>
      </c>
      <c r="K20" s="308">
        <v>85.868401486988844</v>
      </c>
    </row>
    <row r="21" spans="1:11" x14ac:dyDescent="0.25">
      <c r="G21" s="309"/>
      <c r="H21" s="310"/>
    </row>
    <row r="22" spans="1:11" x14ac:dyDescent="0.25">
      <c r="A22" s="240" t="s">
        <v>357</v>
      </c>
      <c r="B22" s="240"/>
      <c r="C22" s="240"/>
      <c r="D22" s="240"/>
      <c r="E22" s="240"/>
      <c r="F22" s="240"/>
      <c r="G22" s="240"/>
      <c r="H22" s="240"/>
      <c r="I22" s="240"/>
      <c r="J22" s="240"/>
      <c r="K22" s="240"/>
    </row>
    <row r="23" spans="1:11" x14ac:dyDescent="0.25">
      <c r="A23" s="240" t="s">
        <v>356</v>
      </c>
      <c r="B23" s="240"/>
      <c r="C23" s="240"/>
      <c r="D23" s="240"/>
      <c r="E23" s="240"/>
      <c r="F23" s="240"/>
      <c r="G23" s="240"/>
      <c r="H23" s="240"/>
      <c r="I23" s="240"/>
      <c r="J23" s="240"/>
      <c r="K23" s="240"/>
    </row>
    <row r="24" spans="1:11" x14ac:dyDescent="0.25">
      <c r="A24" s="311" t="s">
        <v>994</v>
      </c>
      <c r="B24" s="240"/>
      <c r="C24" s="240"/>
      <c r="D24" s="240"/>
      <c r="E24" s="240"/>
      <c r="F24" s="240"/>
      <c r="G24" s="240"/>
      <c r="H24" s="240"/>
      <c r="I24" s="240"/>
      <c r="J24" s="240"/>
      <c r="K24" s="240"/>
    </row>
    <row r="25" spans="1:11" x14ac:dyDescent="0.25">
      <c r="A25" s="240"/>
      <c r="B25" s="240"/>
      <c r="C25" s="240"/>
      <c r="D25" s="240"/>
      <c r="E25" s="240"/>
      <c r="F25" s="240"/>
      <c r="G25" s="240"/>
      <c r="H25" s="240"/>
      <c r="I25" s="240"/>
      <c r="J25" s="240"/>
      <c r="K25" s="240"/>
    </row>
    <row r="26" spans="1:11" ht="13.6" customHeight="1" x14ac:dyDescent="0.25">
      <c r="A26" s="64" t="s">
        <v>583</v>
      </c>
      <c r="B26" s="92" t="s">
        <v>993</v>
      </c>
    </row>
    <row r="27" spans="1:11" ht="13.6" customHeight="1" x14ac:dyDescent="0.25">
      <c r="H27" s="312"/>
    </row>
    <row r="28" spans="1:11" ht="13.6" customHeight="1" x14ac:dyDescent="0.25">
      <c r="A28" s="726" t="s">
        <v>270</v>
      </c>
      <c r="B28" s="727"/>
      <c r="C28" s="728" t="s">
        <v>247</v>
      </c>
      <c r="D28" s="729"/>
      <c r="E28" s="729"/>
      <c r="F28" s="730" t="s">
        <v>49</v>
      </c>
      <c r="G28" s="730" t="s">
        <v>248</v>
      </c>
      <c r="H28" s="730" t="s">
        <v>249</v>
      </c>
      <c r="I28" s="730" t="s">
        <v>226</v>
      </c>
      <c r="J28" s="730" t="s">
        <v>226</v>
      </c>
      <c r="K28" s="576" t="s">
        <v>250</v>
      </c>
    </row>
    <row r="29" spans="1:11" x14ac:dyDescent="0.25">
      <c r="A29" s="723"/>
      <c r="B29" s="724"/>
      <c r="C29" s="582" t="s">
        <v>31</v>
      </c>
      <c r="D29" s="731" t="s">
        <v>251</v>
      </c>
      <c r="E29" s="732"/>
      <c r="F29" s="582" t="s">
        <v>252</v>
      </c>
      <c r="G29" s="582" t="s">
        <v>253</v>
      </c>
      <c r="H29" s="582" t="s">
        <v>254</v>
      </c>
      <c r="I29" s="582" t="s">
        <v>255</v>
      </c>
      <c r="J29" s="582" t="s">
        <v>256</v>
      </c>
      <c r="K29" s="733" t="s">
        <v>257</v>
      </c>
    </row>
    <row r="30" spans="1:11" x14ac:dyDescent="0.25">
      <c r="A30" s="723"/>
      <c r="B30" s="724"/>
      <c r="C30" s="582" t="s">
        <v>258</v>
      </c>
      <c r="D30" s="582" t="s">
        <v>259</v>
      </c>
      <c r="E30" s="582" t="s">
        <v>188</v>
      </c>
      <c r="F30" s="582" t="s">
        <v>260</v>
      </c>
      <c r="G30" s="582" t="s">
        <v>261</v>
      </c>
      <c r="H30" s="734" t="s">
        <v>262</v>
      </c>
      <c r="I30" s="582" t="s">
        <v>231</v>
      </c>
      <c r="J30" s="582" t="s">
        <v>263</v>
      </c>
      <c r="K30" s="733" t="s">
        <v>264</v>
      </c>
    </row>
    <row r="31" spans="1:11" x14ac:dyDescent="0.25">
      <c r="A31" s="723"/>
      <c r="B31" s="724"/>
      <c r="C31" s="723"/>
      <c r="D31" s="582" t="s">
        <v>193</v>
      </c>
      <c r="E31" s="582" t="s">
        <v>189</v>
      </c>
      <c r="F31" s="582"/>
      <c r="G31" s="582" t="s">
        <v>231</v>
      </c>
      <c r="H31" s="735" t="s">
        <v>265</v>
      </c>
      <c r="I31" s="582" t="s">
        <v>266</v>
      </c>
      <c r="J31" s="582" t="s">
        <v>231</v>
      </c>
      <c r="K31" s="733" t="s">
        <v>267</v>
      </c>
    </row>
    <row r="32" spans="1:11" x14ac:dyDescent="0.25">
      <c r="A32" s="736"/>
      <c r="B32" s="732"/>
      <c r="C32" s="736"/>
      <c r="D32" s="584"/>
      <c r="E32" s="584"/>
      <c r="F32" s="584"/>
      <c r="G32" s="584"/>
      <c r="H32" s="737"/>
      <c r="I32" s="584"/>
      <c r="J32" s="731" t="s">
        <v>268</v>
      </c>
      <c r="K32" s="738" t="s">
        <v>269</v>
      </c>
    </row>
    <row r="33" spans="1:11" ht="14.3" thickBot="1" x14ac:dyDescent="0.3">
      <c r="A33" s="723">
        <v>0</v>
      </c>
      <c r="B33" s="724"/>
      <c r="C33" s="582">
        <v>1</v>
      </c>
      <c r="D33" s="582">
        <v>2</v>
      </c>
      <c r="E33" s="582">
        <v>3</v>
      </c>
      <c r="F33" s="582">
        <v>4</v>
      </c>
      <c r="G33" s="582">
        <v>5</v>
      </c>
      <c r="H33" s="739">
        <v>6</v>
      </c>
      <c r="I33" s="582">
        <v>7</v>
      </c>
      <c r="J33" s="734">
        <v>8</v>
      </c>
      <c r="K33" s="733">
        <v>9</v>
      </c>
    </row>
    <row r="34" spans="1:11" ht="14.3" thickBot="1" x14ac:dyDescent="0.3">
      <c r="A34" s="1001" t="s">
        <v>741</v>
      </c>
      <c r="B34" s="1002"/>
      <c r="C34" s="1002"/>
      <c r="D34" s="1002"/>
      <c r="E34" s="1002"/>
      <c r="F34" s="1002"/>
      <c r="G34" s="1002"/>
      <c r="H34" s="1002"/>
      <c r="I34" s="1002"/>
      <c r="J34" s="1002"/>
      <c r="K34" s="1003"/>
    </row>
    <row r="35" spans="1:11" x14ac:dyDescent="0.25">
      <c r="A35" s="721" t="s">
        <v>271</v>
      </c>
      <c r="B35" s="722"/>
      <c r="C35" s="289">
        <v>19080</v>
      </c>
      <c r="D35" s="289">
        <v>7</v>
      </c>
      <c r="E35" s="289">
        <v>19073</v>
      </c>
      <c r="F35" s="290">
        <v>1860.0639999999999</v>
      </c>
      <c r="G35" s="291">
        <v>36890995.619999997</v>
      </c>
      <c r="H35" s="292">
        <v>11625</v>
      </c>
      <c r="I35" s="291">
        <v>1933.4903364779873</v>
      </c>
      <c r="J35" s="291">
        <v>19.833186180690557</v>
      </c>
      <c r="K35" s="293">
        <v>97.487631027253656</v>
      </c>
    </row>
    <row r="36" spans="1:11" x14ac:dyDescent="0.25">
      <c r="A36" s="723" t="s">
        <v>851</v>
      </c>
      <c r="B36" s="724"/>
      <c r="C36" s="294">
        <v>834</v>
      </c>
      <c r="D36" s="295">
        <v>1</v>
      </c>
      <c r="E36" s="295">
        <v>833</v>
      </c>
      <c r="F36" s="296">
        <v>92.484999999999999</v>
      </c>
      <c r="G36" s="299">
        <v>1766472.44</v>
      </c>
      <c r="H36" s="313">
        <v>578</v>
      </c>
      <c r="I36" s="299">
        <v>2118.0724700239807</v>
      </c>
      <c r="J36" s="299">
        <v>19.100096664323946</v>
      </c>
      <c r="K36" s="300">
        <v>110.89328537170263</v>
      </c>
    </row>
    <row r="37" spans="1:11" x14ac:dyDescent="0.25">
      <c r="A37" s="717" t="s">
        <v>359</v>
      </c>
      <c r="B37" s="724"/>
      <c r="C37" s="294">
        <v>0</v>
      </c>
      <c r="D37" s="295">
        <v>0</v>
      </c>
      <c r="E37" s="295">
        <v>0</v>
      </c>
      <c r="F37" s="296">
        <v>0</v>
      </c>
      <c r="G37" s="299">
        <v>0</v>
      </c>
      <c r="H37" s="295">
        <v>0</v>
      </c>
      <c r="I37" s="299">
        <v>0</v>
      </c>
      <c r="J37" s="299">
        <v>0</v>
      </c>
      <c r="K37" s="300">
        <v>0</v>
      </c>
    </row>
    <row r="38" spans="1:11" ht="12.75" customHeight="1" x14ac:dyDescent="0.25">
      <c r="A38" s="995" t="s">
        <v>753</v>
      </c>
      <c r="B38" s="996"/>
      <c r="C38" s="294">
        <v>461</v>
      </c>
      <c r="D38" s="314">
        <v>0</v>
      </c>
      <c r="E38" s="314">
        <v>461</v>
      </c>
      <c r="F38" s="315">
        <v>48.874000000000002</v>
      </c>
      <c r="G38" s="316">
        <v>991212.3</v>
      </c>
      <c r="H38" s="317">
        <v>305</v>
      </c>
      <c r="I38" s="316">
        <v>2150.1351409978311</v>
      </c>
      <c r="J38" s="316">
        <v>20.280973523754962</v>
      </c>
      <c r="K38" s="318">
        <v>106.0173535791757</v>
      </c>
    </row>
    <row r="39" spans="1:11" x14ac:dyDescent="0.25">
      <c r="A39" s="723" t="s">
        <v>272</v>
      </c>
      <c r="B39" s="724"/>
      <c r="C39" s="294">
        <v>0</v>
      </c>
      <c r="D39" s="295">
        <v>0</v>
      </c>
      <c r="E39" s="295">
        <v>0</v>
      </c>
      <c r="F39" s="296">
        <v>0</v>
      </c>
      <c r="G39" s="299">
        <v>0</v>
      </c>
      <c r="H39" s="313">
        <v>0</v>
      </c>
      <c r="I39" s="316">
        <v>0</v>
      </c>
      <c r="J39" s="316">
        <v>0</v>
      </c>
      <c r="K39" s="318">
        <v>0</v>
      </c>
    </row>
    <row r="40" spans="1:11" x14ac:dyDescent="0.25">
      <c r="A40" s="723" t="s">
        <v>684</v>
      </c>
      <c r="B40" s="724"/>
      <c r="C40" s="294">
        <v>9605</v>
      </c>
      <c r="D40" s="295">
        <v>6</v>
      </c>
      <c r="E40" s="295">
        <v>9599</v>
      </c>
      <c r="F40" s="296">
        <v>1067.2809999999999</v>
      </c>
      <c r="G40" s="299">
        <v>21357593.489999998</v>
      </c>
      <c r="H40" s="313">
        <v>6671</v>
      </c>
      <c r="I40" s="299">
        <v>2223.5912014575738</v>
      </c>
      <c r="J40" s="299">
        <v>20.011218685613255</v>
      </c>
      <c r="K40" s="300">
        <v>111.11723060905778</v>
      </c>
    </row>
    <row r="41" spans="1:11" x14ac:dyDescent="0.25">
      <c r="A41" s="723" t="s">
        <v>495</v>
      </c>
      <c r="B41" s="724"/>
      <c r="C41" s="294">
        <v>0</v>
      </c>
      <c r="D41" s="295">
        <v>0</v>
      </c>
      <c r="E41" s="295">
        <v>0</v>
      </c>
      <c r="F41" s="296">
        <v>0</v>
      </c>
      <c r="G41" s="299">
        <v>0</v>
      </c>
      <c r="H41" s="313">
        <v>0</v>
      </c>
      <c r="I41" s="299">
        <v>0</v>
      </c>
      <c r="J41" s="299">
        <v>0</v>
      </c>
      <c r="K41" s="300">
        <v>0</v>
      </c>
    </row>
    <row r="42" spans="1:11" x14ac:dyDescent="0.25">
      <c r="A42" s="723" t="s">
        <v>496</v>
      </c>
      <c r="B42" s="724"/>
      <c r="C42" s="295"/>
      <c r="D42" s="295"/>
      <c r="E42" s="295"/>
      <c r="F42" s="296"/>
      <c r="G42" s="295"/>
      <c r="H42" s="295"/>
      <c r="I42" s="295"/>
      <c r="J42" s="295"/>
      <c r="K42" s="300"/>
    </row>
    <row r="43" spans="1:11" ht="14.3" thickBot="1" x14ac:dyDescent="0.3">
      <c r="A43" s="725" t="s">
        <v>749</v>
      </c>
      <c r="B43" s="724"/>
      <c r="C43" s="294">
        <v>8180</v>
      </c>
      <c r="D43" s="295">
        <v>0</v>
      </c>
      <c r="E43" s="295">
        <v>8180</v>
      </c>
      <c r="F43" s="296">
        <v>651.42399999999998</v>
      </c>
      <c r="G43" s="319">
        <v>12775717.390000001</v>
      </c>
      <c r="H43" s="313">
        <v>4071</v>
      </c>
      <c r="I43" s="299">
        <v>1561.8236418092911</v>
      </c>
      <c r="J43" s="299">
        <v>19.611984498575431</v>
      </c>
      <c r="K43" s="300">
        <v>79.636185819070903</v>
      </c>
    </row>
    <row r="44" spans="1:11" ht="14.3" thickBot="1" x14ac:dyDescent="0.3">
      <c r="A44" s="1001" t="s">
        <v>742</v>
      </c>
      <c r="B44" s="1002"/>
      <c r="C44" s="1002"/>
      <c r="D44" s="1002"/>
      <c r="E44" s="1002"/>
      <c r="F44" s="1002"/>
      <c r="G44" s="1002"/>
      <c r="H44" s="1002"/>
      <c r="I44" s="1002"/>
      <c r="J44" s="1002"/>
      <c r="K44" s="1003"/>
    </row>
    <row r="45" spans="1:11" x14ac:dyDescent="0.25">
      <c r="A45" s="721" t="s">
        <v>273</v>
      </c>
      <c r="B45" s="722"/>
      <c r="C45" s="289">
        <v>21893</v>
      </c>
      <c r="D45" s="289">
        <v>236</v>
      </c>
      <c r="E45" s="289">
        <v>21657</v>
      </c>
      <c r="F45" s="289">
        <v>833.53699999999992</v>
      </c>
      <c r="G45" s="743"/>
      <c r="H45" s="289">
        <v>5210</v>
      </c>
      <c r="I45" s="740"/>
      <c r="J45" s="741"/>
      <c r="K45" s="320">
        <v>38.073219750605212</v>
      </c>
    </row>
    <row r="46" spans="1:11" ht="25.5" customHeight="1" x14ac:dyDescent="0.25">
      <c r="A46" s="1004" t="s">
        <v>743</v>
      </c>
      <c r="B46" s="1005"/>
      <c r="C46" s="294"/>
      <c r="D46" s="295"/>
      <c r="E46" s="295"/>
      <c r="F46" s="296"/>
      <c r="G46" s="744"/>
      <c r="H46" s="313"/>
      <c r="I46" s="723"/>
      <c r="J46" s="718"/>
      <c r="K46" s="825"/>
    </row>
    <row r="47" spans="1:11" x14ac:dyDescent="0.25">
      <c r="A47" s="999" t="s">
        <v>497</v>
      </c>
      <c r="B47" s="1000"/>
      <c r="C47" s="294">
        <v>14826</v>
      </c>
      <c r="D47" s="295">
        <v>166</v>
      </c>
      <c r="E47" s="295">
        <v>14660</v>
      </c>
      <c r="F47" s="296">
        <v>404.06</v>
      </c>
      <c r="G47" s="744"/>
      <c r="H47" s="313">
        <v>2525</v>
      </c>
      <c r="I47" s="723"/>
      <c r="J47" s="718"/>
      <c r="K47" s="323">
        <v>27.253473627411303</v>
      </c>
    </row>
    <row r="48" spans="1:11" x14ac:dyDescent="0.25">
      <c r="A48" s="999" t="s">
        <v>498</v>
      </c>
      <c r="B48" s="1000"/>
      <c r="C48" s="294">
        <v>6476</v>
      </c>
      <c r="D48" s="295">
        <v>70</v>
      </c>
      <c r="E48" s="295">
        <v>6406</v>
      </c>
      <c r="F48" s="296">
        <v>374.34699999999998</v>
      </c>
      <c r="G48" s="744"/>
      <c r="H48" s="313">
        <v>2340</v>
      </c>
      <c r="I48" s="723"/>
      <c r="J48" s="718"/>
      <c r="K48" s="323">
        <v>57.805281037677581</v>
      </c>
    </row>
    <row r="49" spans="1:11" ht="23.95" customHeight="1" x14ac:dyDescent="0.25">
      <c r="A49" s="995" t="s">
        <v>744</v>
      </c>
      <c r="B49" s="996"/>
      <c r="C49" s="294"/>
      <c r="D49" s="295"/>
      <c r="E49" s="295"/>
      <c r="F49" s="296"/>
      <c r="G49" s="744"/>
      <c r="H49" s="313"/>
      <c r="I49" s="723"/>
      <c r="J49" s="724"/>
      <c r="K49" s="323"/>
    </row>
    <row r="50" spans="1:11" ht="12.75" customHeight="1" x14ac:dyDescent="0.25">
      <c r="A50" s="997" t="s">
        <v>750</v>
      </c>
      <c r="B50" s="998"/>
      <c r="C50" s="294">
        <v>246</v>
      </c>
      <c r="D50" s="295">
        <v>0</v>
      </c>
      <c r="E50" s="295">
        <v>246</v>
      </c>
      <c r="F50" s="296">
        <v>23.201000000000001</v>
      </c>
      <c r="G50" s="744"/>
      <c r="H50" s="313">
        <v>145</v>
      </c>
      <c r="I50" s="723"/>
      <c r="J50" s="724"/>
      <c r="K50" s="323">
        <v>94.3130081300813</v>
      </c>
    </row>
    <row r="51" spans="1:11" ht="22.6" customHeight="1" x14ac:dyDescent="0.25">
      <c r="A51" s="995" t="s">
        <v>751</v>
      </c>
      <c r="B51" s="996"/>
      <c r="C51" s="294">
        <v>120</v>
      </c>
      <c r="D51" s="295">
        <v>0</v>
      </c>
      <c r="E51" s="295">
        <v>120</v>
      </c>
      <c r="F51" s="296">
        <v>11.954000000000001</v>
      </c>
      <c r="G51" s="744"/>
      <c r="H51" s="322">
        <v>75</v>
      </c>
      <c r="I51" s="723"/>
      <c r="J51" s="718"/>
      <c r="K51" s="321">
        <v>99.61666666666666</v>
      </c>
    </row>
    <row r="52" spans="1:11" x14ac:dyDescent="0.25">
      <c r="A52" s="723" t="s">
        <v>851</v>
      </c>
      <c r="B52" s="724"/>
      <c r="C52" s="324"/>
      <c r="D52" s="295"/>
      <c r="E52" s="295"/>
      <c r="F52" s="296"/>
      <c r="G52" s="744"/>
      <c r="H52" s="313"/>
      <c r="I52" s="723"/>
      <c r="J52" s="724"/>
      <c r="K52" s="323"/>
    </row>
    <row r="53" spans="1:11" x14ac:dyDescent="0.25">
      <c r="A53" s="999" t="s">
        <v>745</v>
      </c>
      <c r="B53" s="1000"/>
      <c r="C53" s="294">
        <v>91</v>
      </c>
      <c r="D53" s="295">
        <v>0</v>
      </c>
      <c r="E53" s="295">
        <v>91</v>
      </c>
      <c r="F53" s="296">
        <v>9.2070000000000007</v>
      </c>
      <c r="G53" s="744"/>
      <c r="H53" s="313">
        <v>58</v>
      </c>
      <c r="I53" s="723"/>
      <c r="J53" s="724"/>
      <c r="K53" s="323">
        <v>101.17582417582418</v>
      </c>
    </row>
    <row r="54" spans="1:11" x14ac:dyDescent="0.25">
      <c r="A54" s="723" t="s">
        <v>746</v>
      </c>
      <c r="B54" s="724"/>
      <c r="C54" s="294"/>
      <c r="D54" s="295"/>
      <c r="E54" s="295"/>
      <c r="F54" s="296"/>
      <c r="G54" s="744"/>
      <c r="H54" s="322"/>
      <c r="I54" s="723"/>
      <c r="J54" s="718"/>
      <c r="K54" s="323"/>
    </row>
    <row r="55" spans="1:11" ht="14.3" thickBot="1" x14ac:dyDescent="0.3">
      <c r="A55" s="999" t="s">
        <v>745</v>
      </c>
      <c r="B55" s="1000"/>
      <c r="C55" s="294">
        <v>134</v>
      </c>
      <c r="D55" s="295">
        <v>0</v>
      </c>
      <c r="E55" s="295">
        <v>134</v>
      </c>
      <c r="F55" s="296">
        <v>10.768000000000001</v>
      </c>
      <c r="G55" s="744"/>
      <c r="H55" s="322">
        <v>67</v>
      </c>
      <c r="I55" s="723"/>
      <c r="J55" s="742"/>
      <c r="K55" s="826">
        <v>80.358208955223887</v>
      </c>
    </row>
    <row r="56" spans="1:11" ht="14.3" thickBot="1" x14ac:dyDescent="0.3">
      <c r="A56" s="992" t="s">
        <v>747</v>
      </c>
      <c r="B56" s="993"/>
      <c r="C56" s="993"/>
      <c r="D56" s="993"/>
      <c r="E56" s="993"/>
      <c r="F56" s="993"/>
      <c r="G56" s="993"/>
      <c r="H56" s="993"/>
      <c r="I56" s="993"/>
      <c r="J56" s="993"/>
      <c r="K56" s="994"/>
    </row>
    <row r="57" spans="1:11" x14ac:dyDescent="0.25">
      <c r="A57" s="717" t="s">
        <v>499</v>
      </c>
      <c r="B57" s="718"/>
      <c r="C57" s="294">
        <v>336</v>
      </c>
      <c r="D57" s="295">
        <v>2</v>
      </c>
      <c r="E57" s="325">
        <v>334</v>
      </c>
      <c r="F57" s="588"/>
      <c r="G57" s="325">
        <v>231916.69</v>
      </c>
      <c r="H57" s="588"/>
      <c r="I57" s="300">
        <v>690.228244047619</v>
      </c>
      <c r="J57" s="550"/>
      <c r="K57" s="551"/>
    </row>
    <row r="58" spans="1:11" x14ac:dyDescent="0.25">
      <c r="A58" s="719" t="s">
        <v>500</v>
      </c>
      <c r="B58" s="720"/>
      <c r="C58" s="302">
        <v>0</v>
      </c>
      <c r="D58" s="303">
        <v>0</v>
      </c>
      <c r="E58" s="326">
        <v>0</v>
      </c>
      <c r="F58" s="594"/>
      <c r="G58" s="308">
        <v>0</v>
      </c>
      <c r="H58" s="594"/>
      <c r="I58" s="308">
        <v>0</v>
      </c>
      <c r="J58" s="544"/>
      <c r="K58" s="545"/>
    </row>
    <row r="59" spans="1:11" x14ac:dyDescent="0.25">
      <c r="A59" s="327"/>
      <c r="B59" s="328"/>
    </row>
    <row r="60" spans="1:11" x14ac:dyDescent="0.25">
      <c r="A60" s="240" t="s">
        <v>383</v>
      </c>
      <c r="B60" s="240"/>
      <c r="C60" s="240"/>
      <c r="D60" s="240"/>
      <c r="E60" s="240"/>
      <c r="F60" s="240"/>
      <c r="G60" s="240"/>
      <c r="H60" s="240"/>
    </row>
    <row r="61" spans="1:11" x14ac:dyDescent="0.25">
      <c r="A61" s="240" t="s">
        <v>356</v>
      </c>
      <c r="B61" s="240"/>
      <c r="C61" s="240"/>
      <c r="D61" s="240"/>
      <c r="E61" s="240"/>
      <c r="F61" s="240"/>
      <c r="G61" s="240"/>
      <c r="H61" s="240"/>
    </row>
    <row r="62" spans="1:11" x14ac:dyDescent="0.25">
      <c r="A62" s="329" t="s">
        <v>995</v>
      </c>
      <c r="B62" s="240"/>
      <c r="C62" s="240"/>
      <c r="D62" s="240"/>
      <c r="E62" s="240"/>
      <c r="F62" s="240"/>
      <c r="G62" s="240"/>
      <c r="H62" s="240"/>
    </row>
    <row r="63" spans="1:11" x14ac:dyDescent="0.25">
      <c r="A63" s="240"/>
      <c r="B63" s="240"/>
      <c r="C63" s="240"/>
      <c r="D63" s="240"/>
      <c r="E63" s="240"/>
      <c r="F63" s="240"/>
      <c r="G63" s="240"/>
      <c r="H63" s="240"/>
      <c r="I63" s="240"/>
      <c r="J63" s="240"/>
      <c r="K63" s="240"/>
    </row>
    <row r="64" spans="1:11" ht="15.65" x14ac:dyDescent="0.25">
      <c r="A64" s="56" t="s">
        <v>852</v>
      </c>
    </row>
  </sheetData>
  <mergeCells count="12">
    <mergeCell ref="A47:B47"/>
    <mergeCell ref="A48:B48"/>
    <mergeCell ref="A38:B38"/>
    <mergeCell ref="A34:K34"/>
    <mergeCell ref="A44:K44"/>
    <mergeCell ref="A46:B46"/>
    <mergeCell ref="A56:K56"/>
    <mergeCell ref="A49:B49"/>
    <mergeCell ref="A50:B50"/>
    <mergeCell ref="A51:B51"/>
    <mergeCell ref="A53:B53"/>
    <mergeCell ref="A55:B55"/>
  </mergeCells>
  <phoneticPr fontId="2" type="noConversion"/>
  <printOptions horizontalCentered="1"/>
  <pageMargins left="0.43307086614173229" right="0.27559055118110237" top="0.35433070866141736" bottom="0.51181102362204722" header="0.19685039370078741" footer="0.51181102362204722"/>
  <pageSetup paperSize="9" scale="89" orientation="portrait" r:id="rId1"/>
  <headerFooter alignWithMargins="0">
    <oddHeader>&amp;C27</oddHeader>
  </headerFooter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pageSetUpPr fitToPage="1"/>
  </sheetPr>
  <dimension ref="A2:H39"/>
  <sheetViews>
    <sheetView topLeftCell="A49" zoomScaleNormal="100" workbookViewId="0"/>
  </sheetViews>
  <sheetFormatPr defaultColWidth="9.125" defaultRowHeight="13.6" x14ac:dyDescent="0.25"/>
  <cols>
    <col min="1" max="1" width="8.25" style="56" customWidth="1"/>
    <col min="2" max="2" width="9.125" style="56"/>
    <col min="3" max="3" width="9.75" style="56" customWidth="1"/>
    <col min="4" max="4" width="25.875" style="56" customWidth="1"/>
    <col min="5" max="8" width="12.75" style="56" customWidth="1"/>
    <col min="9" max="11" width="8.75" style="56" customWidth="1"/>
    <col min="12" max="16384" width="9.125" style="56"/>
  </cols>
  <sheetData>
    <row r="2" spans="1:8" ht="15.65" x14ac:dyDescent="0.25">
      <c r="A2" s="95" t="s">
        <v>853</v>
      </c>
    </row>
    <row r="3" spans="1:8" ht="14.3" thickBot="1" x14ac:dyDescent="0.3">
      <c r="A3" s="77"/>
      <c r="B3" s="77"/>
      <c r="C3" s="77"/>
      <c r="D3" s="77"/>
      <c r="E3" s="77"/>
      <c r="F3" s="77"/>
      <c r="G3" s="77"/>
      <c r="H3" s="77"/>
    </row>
    <row r="4" spans="1:8" ht="18" customHeight="1" x14ac:dyDescent="0.3">
      <c r="A4" s="330"/>
      <c r="B4" s="331"/>
      <c r="C4" s="331"/>
      <c r="D4" s="332"/>
      <c r="E4" s="333" t="s">
        <v>996</v>
      </c>
      <c r="F4" s="334"/>
      <c r="G4" s="335" t="s">
        <v>997</v>
      </c>
      <c r="H4" s="336"/>
    </row>
    <row r="5" spans="1:8" ht="19.05" x14ac:dyDescent="0.35">
      <c r="A5" s="337" t="s">
        <v>20</v>
      </c>
      <c r="B5" s="338"/>
      <c r="C5" s="338"/>
      <c r="D5" s="339"/>
      <c r="E5" s="340" t="s">
        <v>49</v>
      </c>
      <c r="F5" s="341" t="s">
        <v>49</v>
      </c>
      <c r="G5" s="342" t="s">
        <v>49</v>
      </c>
      <c r="H5" s="343" t="s">
        <v>49</v>
      </c>
    </row>
    <row r="6" spans="1:8" x14ac:dyDescent="0.25">
      <c r="A6" s="344"/>
      <c r="B6" s="345"/>
      <c r="C6" s="345"/>
      <c r="D6" s="346"/>
      <c r="E6" s="347" t="s">
        <v>640</v>
      </c>
      <c r="F6" s="348" t="s">
        <v>274</v>
      </c>
      <c r="G6" s="349" t="s">
        <v>640</v>
      </c>
      <c r="H6" s="350" t="s">
        <v>274</v>
      </c>
    </row>
    <row r="7" spans="1:8" ht="14.3" thickBot="1" x14ac:dyDescent="0.3">
      <c r="A7" s="351"/>
      <c r="B7" s="352"/>
      <c r="C7" s="352"/>
      <c r="D7" s="353"/>
      <c r="E7" s="354"/>
      <c r="F7" s="355"/>
      <c r="G7" s="356"/>
      <c r="H7" s="357"/>
    </row>
    <row r="8" spans="1:8" ht="18" customHeight="1" thickTop="1" x14ac:dyDescent="0.3">
      <c r="A8" s="358" t="s">
        <v>275</v>
      </c>
      <c r="B8" s="359"/>
      <c r="C8" s="359"/>
      <c r="D8" s="360"/>
      <c r="E8" s="361">
        <f>SUM(E9+E14)</f>
        <v>0</v>
      </c>
      <c r="F8" s="362">
        <f>SUM(F9+F14)</f>
        <v>0</v>
      </c>
      <c r="G8" s="363">
        <f>SUM(G9+G14)</f>
        <v>0</v>
      </c>
      <c r="H8" s="364">
        <f>SUM(H9+H14)</f>
        <v>0</v>
      </c>
    </row>
    <row r="9" spans="1:8" ht="14.95" customHeight="1" x14ac:dyDescent="0.25">
      <c r="A9" s="746" t="s">
        <v>418</v>
      </c>
      <c r="B9" s="747"/>
      <c r="C9" s="747"/>
      <c r="D9" s="748"/>
      <c r="E9" s="749">
        <f>SUM(E10:E13)</f>
        <v>0</v>
      </c>
      <c r="F9" s="750">
        <f>SUM(F10:F13)</f>
        <v>0</v>
      </c>
      <c r="G9" s="751">
        <f>SUM(G10:G13)</f>
        <v>0</v>
      </c>
      <c r="H9" s="752">
        <f>SUM(H10:H13)</f>
        <v>0</v>
      </c>
    </row>
    <row r="10" spans="1:8" ht="14.95" customHeight="1" x14ac:dyDescent="0.25">
      <c r="A10" s="344" t="s">
        <v>419</v>
      </c>
      <c r="B10" s="345"/>
      <c r="C10" s="345"/>
      <c r="D10" s="346"/>
      <c r="E10" s="817">
        <v>0</v>
      </c>
      <c r="F10" s="365">
        <v>0</v>
      </c>
      <c r="G10" s="753">
        <v>0</v>
      </c>
      <c r="H10" s="366">
        <v>0</v>
      </c>
    </row>
    <row r="11" spans="1:8" ht="14.95" customHeight="1" x14ac:dyDescent="0.25">
      <c r="A11" s="344" t="s">
        <v>420</v>
      </c>
      <c r="B11" s="345"/>
      <c r="C11" s="345"/>
      <c r="D11" s="346"/>
      <c r="E11" s="817">
        <v>0</v>
      </c>
      <c r="F11" s="365">
        <v>0</v>
      </c>
      <c r="G11" s="753">
        <v>0</v>
      </c>
      <c r="H11" s="366">
        <v>0</v>
      </c>
    </row>
    <row r="12" spans="1:8" ht="14.95" customHeight="1" x14ac:dyDescent="0.25">
      <c r="A12" s="344" t="s">
        <v>421</v>
      </c>
      <c r="B12" s="345"/>
      <c r="C12" s="345"/>
      <c r="D12" s="346"/>
      <c r="E12" s="817">
        <v>0</v>
      </c>
      <c r="F12" s="365">
        <v>0</v>
      </c>
      <c r="G12" s="753">
        <v>0</v>
      </c>
      <c r="H12" s="366">
        <v>0</v>
      </c>
    </row>
    <row r="13" spans="1:8" ht="14.95" customHeight="1" x14ac:dyDescent="0.25">
      <c r="A13" s="344" t="s">
        <v>422</v>
      </c>
      <c r="B13" s="345"/>
      <c r="C13" s="345"/>
      <c r="D13" s="346"/>
      <c r="E13" s="817">
        <v>0</v>
      </c>
      <c r="F13" s="365">
        <v>0</v>
      </c>
      <c r="G13" s="753">
        <v>0</v>
      </c>
      <c r="H13" s="366">
        <v>0</v>
      </c>
    </row>
    <row r="14" spans="1:8" ht="14.95" customHeight="1" x14ac:dyDescent="0.25">
      <c r="A14" s="757" t="s">
        <v>423</v>
      </c>
      <c r="B14" s="758"/>
      <c r="C14" s="758"/>
      <c r="D14" s="759"/>
      <c r="E14" s="756">
        <f>SUM(E15:E18)</f>
        <v>0</v>
      </c>
      <c r="F14" s="760">
        <f>SUM(F15:F18)</f>
        <v>0</v>
      </c>
      <c r="G14" s="754">
        <f>SUM(G15:G18)</f>
        <v>0</v>
      </c>
      <c r="H14" s="761">
        <f>SUM(H15:H18)</f>
        <v>0</v>
      </c>
    </row>
    <row r="15" spans="1:8" ht="14.95" customHeight="1" x14ac:dyDescent="0.25">
      <c r="A15" s="344" t="s">
        <v>424</v>
      </c>
      <c r="B15" s="345"/>
      <c r="C15" s="345"/>
      <c r="D15" s="346"/>
      <c r="E15" s="858"/>
      <c r="F15" s="367"/>
      <c r="G15" s="753"/>
      <c r="H15" s="366"/>
    </row>
    <row r="16" spans="1:8" ht="14.95" customHeight="1" x14ac:dyDescent="0.25">
      <c r="A16" s="344" t="s">
        <v>425</v>
      </c>
      <c r="B16" s="345"/>
      <c r="C16" s="345"/>
      <c r="D16" s="346"/>
      <c r="E16" s="817">
        <v>0</v>
      </c>
      <c r="F16" s="368">
        <v>0</v>
      </c>
      <c r="G16" s="753">
        <v>0</v>
      </c>
      <c r="H16" s="366">
        <v>0</v>
      </c>
    </row>
    <row r="17" spans="1:8" ht="14.95" customHeight="1" x14ac:dyDescent="0.25">
      <c r="A17" s="344" t="s">
        <v>426</v>
      </c>
      <c r="B17" s="345"/>
      <c r="C17" s="345"/>
      <c r="D17" s="346"/>
      <c r="E17" s="817">
        <v>0</v>
      </c>
      <c r="F17" s="368">
        <v>0</v>
      </c>
      <c r="G17" s="753">
        <v>0</v>
      </c>
      <c r="H17" s="366">
        <v>0</v>
      </c>
    </row>
    <row r="18" spans="1:8" ht="14.95" customHeight="1" thickBot="1" x14ac:dyDescent="0.3">
      <c r="A18" s="344" t="s">
        <v>427</v>
      </c>
      <c r="B18" s="345"/>
      <c r="C18" s="345"/>
      <c r="D18" s="346"/>
      <c r="E18" s="817">
        <v>0</v>
      </c>
      <c r="F18" s="368">
        <v>0</v>
      </c>
      <c r="G18" s="753">
        <v>0</v>
      </c>
      <c r="H18" s="366">
        <v>0</v>
      </c>
    </row>
    <row r="19" spans="1:8" ht="18" customHeight="1" thickTop="1" thickBot="1" x14ac:dyDescent="0.35">
      <c r="A19" s="370" t="s">
        <v>713</v>
      </c>
      <c r="B19" s="371"/>
      <c r="C19" s="371"/>
      <c r="D19" s="371"/>
      <c r="E19" s="372">
        <v>0</v>
      </c>
      <c r="F19" s="373">
        <v>0</v>
      </c>
      <c r="G19" s="374">
        <v>0</v>
      </c>
      <c r="H19" s="375">
        <v>0</v>
      </c>
    </row>
    <row r="20" spans="1:8" ht="18" customHeight="1" thickTop="1" thickBot="1" x14ac:dyDescent="0.35">
      <c r="A20" s="370" t="s">
        <v>758</v>
      </c>
      <c r="B20" s="371"/>
      <c r="C20" s="371"/>
      <c r="D20" s="371"/>
      <c r="E20" s="372">
        <v>0</v>
      </c>
      <c r="F20" s="373">
        <v>0</v>
      </c>
      <c r="G20" s="374">
        <v>1</v>
      </c>
      <c r="H20" s="375">
        <v>12</v>
      </c>
    </row>
    <row r="21" spans="1:8" ht="18" customHeight="1" thickTop="1" x14ac:dyDescent="0.3">
      <c r="A21" s="376" t="s">
        <v>695</v>
      </c>
      <c r="B21" s="377"/>
      <c r="C21" s="377"/>
      <c r="D21" s="377"/>
      <c r="E21" s="378">
        <f>SUM(E22:E35)</f>
        <v>26</v>
      </c>
      <c r="F21" s="379">
        <f>SUM(F22:F35)</f>
        <v>33</v>
      </c>
      <c r="G21" s="380">
        <f>SUM(G22:G35)</f>
        <v>75</v>
      </c>
      <c r="H21" s="381">
        <f>SUM(H22:H35)</f>
        <v>80</v>
      </c>
    </row>
    <row r="22" spans="1:8" ht="18" customHeight="1" x14ac:dyDescent="0.25">
      <c r="A22" s="344" t="s">
        <v>428</v>
      </c>
      <c r="B22" s="345"/>
      <c r="C22" s="345"/>
      <c r="D22" s="345"/>
      <c r="E22" s="817">
        <v>0</v>
      </c>
      <c r="F22" s="365">
        <v>0</v>
      </c>
      <c r="G22" s="753">
        <v>0</v>
      </c>
      <c r="H22" s="366">
        <v>0</v>
      </c>
    </row>
    <row r="23" spans="1:8" ht="14.95" customHeight="1" x14ac:dyDescent="0.25">
      <c r="A23" s="1007" t="s">
        <v>686</v>
      </c>
      <c r="B23" s="1008"/>
      <c r="C23" s="1008"/>
      <c r="D23" s="1009"/>
      <c r="E23" s="1010">
        <v>0</v>
      </c>
      <c r="F23" s="1011">
        <v>0</v>
      </c>
      <c r="G23" s="1012">
        <v>1</v>
      </c>
      <c r="H23" s="1013">
        <v>1</v>
      </c>
    </row>
    <row r="24" spans="1:8" ht="14.95" customHeight="1" x14ac:dyDescent="0.25">
      <c r="A24" s="1007" t="s">
        <v>687</v>
      </c>
      <c r="B24" s="1008"/>
      <c r="C24" s="1008"/>
      <c r="D24" s="1009"/>
      <c r="E24" s="1010"/>
      <c r="F24" s="1011"/>
      <c r="G24" s="1012"/>
      <c r="H24" s="1013"/>
    </row>
    <row r="25" spans="1:8" ht="14.95" customHeight="1" x14ac:dyDescent="0.25">
      <c r="A25" s="344" t="s">
        <v>800</v>
      </c>
      <c r="B25" s="345"/>
      <c r="C25" s="345"/>
      <c r="D25" s="345"/>
      <c r="E25" s="817">
        <v>0</v>
      </c>
      <c r="F25" s="365">
        <v>0</v>
      </c>
      <c r="G25" s="753">
        <v>0</v>
      </c>
      <c r="H25" s="366">
        <v>0</v>
      </c>
    </row>
    <row r="26" spans="1:8" ht="14.95" customHeight="1" x14ac:dyDescent="0.25">
      <c r="A26" s="344" t="s">
        <v>617</v>
      </c>
      <c r="B26" s="345"/>
      <c r="C26" s="345"/>
      <c r="D26" s="345"/>
      <c r="E26" s="817">
        <v>0</v>
      </c>
      <c r="F26" s="365">
        <v>0</v>
      </c>
      <c r="G26" s="753"/>
      <c r="H26" s="366"/>
    </row>
    <row r="27" spans="1:8" ht="14.95" customHeight="1" x14ac:dyDescent="0.25">
      <c r="A27" s="344" t="s">
        <v>688</v>
      </c>
      <c r="B27" s="345"/>
      <c r="C27" s="345"/>
      <c r="D27" s="345"/>
      <c r="E27" s="858">
        <v>1</v>
      </c>
      <c r="F27" s="382">
        <v>0</v>
      </c>
      <c r="G27" s="755">
        <v>6</v>
      </c>
      <c r="H27" s="369">
        <v>0</v>
      </c>
    </row>
    <row r="28" spans="1:8" ht="14.95" customHeight="1" x14ac:dyDescent="0.25">
      <c r="A28" s="344" t="s">
        <v>429</v>
      </c>
      <c r="B28" s="345"/>
      <c r="C28" s="345"/>
      <c r="D28" s="345"/>
      <c r="E28" s="817">
        <v>0</v>
      </c>
      <c r="F28" s="365">
        <v>0</v>
      </c>
      <c r="G28" s="755">
        <v>0</v>
      </c>
      <c r="H28" s="369">
        <v>0</v>
      </c>
    </row>
    <row r="29" spans="1:8" ht="14.95" customHeight="1" x14ac:dyDescent="0.25">
      <c r="A29" s="344" t="s">
        <v>276</v>
      </c>
      <c r="B29" s="345"/>
      <c r="C29" s="345"/>
      <c r="D29" s="345"/>
      <c r="E29" s="858">
        <v>1</v>
      </c>
      <c r="F29" s="382">
        <v>0</v>
      </c>
      <c r="G29" s="755">
        <v>3</v>
      </c>
      <c r="H29" s="369">
        <v>2</v>
      </c>
    </row>
    <row r="30" spans="1:8" ht="14.95" customHeight="1" x14ac:dyDescent="0.25">
      <c r="A30" s="344" t="s">
        <v>689</v>
      </c>
      <c r="B30" s="345"/>
      <c r="C30" s="345"/>
      <c r="D30" s="345"/>
      <c r="E30" s="858">
        <v>7</v>
      </c>
      <c r="F30" s="382">
        <v>8</v>
      </c>
      <c r="G30" s="755">
        <v>23</v>
      </c>
      <c r="H30" s="369">
        <v>25</v>
      </c>
    </row>
    <row r="31" spans="1:8" ht="14.95" customHeight="1" x14ac:dyDescent="0.25">
      <c r="A31" s="344" t="s">
        <v>808</v>
      </c>
      <c r="B31" s="345"/>
      <c r="C31" s="345"/>
      <c r="D31" s="345"/>
      <c r="E31" s="858">
        <v>2</v>
      </c>
      <c r="F31" s="382">
        <v>2</v>
      </c>
      <c r="G31" s="755">
        <v>6</v>
      </c>
      <c r="H31" s="369">
        <v>6</v>
      </c>
    </row>
    <row r="32" spans="1:8" ht="14.95" customHeight="1" x14ac:dyDescent="0.25">
      <c r="A32" s="344" t="s">
        <v>801</v>
      </c>
      <c r="B32" s="345"/>
      <c r="C32" s="345"/>
      <c r="D32" s="345"/>
      <c r="E32" s="858">
        <v>2</v>
      </c>
      <c r="F32" s="382">
        <v>3</v>
      </c>
      <c r="G32" s="755">
        <v>2</v>
      </c>
      <c r="H32" s="369">
        <v>3</v>
      </c>
    </row>
    <row r="33" spans="1:8" ht="14.95" customHeight="1" x14ac:dyDescent="0.25">
      <c r="A33" s="344" t="s">
        <v>802</v>
      </c>
      <c r="B33" s="345"/>
      <c r="C33" s="345"/>
      <c r="D33" s="345"/>
      <c r="E33" s="858">
        <v>2</v>
      </c>
      <c r="F33" s="382">
        <v>7</v>
      </c>
      <c r="G33" s="755">
        <v>3</v>
      </c>
      <c r="H33" s="369">
        <v>8</v>
      </c>
    </row>
    <row r="34" spans="1:8" ht="14.95" customHeight="1" x14ac:dyDescent="0.25">
      <c r="A34" s="344" t="s">
        <v>690</v>
      </c>
      <c r="B34" s="345"/>
      <c r="C34" s="345"/>
      <c r="D34" s="345"/>
      <c r="E34" s="858">
        <v>0</v>
      </c>
      <c r="F34" s="382">
        <v>0</v>
      </c>
      <c r="G34" s="755">
        <v>0</v>
      </c>
      <c r="H34" s="369">
        <v>0</v>
      </c>
    </row>
    <row r="35" spans="1:8" ht="14.95" customHeight="1" thickBot="1" x14ac:dyDescent="0.3">
      <c r="A35" s="344" t="s">
        <v>618</v>
      </c>
      <c r="B35" s="345"/>
      <c r="C35" s="345"/>
      <c r="D35" s="345"/>
      <c r="E35" s="858">
        <v>11</v>
      </c>
      <c r="F35" s="382">
        <v>13</v>
      </c>
      <c r="G35" s="755">
        <v>31</v>
      </c>
      <c r="H35" s="369">
        <v>35</v>
      </c>
    </row>
    <row r="36" spans="1:8" ht="22.6" customHeight="1" thickTop="1" thickBot="1" x14ac:dyDescent="0.4">
      <c r="A36" s="383" t="s">
        <v>22</v>
      </c>
      <c r="B36" s="384"/>
      <c r="C36" s="384"/>
      <c r="D36" s="385"/>
      <c r="E36" s="386">
        <f>SUM(E8+E19+E20+E21)</f>
        <v>26</v>
      </c>
      <c r="F36" s="387">
        <f>SUM(F8+F19+F20+F21)</f>
        <v>33</v>
      </c>
      <c r="G36" s="388">
        <f>SUM(G8+G19+G20+G21)</f>
        <v>76</v>
      </c>
      <c r="H36" s="389">
        <f>SUM(H8+H19+H20+H21)</f>
        <v>92</v>
      </c>
    </row>
    <row r="38" spans="1:8" ht="25.5" customHeight="1" x14ac:dyDescent="0.25">
      <c r="A38" s="1006" t="s">
        <v>854</v>
      </c>
      <c r="B38" s="1006"/>
      <c r="C38" s="1006"/>
      <c r="D38" s="1006"/>
      <c r="E38" s="1006"/>
      <c r="F38" s="1006"/>
      <c r="G38" s="1006"/>
      <c r="H38" s="1006"/>
    </row>
    <row r="39" spans="1:8" ht="12.75" customHeight="1" x14ac:dyDescent="0.25">
      <c r="C39" s="390"/>
      <c r="D39" s="390"/>
      <c r="E39" s="390"/>
      <c r="F39" s="390"/>
      <c r="G39" s="390"/>
      <c r="H39" s="390"/>
    </row>
  </sheetData>
  <mergeCells count="7">
    <mergeCell ref="A38:H38"/>
    <mergeCell ref="A24:D24"/>
    <mergeCell ref="E23:E24"/>
    <mergeCell ref="F23:F24"/>
    <mergeCell ref="G23:G24"/>
    <mergeCell ref="H23:H24"/>
    <mergeCell ref="A23:D23"/>
  </mergeCells>
  <phoneticPr fontId="2" type="noConversion"/>
  <printOptions horizontalCentered="1"/>
  <pageMargins left="0.78740157480314965" right="0.31496062992125984" top="0.6692913385826772" bottom="0.19685039370078741" header="0.27559055118110237" footer="0.31496062992125984"/>
  <pageSetup paperSize="9" scale="89" orientation="portrait" r:id="rId1"/>
  <headerFooter alignWithMargins="0">
    <oddHeader>&amp;C28</oddHeader>
  </headerFooter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H59"/>
  <sheetViews>
    <sheetView topLeftCell="A25" zoomScaleNormal="100" workbookViewId="0">
      <selection activeCell="A39" sqref="A39"/>
    </sheetView>
  </sheetViews>
  <sheetFormatPr defaultColWidth="9.125" defaultRowHeight="13.6" x14ac:dyDescent="0.25"/>
  <cols>
    <col min="1" max="1" width="10.75" style="56" customWidth="1"/>
    <col min="2" max="2" width="13.75" style="56" customWidth="1"/>
    <col min="3" max="3" width="14.375" style="56" customWidth="1"/>
    <col min="4" max="4" width="12.75" style="56" customWidth="1"/>
    <col min="5" max="8" width="10.75" style="56" customWidth="1"/>
    <col min="9" max="16384" width="9.125" style="56"/>
  </cols>
  <sheetData>
    <row r="1" spans="1:8" ht="15.65" x14ac:dyDescent="0.25">
      <c r="A1" s="95" t="s">
        <v>855</v>
      </c>
    </row>
    <row r="2" spans="1:8" ht="12.75" customHeight="1" thickBot="1" x14ac:dyDescent="0.3"/>
    <row r="3" spans="1:8" ht="18" customHeight="1" x14ac:dyDescent="0.3">
      <c r="A3" s="330"/>
      <c r="B3" s="331"/>
      <c r="C3" s="331"/>
      <c r="D3" s="332"/>
      <c r="E3" s="333" t="s">
        <v>996</v>
      </c>
      <c r="F3" s="334"/>
      <c r="G3" s="391" t="s">
        <v>997</v>
      </c>
      <c r="H3" s="336"/>
    </row>
    <row r="4" spans="1:8" ht="19.05" x14ac:dyDescent="0.35">
      <c r="A4" s="337" t="s">
        <v>20</v>
      </c>
      <c r="B4" s="338"/>
      <c r="C4" s="338"/>
      <c r="D4" s="339"/>
      <c r="E4" s="340" t="s">
        <v>49</v>
      </c>
      <c r="F4" s="341" t="s">
        <v>49</v>
      </c>
      <c r="G4" s="342" t="s">
        <v>49</v>
      </c>
      <c r="H4" s="343" t="s">
        <v>49</v>
      </c>
    </row>
    <row r="5" spans="1:8" x14ac:dyDescent="0.25">
      <c r="A5" s="344"/>
      <c r="B5" s="345"/>
      <c r="C5" s="345"/>
      <c r="D5" s="346"/>
      <c r="E5" s="347" t="s">
        <v>640</v>
      </c>
      <c r="F5" s="348" t="s">
        <v>274</v>
      </c>
      <c r="G5" s="349" t="s">
        <v>640</v>
      </c>
      <c r="H5" s="350" t="s">
        <v>274</v>
      </c>
    </row>
    <row r="6" spans="1:8" ht="14.3" thickBot="1" x14ac:dyDescent="0.3">
      <c r="A6" s="351"/>
      <c r="B6" s="352"/>
      <c r="C6" s="352"/>
      <c r="D6" s="353"/>
      <c r="E6" s="354"/>
      <c r="F6" s="355"/>
      <c r="G6" s="356"/>
      <c r="H6" s="357"/>
    </row>
    <row r="7" spans="1:8" ht="18" customHeight="1" thickTop="1" thickBot="1" x14ac:dyDescent="0.35">
      <c r="A7" s="392" t="s">
        <v>22</v>
      </c>
      <c r="B7" s="393"/>
      <c r="C7" s="393"/>
      <c r="D7" s="394"/>
      <c r="E7" s="395">
        <f>SUM(E8:E14)</f>
        <v>147</v>
      </c>
      <c r="F7" s="861">
        <f>SUM(F8:F14)</f>
        <v>43</v>
      </c>
      <c r="G7" s="860">
        <f>SUM(G8:G14)</f>
        <v>394</v>
      </c>
      <c r="H7" s="863">
        <f>SUM(H8:H14)</f>
        <v>131</v>
      </c>
    </row>
    <row r="8" spans="1:8" ht="14.95" customHeight="1" thickTop="1" x14ac:dyDescent="0.25">
      <c r="A8" s="344" t="s">
        <v>803</v>
      </c>
      <c r="B8" s="345"/>
      <c r="C8" s="345"/>
      <c r="D8" s="345"/>
      <c r="E8" s="593">
        <v>115</v>
      </c>
      <c r="F8" s="365">
        <v>0</v>
      </c>
      <c r="G8" s="859">
        <v>291</v>
      </c>
      <c r="H8" s="366">
        <v>0</v>
      </c>
    </row>
    <row r="9" spans="1:8" ht="14.95" customHeight="1" x14ac:dyDescent="0.25">
      <c r="A9" s="344" t="s">
        <v>804</v>
      </c>
      <c r="B9" s="345"/>
      <c r="C9" s="345"/>
      <c r="D9" s="346"/>
      <c r="E9" s="593">
        <v>10</v>
      </c>
      <c r="F9" s="396">
        <v>10</v>
      </c>
      <c r="G9" s="859">
        <v>35</v>
      </c>
      <c r="H9" s="369">
        <v>35</v>
      </c>
    </row>
    <row r="10" spans="1:8" ht="14.95" customHeight="1" x14ac:dyDescent="0.25">
      <c r="A10" s="344" t="s">
        <v>643</v>
      </c>
      <c r="B10" s="345"/>
      <c r="C10" s="345"/>
      <c r="D10" s="345"/>
      <c r="E10" s="593">
        <v>10</v>
      </c>
      <c r="F10" s="396">
        <v>21</v>
      </c>
      <c r="G10" s="859">
        <v>26</v>
      </c>
      <c r="H10" s="369">
        <v>54</v>
      </c>
    </row>
    <row r="11" spans="1:8" ht="14.95" customHeight="1" x14ac:dyDescent="0.25">
      <c r="A11" s="344" t="s">
        <v>805</v>
      </c>
      <c r="B11" s="345"/>
      <c r="C11" s="345"/>
      <c r="D11" s="345"/>
      <c r="E11" s="593">
        <v>12</v>
      </c>
      <c r="F11" s="396">
        <v>12</v>
      </c>
      <c r="G11" s="859">
        <v>41</v>
      </c>
      <c r="H11" s="369">
        <v>41</v>
      </c>
    </row>
    <row r="12" spans="1:8" ht="14.95" customHeight="1" x14ac:dyDescent="0.25">
      <c r="A12" s="397" t="s">
        <v>644</v>
      </c>
      <c r="B12" s="398"/>
      <c r="C12" s="398"/>
      <c r="D12" s="399"/>
      <c r="E12" s="768"/>
      <c r="F12" s="400"/>
      <c r="G12" s="766"/>
      <c r="H12" s="401"/>
    </row>
    <row r="13" spans="1:8" ht="14.95" customHeight="1" x14ac:dyDescent="0.25">
      <c r="A13" s="402" t="s">
        <v>409</v>
      </c>
      <c r="B13" s="345"/>
      <c r="C13" s="345"/>
      <c r="D13" s="345"/>
      <c r="E13" s="593">
        <v>0</v>
      </c>
      <c r="F13" s="396">
        <v>0</v>
      </c>
      <c r="G13" s="859">
        <v>1</v>
      </c>
      <c r="H13" s="369">
        <v>1</v>
      </c>
    </row>
    <row r="14" spans="1:8" ht="14.95" customHeight="1" thickBot="1" x14ac:dyDescent="0.3">
      <c r="A14" s="403" t="s">
        <v>806</v>
      </c>
      <c r="B14" s="404"/>
      <c r="C14" s="404"/>
      <c r="D14" s="405"/>
      <c r="E14" s="769">
        <v>0</v>
      </c>
      <c r="F14" s="406">
        <v>0</v>
      </c>
      <c r="G14" s="767">
        <v>0</v>
      </c>
      <c r="H14" s="407">
        <v>0</v>
      </c>
    </row>
    <row r="15" spans="1:8" ht="11.25" customHeight="1" x14ac:dyDescent="0.25">
      <c r="A15" s="240"/>
      <c r="B15" s="240"/>
      <c r="C15" s="240"/>
      <c r="D15" s="240"/>
      <c r="E15" s="240"/>
      <c r="F15" s="240"/>
      <c r="G15" s="240"/>
      <c r="H15" s="240"/>
    </row>
    <row r="16" spans="1:8" ht="15.65" x14ac:dyDescent="0.25">
      <c r="A16" s="95" t="s">
        <v>1014</v>
      </c>
      <c r="B16" s="240"/>
      <c r="C16" s="240"/>
      <c r="D16" s="240"/>
      <c r="E16" s="240"/>
      <c r="F16" s="240"/>
      <c r="G16" s="240"/>
    </row>
    <row r="17" spans="1:8" ht="13.6" customHeight="1" thickBot="1" x14ac:dyDescent="0.3">
      <c r="A17" s="240"/>
      <c r="B17" s="240"/>
      <c r="C17" s="240"/>
      <c r="D17" s="240"/>
      <c r="E17" s="240"/>
      <c r="F17" s="240"/>
      <c r="G17" s="240"/>
      <c r="H17" s="240"/>
    </row>
    <row r="18" spans="1:8" ht="19.05" x14ac:dyDescent="0.25">
      <c r="A18" s="408"/>
      <c r="B18" s="409"/>
      <c r="C18" s="409"/>
      <c r="D18" s="410" t="s">
        <v>277</v>
      </c>
      <c r="E18" s="411" t="s">
        <v>278</v>
      </c>
      <c r="F18" s="412"/>
      <c r="G18" s="411"/>
      <c r="H18" s="413" t="s">
        <v>279</v>
      </c>
    </row>
    <row r="19" spans="1:8" ht="19.05" x14ac:dyDescent="0.25">
      <c r="A19" s="414" t="s">
        <v>20</v>
      </c>
      <c r="B19" s="415"/>
      <c r="C19" s="415"/>
      <c r="D19" s="347"/>
      <c r="E19" s="416" t="s">
        <v>280</v>
      </c>
      <c r="F19" s="347" t="s">
        <v>281</v>
      </c>
      <c r="G19" s="416" t="s">
        <v>282</v>
      </c>
      <c r="H19" s="417" t="s">
        <v>283</v>
      </c>
    </row>
    <row r="20" spans="1:8" ht="14.3" thickBot="1" x14ac:dyDescent="0.3">
      <c r="A20" s="418"/>
      <c r="B20" s="419"/>
      <c r="C20" s="419"/>
      <c r="D20" s="354"/>
      <c r="E20" s="420"/>
      <c r="F20" s="354"/>
      <c r="G20" s="420"/>
      <c r="H20" s="421"/>
    </row>
    <row r="21" spans="1:8" ht="18" customHeight="1" thickTop="1" thickBot="1" x14ac:dyDescent="0.35">
      <c r="A21" s="392" t="s">
        <v>22</v>
      </c>
      <c r="B21" s="394"/>
      <c r="C21" s="864">
        <f>SUM(C22,C27,C32)</f>
        <v>35</v>
      </c>
      <c r="D21" s="395">
        <f>SUM(D22,D27,D32)</f>
        <v>10</v>
      </c>
      <c r="E21" s="864">
        <f>SUM(E22,E27,E32)</f>
        <v>9</v>
      </c>
      <c r="F21" s="395">
        <f>SUM(F22,F27,F32)</f>
        <v>12</v>
      </c>
      <c r="G21" s="864">
        <f>SUM(G22,G27,G32)</f>
        <v>0</v>
      </c>
      <c r="H21" s="422">
        <f>SUM(H22+H27+H32)</f>
        <v>4</v>
      </c>
    </row>
    <row r="22" spans="1:8" ht="14.95" customHeight="1" thickTop="1" x14ac:dyDescent="0.25">
      <c r="A22" s="762" t="s">
        <v>284</v>
      </c>
      <c r="B22" s="548"/>
      <c r="C22" s="857">
        <f t="shared" ref="C22:H22" si="0">SUM(C23:C26)</f>
        <v>0</v>
      </c>
      <c r="D22" s="856">
        <f>SUM(D23:D26)</f>
        <v>0</v>
      </c>
      <c r="E22" s="857">
        <f t="shared" si="0"/>
        <v>0</v>
      </c>
      <c r="F22" s="856">
        <f t="shared" si="0"/>
        <v>0</v>
      </c>
      <c r="G22" s="857">
        <f t="shared" si="0"/>
        <v>0</v>
      </c>
      <c r="H22" s="763">
        <f t="shared" si="0"/>
        <v>0</v>
      </c>
    </row>
    <row r="23" spans="1:8" ht="14.95" customHeight="1" x14ac:dyDescent="0.25">
      <c r="A23" s="423" t="s">
        <v>285</v>
      </c>
      <c r="B23" s="346"/>
      <c r="C23" s="764">
        <v>0</v>
      </c>
      <c r="D23" s="424">
        <v>0</v>
      </c>
      <c r="E23" s="425">
        <v>0</v>
      </c>
      <c r="F23" s="424">
        <v>0</v>
      </c>
      <c r="G23" s="425">
        <v>0</v>
      </c>
      <c r="H23" s="426">
        <v>0</v>
      </c>
    </row>
    <row r="24" spans="1:8" ht="14.95" customHeight="1" x14ac:dyDescent="0.25">
      <c r="A24" s="423" t="s">
        <v>286</v>
      </c>
      <c r="B24" s="346"/>
      <c r="C24" s="764">
        <v>0</v>
      </c>
      <c r="D24" s="424">
        <v>0</v>
      </c>
      <c r="E24" s="425">
        <v>0</v>
      </c>
      <c r="F24" s="424">
        <v>0</v>
      </c>
      <c r="G24" s="425">
        <v>0</v>
      </c>
      <c r="H24" s="426">
        <v>0</v>
      </c>
    </row>
    <row r="25" spans="1:8" ht="14.95" customHeight="1" x14ac:dyDescent="0.25">
      <c r="A25" s="423" t="s">
        <v>287</v>
      </c>
      <c r="B25" s="346"/>
      <c r="C25" s="812">
        <v>0</v>
      </c>
      <c r="D25" s="424">
        <v>0</v>
      </c>
      <c r="E25" s="425">
        <v>0</v>
      </c>
      <c r="F25" s="424">
        <v>0</v>
      </c>
      <c r="G25" s="425">
        <v>0</v>
      </c>
      <c r="H25" s="426">
        <v>0</v>
      </c>
    </row>
    <row r="26" spans="1:8" ht="14.95" customHeight="1" x14ac:dyDescent="0.25">
      <c r="A26" s="423" t="s">
        <v>288</v>
      </c>
      <c r="B26" s="346"/>
      <c r="C26" s="764">
        <v>0</v>
      </c>
      <c r="D26" s="424">
        <v>0</v>
      </c>
      <c r="E26" s="425">
        <v>0</v>
      </c>
      <c r="F26" s="424">
        <v>0</v>
      </c>
      <c r="G26" s="425">
        <v>0</v>
      </c>
      <c r="H26" s="426">
        <v>0</v>
      </c>
    </row>
    <row r="27" spans="1:8" ht="14.95" customHeight="1" x14ac:dyDescent="0.25">
      <c r="A27" s="762" t="s">
        <v>289</v>
      </c>
      <c r="B27" s="548"/>
      <c r="C27" s="857">
        <f t="shared" ref="C27:H27" si="1">SUM(C28:C31)</f>
        <v>0</v>
      </c>
      <c r="D27" s="856">
        <f>SUM(D28:D31)</f>
        <v>0</v>
      </c>
      <c r="E27" s="857">
        <f t="shared" si="1"/>
        <v>0</v>
      </c>
      <c r="F27" s="856">
        <f t="shared" si="1"/>
        <v>0</v>
      </c>
      <c r="G27" s="857">
        <f t="shared" si="1"/>
        <v>0</v>
      </c>
      <c r="H27" s="763">
        <f t="shared" si="1"/>
        <v>0</v>
      </c>
    </row>
    <row r="28" spans="1:8" ht="14.95" customHeight="1" x14ac:dyDescent="0.25">
      <c r="A28" s="427" t="s">
        <v>433</v>
      </c>
      <c r="B28" s="346"/>
      <c r="C28" s="764">
        <v>0</v>
      </c>
      <c r="D28" s="424">
        <f>C28-(E28+F28+G28+H28)</f>
        <v>0</v>
      </c>
      <c r="E28" s="425">
        <v>0</v>
      </c>
      <c r="F28" s="424">
        <v>0</v>
      </c>
      <c r="G28" s="425">
        <v>0</v>
      </c>
      <c r="H28" s="426">
        <v>0</v>
      </c>
    </row>
    <row r="29" spans="1:8" ht="14.95" customHeight="1" x14ac:dyDescent="0.25">
      <c r="A29" s="427" t="s">
        <v>434</v>
      </c>
      <c r="B29" s="346"/>
      <c r="C29" s="812">
        <v>0</v>
      </c>
      <c r="D29" s="424">
        <v>0</v>
      </c>
      <c r="E29" s="425">
        <v>0</v>
      </c>
      <c r="F29" s="424">
        <v>0</v>
      </c>
      <c r="G29" s="425">
        <v>0</v>
      </c>
      <c r="H29" s="426">
        <v>0</v>
      </c>
    </row>
    <row r="30" spans="1:8" ht="14.95" customHeight="1" x14ac:dyDescent="0.25">
      <c r="A30" s="427" t="s">
        <v>435</v>
      </c>
      <c r="B30" s="346"/>
      <c r="C30" s="764">
        <v>0</v>
      </c>
      <c r="D30" s="424">
        <v>0</v>
      </c>
      <c r="E30" s="425">
        <v>0</v>
      </c>
      <c r="F30" s="424">
        <v>0</v>
      </c>
      <c r="G30" s="425">
        <v>0</v>
      </c>
      <c r="H30" s="426">
        <v>0</v>
      </c>
    </row>
    <row r="31" spans="1:8" ht="14.95" customHeight="1" x14ac:dyDescent="0.25">
      <c r="A31" s="427" t="s">
        <v>809</v>
      </c>
      <c r="B31" s="346"/>
      <c r="C31" s="764">
        <v>0</v>
      </c>
      <c r="D31" s="424">
        <v>0</v>
      </c>
      <c r="E31" s="425">
        <v>0</v>
      </c>
      <c r="F31" s="424">
        <v>0</v>
      </c>
      <c r="G31" s="425">
        <v>0</v>
      </c>
      <c r="H31" s="426">
        <v>0</v>
      </c>
    </row>
    <row r="32" spans="1:8" ht="14.95" customHeight="1" x14ac:dyDescent="0.25">
      <c r="A32" s="762" t="s">
        <v>290</v>
      </c>
      <c r="B32" s="548"/>
      <c r="C32" s="857">
        <f t="shared" ref="C32:H32" si="2">SUM(C33:C35)</f>
        <v>35</v>
      </c>
      <c r="D32" s="856">
        <v>10</v>
      </c>
      <c r="E32" s="857">
        <f t="shared" si="2"/>
        <v>9</v>
      </c>
      <c r="F32" s="856">
        <f t="shared" si="2"/>
        <v>12</v>
      </c>
      <c r="G32" s="857">
        <f t="shared" si="2"/>
        <v>0</v>
      </c>
      <c r="H32" s="763">
        <f t="shared" si="2"/>
        <v>4</v>
      </c>
    </row>
    <row r="33" spans="1:8" ht="14.95" customHeight="1" x14ac:dyDescent="0.25">
      <c r="A33" s="423" t="s">
        <v>341</v>
      </c>
      <c r="B33" s="346"/>
      <c r="C33" s="764">
        <v>0</v>
      </c>
      <c r="D33" s="424">
        <f>C33-(E33+F33+G33+H33)</f>
        <v>0</v>
      </c>
      <c r="E33" s="425">
        <v>0</v>
      </c>
      <c r="F33" s="424">
        <v>0</v>
      </c>
      <c r="G33" s="425">
        <v>0</v>
      </c>
      <c r="H33" s="426">
        <v>0</v>
      </c>
    </row>
    <row r="34" spans="1:8" ht="14.95" customHeight="1" x14ac:dyDescent="0.25">
      <c r="A34" s="423" t="s">
        <v>291</v>
      </c>
      <c r="B34" s="346"/>
      <c r="C34" s="764">
        <v>0</v>
      </c>
      <c r="D34" s="424">
        <f>C34-(E34+F34+G34+H34)</f>
        <v>0</v>
      </c>
      <c r="E34" s="425">
        <v>0</v>
      </c>
      <c r="F34" s="424">
        <v>0</v>
      </c>
      <c r="G34" s="425">
        <v>0</v>
      </c>
      <c r="H34" s="426">
        <v>0</v>
      </c>
    </row>
    <row r="35" spans="1:8" ht="14.95" customHeight="1" thickBot="1" x14ac:dyDescent="0.3">
      <c r="A35" s="428" t="s">
        <v>292</v>
      </c>
      <c r="B35" s="405"/>
      <c r="C35" s="765">
        <v>35</v>
      </c>
      <c r="D35" s="429">
        <v>10</v>
      </c>
      <c r="E35" s="430">
        <v>9</v>
      </c>
      <c r="F35" s="429">
        <v>12</v>
      </c>
      <c r="G35" s="430">
        <v>0</v>
      </c>
      <c r="H35" s="431">
        <v>4</v>
      </c>
    </row>
    <row r="36" spans="1:8" x14ac:dyDescent="0.25">
      <c r="A36" s="240"/>
      <c r="B36" s="240"/>
      <c r="C36" s="240"/>
      <c r="D36" s="240"/>
      <c r="E36" s="240"/>
      <c r="F36" s="240"/>
      <c r="G36" s="240"/>
      <c r="H36" s="240"/>
    </row>
    <row r="37" spans="1:8" ht="16.3" x14ac:dyDescent="0.3">
      <c r="A37" s="48" t="s">
        <v>998</v>
      </c>
      <c r="B37" s="240"/>
      <c r="C37" s="240"/>
      <c r="D37" s="240"/>
      <c r="E37" s="240"/>
      <c r="F37" s="240"/>
      <c r="G37" s="240"/>
      <c r="H37" s="240"/>
    </row>
    <row r="38" spans="1:8" x14ac:dyDescent="0.25">
      <c r="A38" s="240"/>
      <c r="B38" s="240"/>
      <c r="C38" s="240"/>
      <c r="D38" s="240"/>
      <c r="E38" s="240"/>
      <c r="F38" s="240"/>
      <c r="G38" s="240"/>
      <c r="H38" s="240"/>
    </row>
    <row r="59" spans="1:1" ht="14.3" x14ac:dyDescent="0.25">
      <c r="A59" s="432" t="s">
        <v>856</v>
      </c>
    </row>
  </sheetData>
  <phoneticPr fontId="2" type="noConversion"/>
  <printOptions horizontalCentered="1"/>
  <pageMargins left="0.70866141732283472" right="0.31496062992125984" top="0.51181102362204722" bottom="0.23622047244094491" header="0.23622047244094491" footer="0.15748031496062992"/>
  <pageSetup paperSize="9" scale="85" orientation="portrait" r:id="rId1"/>
  <headerFooter alignWithMargins="0">
    <oddHeader>&amp;C29</oddHeader>
  </headerFooter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pageSetUpPr fitToPage="1"/>
  </sheetPr>
  <dimension ref="A1:K74"/>
  <sheetViews>
    <sheetView topLeftCell="A25" zoomScaleNormal="100" workbookViewId="0">
      <selection activeCell="A38" sqref="A38:K43"/>
    </sheetView>
  </sheetViews>
  <sheetFormatPr defaultColWidth="9.125" defaultRowHeight="13.6" x14ac:dyDescent="0.25"/>
  <cols>
    <col min="1" max="16384" width="9.125" style="56"/>
  </cols>
  <sheetData>
    <row r="1" spans="1:11" ht="15.65" x14ac:dyDescent="0.25">
      <c r="A1" s="95" t="s">
        <v>857</v>
      </c>
    </row>
    <row r="2" spans="1:11" ht="18" customHeight="1" thickBot="1" x14ac:dyDescent="0.3"/>
    <row r="3" spans="1:11" ht="18" customHeight="1" x14ac:dyDescent="0.3">
      <c r="A3" s="433"/>
      <c r="B3" s="434"/>
      <c r="C3" s="435"/>
      <c r="D3" s="333" t="s">
        <v>999</v>
      </c>
      <c r="E3" s="436"/>
      <c r="F3" s="436"/>
      <c r="G3" s="334"/>
      <c r="H3" s="391" t="s">
        <v>1000</v>
      </c>
      <c r="I3" s="335"/>
      <c r="J3" s="335"/>
      <c r="K3" s="336"/>
    </row>
    <row r="4" spans="1:11" ht="19.05" x14ac:dyDescent="0.35">
      <c r="A4" s="337"/>
      <c r="B4" s="437"/>
      <c r="C4" s="438"/>
      <c r="D4" s="439" t="s">
        <v>431</v>
      </c>
      <c r="E4" s="440"/>
      <c r="F4" s="439" t="s">
        <v>430</v>
      </c>
      <c r="G4" s="441"/>
      <c r="H4" s="442" t="s">
        <v>431</v>
      </c>
      <c r="I4" s="440"/>
      <c r="J4" s="439" t="s">
        <v>430</v>
      </c>
      <c r="K4" s="443"/>
    </row>
    <row r="5" spans="1:11" ht="19.05" x14ac:dyDescent="0.25">
      <c r="A5" s="444" t="s">
        <v>20</v>
      </c>
      <c r="B5" s="437"/>
      <c r="C5" s="438"/>
      <c r="D5" s="445" t="s">
        <v>50</v>
      </c>
      <c r="E5" s="446" t="s">
        <v>50</v>
      </c>
      <c r="F5" s="445" t="s">
        <v>50</v>
      </c>
      <c r="G5" s="447" t="s">
        <v>50</v>
      </c>
      <c r="H5" s="445" t="s">
        <v>50</v>
      </c>
      <c r="I5" s="446" t="s">
        <v>50</v>
      </c>
      <c r="J5" s="445" t="s">
        <v>50</v>
      </c>
      <c r="K5" s="448" t="s">
        <v>50</v>
      </c>
    </row>
    <row r="6" spans="1:11" ht="19.05" x14ac:dyDescent="0.25">
      <c r="A6" s="444"/>
      <c r="B6" s="437"/>
      <c r="C6" s="438"/>
      <c r="D6" s="445" t="s">
        <v>293</v>
      </c>
      <c r="E6" s="446" t="s">
        <v>274</v>
      </c>
      <c r="F6" s="449" t="s">
        <v>293</v>
      </c>
      <c r="G6" s="447" t="s">
        <v>274</v>
      </c>
      <c r="H6" s="449" t="s">
        <v>293</v>
      </c>
      <c r="I6" s="446" t="s">
        <v>274</v>
      </c>
      <c r="J6" s="449" t="s">
        <v>293</v>
      </c>
      <c r="K6" s="448" t="s">
        <v>274</v>
      </c>
    </row>
    <row r="7" spans="1:11" ht="14.3" thickBot="1" x14ac:dyDescent="0.3">
      <c r="A7" s="351"/>
      <c r="B7" s="352"/>
      <c r="C7" s="353"/>
      <c r="D7" s="352"/>
      <c r="E7" s="450"/>
      <c r="F7" s="451"/>
      <c r="G7" s="452"/>
      <c r="H7" s="453"/>
      <c r="I7" s="450"/>
      <c r="J7" s="451"/>
      <c r="K7" s="454"/>
    </row>
    <row r="8" spans="1:11" ht="18" customHeight="1" thickTop="1" thickBot="1" x14ac:dyDescent="0.35">
      <c r="A8" s="392" t="s">
        <v>22</v>
      </c>
      <c r="B8" s="393"/>
      <c r="C8" s="394"/>
      <c r="D8" s="862">
        <v>0</v>
      </c>
      <c r="E8" s="395">
        <v>0</v>
      </c>
      <c r="F8" s="860">
        <f t="shared" ref="F8:K8" si="0">SUM(F9+F14)</f>
        <v>0</v>
      </c>
      <c r="G8" s="864">
        <f t="shared" si="0"/>
        <v>0</v>
      </c>
      <c r="H8" s="862">
        <f>SUM(H9+H14)</f>
        <v>0</v>
      </c>
      <c r="I8" s="395">
        <f>SUM(I9+I14)</f>
        <v>0</v>
      </c>
      <c r="J8" s="860">
        <v>0</v>
      </c>
      <c r="K8" s="863">
        <f t="shared" si="0"/>
        <v>0</v>
      </c>
    </row>
    <row r="9" spans="1:11" ht="18" customHeight="1" thickTop="1" x14ac:dyDescent="0.3">
      <c r="A9" s="762" t="s">
        <v>284</v>
      </c>
      <c r="B9" s="774"/>
      <c r="C9" s="687"/>
      <c r="D9" s="775">
        <f>SUM(D10:D13)</f>
        <v>0</v>
      </c>
      <c r="E9" s="776">
        <f>SUM(E10:E13)</f>
        <v>0</v>
      </c>
      <c r="F9" s="777">
        <f t="shared" ref="F9:K9" si="1">SUM(F10:F13)</f>
        <v>0</v>
      </c>
      <c r="G9" s="775">
        <f t="shared" si="1"/>
        <v>0</v>
      </c>
      <c r="H9" s="778">
        <f>SUM(H10:H13)</f>
        <v>0</v>
      </c>
      <c r="I9" s="776">
        <f>SUM(I10:I13)</f>
        <v>0</v>
      </c>
      <c r="J9" s="777">
        <v>0</v>
      </c>
      <c r="K9" s="779">
        <f t="shared" si="1"/>
        <v>0</v>
      </c>
    </row>
    <row r="10" spans="1:11" ht="14.95" customHeight="1" x14ac:dyDescent="0.25">
      <c r="A10" s="455" t="s">
        <v>285</v>
      </c>
      <c r="D10" s="589">
        <v>0</v>
      </c>
      <c r="E10" s="456">
        <v>0</v>
      </c>
      <c r="F10" s="589">
        <v>0</v>
      </c>
      <c r="G10" s="368">
        <v>0</v>
      </c>
      <c r="H10" s="764">
        <v>0</v>
      </c>
      <c r="I10" s="457">
        <v>0</v>
      </c>
      <c r="J10" s="589">
        <v>0</v>
      </c>
      <c r="K10" s="458">
        <v>0</v>
      </c>
    </row>
    <row r="11" spans="1:11" ht="14.95" customHeight="1" x14ac:dyDescent="0.25">
      <c r="A11" s="455" t="s">
        <v>378</v>
      </c>
      <c r="D11" s="589">
        <v>0</v>
      </c>
      <c r="E11" s="456">
        <v>0</v>
      </c>
      <c r="F11" s="589">
        <v>0</v>
      </c>
      <c r="G11" s="368">
        <v>0</v>
      </c>
      <c r="H11" s="764">
        <v>0</v>
      </c>
      <c r="I11" s="457">
        <v>0</v>
      </c>
      <c r="J11" s="589">
        <v>0</v>
      </c>
      <c r="K11" s="458">
        <v>0</v>
      </c>
    </row>
    <row r="12" spans="1:11" ht="14.95" customHeight="1" x14ac:dyDescent="0.25">
      <c r="A12" s="455" t="s">
        <v>379</v>
      </c>
      <c r="D12" s="589">
        <v>0</v>
      </c>
      <c r="E12" s="456">
        <v>0</v>
      </c>
      <c r="F12" s="589">
        <v>0</v>
      </c>
      <c r="G12" s="368">
        <v>0</v>
      </c>
      <c r="H12" s="764">
        <v>0</v>
      </c>
      <c r="I12" s="457">
        <v>0</v>
      </c>
      <c r="J12" s="589">
        <v>0</v>
      </c>
      <c r="K12" s="458">
        <v>0</v>
      </c>
    </row>
    <row r="13" spans="1:11" ht="14.95" customHeight="1" x14ac:dyDescent="0.25">
      <c r="A13" s="455" t="s">
        <v>288</v>
      </c>
      <c r="D13" s="589">
        <v>0</v>
      </c>
      <c r="E13" s="456">
        <v>0</v>
      </c>
      <c r="F13" s="589">
        <v>0</v>
      </c>
      <c r="G13" s="368">
        <v>0</v>
      </c>
      <c r="H13" s="764">
        <v>0</v>
      </c>
      <c r="I13" s="457">
        <v>0</v>
      </c>
      <c r="J13" s="589">
        <v>0</v>
      </c>
      <c r="K13" s="458">
        <v>0</v>
      </c>
    </row>
    <row r="14" spans="1:11" ht="30.75" customHeight="1" x14ac:dyDescent="0.25">
      <c r="A14" s="1024" t="s">
        <v>432</v>
      </c>
      <c r="B14" s="960"/>
      <c r="C14" s="961"/>
      <c r="D14" s="770">
        <v>0</v>
      </c>
      <c r="E14" s="771">
        <v>0</v>
      </c>
      <c r="F14" s="770">
        <v>0</v>
      </c>
      <c r="G14" s="772">
        <v>0</v>
      </c>
      <c r="H14" s="771">
        <v>0</v>
      </c>
      <c r="I14" s="770">
        <v>0</v>
      </c>
      <c r="J14" s="770">
        <v>0</v>
      </c>
      <c r="K14" s="773">
        <v>0</v>
      </c>
    </row>
    <row r="15" spans="1:11" ht="18" customHeight="1" x14ac:dyDescent="0.25"/>
    <row r="16" spans="1:11" ht="15.65" x14ac:dyDescent="0.25">
      <c r="A16" s="56" t="s">
        <v>335</v>
      </c>
      <c r="B16" s="56" t="s">
        <v>858</v>
      </c>
    </row>
    <row r="17" spans="1:11" ht="14.3" thickBot="1" x14ac:dyDescent="0.3"/>
    <row r="18" spans="1:11" ht="18" customHeight="1" x14ac:dyDescent="0.3">
      <c r="A18" s="433"/>
      <c r="B18" s="434"/>
      <c r="C18" s="435"/>
      <c r="D18" s="333" t="s">
        <v>999</v>
      </c>
      <c r="E18" s="436"/>
      <c r="F18" s="436"/>
      <c r="G18" s="334"/>
      <c r="H18" s="391" t="s">
        <v>1001</v>
      </c>
      <c r="I18" s="335"/>
      <c r="J18" s="335"/>
      <c r="K18" s="336"/>
    </row>
    <row r="19" spans="1:11" ht="19.05" x14ac:dyDescent="0.35">
      <c r="A19" s="337" t="s">
        <v>294</v>
      </c>
      <c r="B19" s="437"/>
      <c r="C19" s="438"/>
      <c r="D19" s="459" t="s">
        <v>49</v>
      </c>
      <c r="E19" s="347" t="s">
        <v>49</v>
      </c>
      <c r="F19" s="460" t="s">
        <v>295</v>
      </c>
      <c r="G19" s="461"/>
      <c r="H19" s="462" t="s">
        <v>49</v>
      </c>
      <c r="I19" s="347" t="s">
        <v>49</v>
      </c>
      <c r="J19" s="460" t="s">
        <v>295</v>
      </c>
      <c r="K19" s="463"/>
    </row>
    <row r="20" spans="1:11" ht="19.05" x14ac:dyDescent="0.35">
      <c r="A20" s="337" t="s">
        <v>296</v>
      </c>
      <c r="B20" s="437"/>
      <c r="C20" s="438"/>
      <c r="D20" s="459" t="s">
        <v>293</v>
      </c>
      <c r="E20" s="347" t="s">
        <v>297</v>
      </c>
      <c r="F20" s="349" t="s">
        <v>298</v>
      </c>
      <c r="G20" s="459" t="s">
        <v>188</v>
      </c>
      <c r="H20" s="462" t="s">
        <v>293</v>
      </c>
      <c r="I20" s="347" t="s">
        <v>297</v>
      </c>
      <c r="J20" s="349" t="s">
        <v>298</v>
      </c>
      <c r="K20" s="350" t="s">
        <v>188</v>
      </c>
    </row>
    <row r="21" spans="1:11" x14ac:dyDescent="0.25">
      <c r="A21" s="402"/>
      <c r="B21" s="437"/>
      <c r="C21" s="438"/>
      <c r="D21" s="464"/>
      <c r="E21" s="347" t="s">
        <v>299</v>
      </c>
      <c r="F21" s="349" t="s">
        <v>193</v>
      </c>
      <c r="G21" s="459" t="s">
        <v>189</v>
      </c>
      <c r="H21" s="465"/>
      <c r="I21" s="347" t="s">
        <v>299</v>
      </c>
      <c r="J21" s="349" t="s">
        <v>193</v>
      </c>
      <c r="K21" s="350" t="s">
        <v>189</v>
      </c>
    </row>
    <row r="22" spans="1:11" ht="14.3" thickBot="1" x14ac:dyDescent="0.3">
      <c r="A22" s="351"/>
      <c r="B22" s="352"/>
      <c r="C22" s="353"/>
      <c r="D22" s="466"/>
      <c r="E22" s="467"/>
      <c r="F22" s="356"/>
      <c r="G22" s="420"/>
      <c r="H22" s="468"/>
      <c r="I22" s="467"/>
      <c r="J22" s="356"/>
      <c r="K22" s="357"/>
    </row>
    <row r="23" spans="1:11" ht="18" customHeight="1" thickTop="1" thickBot="1" x14ac:dyDescent="0.35">
      <c r="A23" s="392" t="s">
        <v>22</v>
      </c>
      <c r="B23" s="393"/>
      <c r="C23" s="394"/>
      <c r="D23" s="864">
        <v>0</v>
      </c>
      <c r="E23" s="395">
        <v>0</v>
      </c>
      <c r="F23" s="860">
        <v>0</v>
      </c>
      <c r="G23" s="864">
        <v>0</v>
      </c>
      <c r="H23" s="862">
        <v>0</v>
      </c>
      <c r="I23" s="395">
        <v>0</v>
      </c>
      <c r="J23" s="860">
        <v>0</v>
      </c>
      <c r="K23" s="863">
        <v>0</v>
      </c>
    </row>
    <row r="24" spans="1:11" ht="18" customHeight="1" thickTop="1" x14ac:dyDescent="0.25">
      <c r="A24" s="780" t="s">
        <v>818</v>
      </c>
      <c r="B24" s="544"/>
      <c r="C24" s="545"/>
      <c r="D24" s="661"/>
      <c r="E24" s="568"/>
      <c r="F24" s="837"/>
      <c r="G24" s="661"/>
      <c r="H24" s="809"/>
      <c r="I24" s="568"/>
      <c r="J24" s="837"/>
      <c r="K24" s="838"/>
    </row>
    <row r="25" spans="1:11" ht="14.95" customHeight="1" x14ac:dyDescent="0.25">
      <c r="A25" s="469" t="s">
        <v>818</v>
      </c>
      <c r="B25" s="470"/>
      <c r="C25" s="471"/>
      <c r="D25" s="472"/>
      <c r="E25" s="781"/>
      <c r="F25" s="473"/>
      <c r="G25" s="472"/>
      <c r="H25" s="474"/>
      <c r="I25" s="781"/>
      <c r="J25" s="473"/>
      <c r="K25" s="475"/>
    </row>
    <row r="26" spans="1:11" ht="18" customHeight="1" x14ac:dyDescent="0.25"/>
    <row r="27" spans="1:11" ht="15.65" x14ac:dyDescent="0.25">
      <c r="A27" s="56" t="s">
        <v>350</v>
      </c>
      <c r="B27" s="95" t="s">
        <v>859</v>
      </c>
    </row>
    <row r="28" spans="1:11" ht="14.3" thickBot="1" x14ac:dyDescent="0.3"/>
    <row r="29" spans="1:11" ht="18" customHeight="1" x14ac:dyDescent="0.3">
      <c r="A29" s="330"/>
      <c r="B29" s="331"/>
      <c r="C29" s="332"/>
      <c r="D29" s="333" t="s">
        <v>1002</v>
      </c>
      <c r="E29" s="436"/>
      <c r="F29" s="436"/>
      <c r="G29" s="334"/>
      <c r="H29" s="391" t="s">
        <v>1003</v>
      </c>
      <c r="I29" s="335"/>
      <c r="J29" s="335"/>
      <c r="K29" s="336"/>
    </row>
    <row r="30" spans="1:11" ht="19.05" x14ac:dyDescent="0.35">
      <c r="A30" s="337" t="s">
        <v>300</v>
      </c>
      <c r="B30" s="476"/>
      <c r="C30" s="339"/>
      <c r="D30" s="477" t="s">
        <v>49</v>
      </c>
      <c r="E30" s="478"/>
      <c r="F30" s="477" t="s">
        <v>49</v>
      </c>
      <c r="G30" s="479"/>
      <c r="H30" s="480" t="s">
        <v>49</v>
      </c>
      <c r="I30" s="478"/>
      <c r="J30" s="477" t="s">
        <v>50</v>
      </c>
      <c r="K30" s="481"/>
    </row>
    <row r="31" spans="1:11" ht="14.3" thickBot="1" x14ac:dyDescent="0.3">
      <c r="A31" s="482"/>
      <c r="B31" s="483"/>
      <c r="C31" s="484"/>
      <c r="D31" s="485" t="s">
        <v>293</v>
      </c>
      <c r="E31" s="486"/>
      <c r="F31" s="485" t="s">
        <v>301</v>
      </c>
      <c r="G31" s="487"/>
      <c r="H31" s="488" t="s">
        <v>293</v>
      </c>
      <c r="I31" s="486"/>
      <c r="J31" s="485" t="s">
        <v>301</v>
      </c>
      <c r="K31" s="489"/>
    </row>
    <row r="32" spans="1:11" ht="17.7" thickTop="1" thickBot="1" x14ac:dyDescent="0.35">
      <c r="A32" s="490" t="s">
        <v>22</v>
      </c>
      <c r="B32" s="491"/>
      <c r="C32" s="492"/>
      <c r="D32" s="1014">
        <f>SUM(D33:E34)</f>
        <v>0</v>
      </c>
      <c r="E32" s="1015"/>
      <c r="F32" s="1014">
        <f>SUM(F33:G34)</f>
        <v>0</v>
      </c>
      <c r="G32" s="1016"/>
      <c r="H32" s="1017">
        <f>SUM(H33:I34)</f>
        <v>0</v>
      </c>
      <c r="I32" s="1015"/>
      <c r="J32" s="1014">
        <f>SUM(J33:K34)</f>
        <v>0</v>
      </c>
      <c r="K32" s="1018"/>
    </row>
    <row r="33" spans="1:11" ht="18" customHeight="1" thickTop="1" x14ac:dyDescent="0.25">
      <c r="A33" s="780"/>
      <c r="B33" s="544"/>
      <c r="C33" s="545"/>
      <c r="D33" s="1025"/>
      <c r="E33" s="1027"/>
      <c r="F33" s="1025"/>
      <c r="G33" s="1028"/>
      <c r="H33" s="1029"/>
      <c r="I33" s="1027"/>
      <c r="J33" s="1025"/>
      <c r="K33" s="1026"/>
    </row>
    <row r="34" spans="1:11" ht="18" customHeight="1" thickBot="1" x14ac:dyDescent="0.3">
      <c r="A34" s="493" t="s">
        <v>818</v>
      </c>
      <c r="B34" s="494"/>
      <c r="C34" s="495"/>
      <c r="D34" s="782"/>
      <c r="E34" s="783"/>
      <c r="F34" s="496"/>
      <c r="G34" s="497"/>
      <c r="H34" s="784"/>
      <c r="I34" s="783"/>
      <c r="J34" s="496"/>
      <c r="K34" s="498"/>
    </row>
    <row r="35" spans="1:11" ht="18" customHeight="1" x14ac:dyDescent="0.25"/>
    <row r="36" spans="1:11" ht="15.65" x14ac:dyDescent="0.25">
      <c r="A36" s="56" t="s">
        <v>351</v>
      </c>
      <c r="B36" s="95" t="s">
        <v>860</v>
      </c>
    </row>
    <row r="37" spans="1:11" ht="14.3" thickBot="1" x14ac:dyDescent="0.3">
      <c r="A37" s="134"/>
    </row>
    <row r="38" spans="1:11" ht="18" customHeight="1" x14ac:dyDescent="0.3">
      <c r="A38" s="330"/>
      <c r="B38" s="331"/>
      <c r="C38" s="332"/>
      <c r="D38" s="333" t="s">
        <v>1002</v>
      </c>
      <c r="E38" s="436"/>
      <c r="F38" s="436"/>
      <c r="G38" s="334"/>
      <c r="H38" s="391" t="s">
        <v>1003</v>
      </c>
      <c r="I38" s="335"/>
      <c r="J38" s="335"/>
      <c r="K38" s="336"/>
    </row>
    <row r="39" spans="1:11" ht="19.05" x14ac:dyDescent="0.35">
      <c r="A39" s="337" t="s">
        <v>300</v>
      </c>
      <c r="B39" s="476"/>
      <c r="C39" s="339"/>
      <c r="D39" s="477" t="s">
        <v>49</v>
      </c>
      <c r="E39" s="478"/>
      <c r="F39" s="477" t="s">
        <v>49</v>
      </c>
      <c r="G39" s="479"/>
      <c r="H39" s="480" t="s">
        <v>49</v>
      </c>
      <c r="I39" s="478"/>
      <c r="J39" s="477" t="s">
        <v>50</v>
      </c>
      <c r="K39" s="481"/>
    </row>
    <row r="40" spans="1:11" ht="14.3" thickBot="1" x14ac:dyDescent="0.3">
      <c r="A40" s="344"/>
      <c r="B40" s="345"/>
      <c r="C40" s="346"/>
      <c r="D40" s="485" t="s">
        <v>293</v>
      </c>
      <c r="E40" s="486"/>
      <c r="F40" s="485" t="s">
        <v>301</v>
      </c>
      <c r="G40" s="487"/>
      <c r="H40" s="488" t="s">
        <v>293</v>
      </c>
      <c r="I40" s="486"/>
      <c r="J40" s="485" t="s">
        <v>301</v>
      </c>
      <c r="K40" s="489"/>
    </row>
    <row r="41" spans="1:11" ht="17.7" thickTop="1" thickBot="1" x14ac:dyDescent="0.35">
      <c r="A41" s="392" t="s">
        <v>22</v>
      </c>
      <c r="B41" s="393"/>
      <c r="C41" s="394"/>
      <c r="D41" s="1014">
        <v>0</v>
      </c>
      <c r="E41" s="1015"/>
      <c r="F41" s="1014">
        <v>0</v>
      </c>
      <c r="G41" s="1016"/>
      <c r="H41" s="1017">
        <v>0</v>
      </c>
      <c r="I41" s="1015"/>
      <c r="J41" s="1014">
        <v>0</v>
      </c>
      <c r="K41" s="1018"/>
    </row>
    <row r="42" spans="1:11" ht="18" customHeight="1" thickTop="1" x14ac:dyDescent="0.25">
      <c r="A42" s="813" t="s">
        <v>818</v>
      </c>
      <c r="B42" s="639"/>
      <c r="C42" s="676"/>
      <c r="D42" s="1019"/>
      <c r="E42" s="1020"/>
      <c r="F42" s="1019"/>
      <c r="G42" s="1021"/>
      <c r="H42" s="1022"/>
      <c r="I42" s="1020"/>
      <c r="J42" s="1019"/>
      <c r="K42" s="1023"/>
    </row>
    <row r="43" spans="1:11" ht="13.6" customHeight="1" thickBot="1" x14ac:dyDescent="0.3">
      <c r="A43" s="499"/>
      <c r="B43" s="500"/>
      <c r="C43" s="501"/>
      <c r="D43" s="786"/>
      <c r="E43" s="787"/>
      <c r="F43" s="500"/>
      <c r="G43" s="502"/>
      <c r="H43" s="786"/>
      <c r="I43" s="787"/>
      <c r="J43" s="500"/>
      <c r="K43" s="503"/>
    </row>
    <row r="44" spans="1:11" ht="15.65" x14ac:dyDescent="0.25">
      <c r="A44" s="212" t="s">
        <v>861</v>
      </c>
    </row>
    <row r="57" spans="1:1" x14ac:dyDescent="0.25">
      <c r="A57" s="95"/>
    </row>
    <row r="74" spans="1:1" x14ac:dyDescent="0.25">
      <c r="A74" s="95"/>
    </row>
  </sheetData>
  <mergeCells count="17">
    <mergeCell ref="A14:C14"/>
    <mergeCell ref="J33:K33"/>
    <mergeCell ref="D33:E33"/>
    <mergeCell ref="F33:G33"/>
    <mergeCell ref="H33:I33"/>
    <mergeCell ref="D32:E32"/>
    <mergeCell ref="F32:G32"/>
    <mergeCell ref="H32:I32"/>
    <mergeCell ref="J32:K32"/>
    <mergeCell ref="D41:E41"/>
    <mergeCell ref="F41:G41"/>
    <mergeCell ref="H41:I41"/>
    <mergeCell ref="J41:K41"/>
    <mergeCell ref="D42:E42"/>
    <mergeCell ref="F42:G42"/>
    <mergeCell ref="H42:I42"/>
    <mergeCell ref="J42:K42"/>
  </mergeCells>
  <phoneticPr fontId="2" type="noConversion"/>
  <printOptions horizontalCentered="1"/>
  <pageMargins left="0.59055118110236227" right="0.27559055118110237" top="0.43307086614173229" bottom="0.27559055118110237" header="0.23622047244094491" footer="0.27559055118110237"/>
  <pageSetup paperSize="9" scale="96" orientation="portrait" r:id="rId1"/>
  <headerFooter alignWithMargins="0">
    <oddHeader>&amp;C30</oddHeader>
  </headerFooter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>
    <pageSetUpPr fitToPage="1"/>
  </sheetPr>
  <dimension ref="A1:K64"/>
  <sheetViews>
    <sheetView topLeftCell="A46" zoomScaleNormal="100" workbookViewId="0">
      <selection activeCell="A60" sqref="A60:XFD64"/>
    </sheetView>
  </sheetViews>
  <sheetFormatPr defaultColWidth="9.125" defaultRowHeight="13.6" x14ac:dyDescent="0.25"/>
  <cols>
    <col min="1" max="16384" width="9.125" style="56"/>
  </cols>
  <sheetData>
    <row r="1" spans="1:11" ht="14.95" customHeight="1" x14ac:dyDescent="0.25">
      <c r="A1" s="216" t="s">
        <v>352</v>
      </c>
      <c r="B1" s="77" t="s">
        <v>862</v>
      </c>
      <c r="C1" s="77"/>
      <c r="D1" s="77"/>
      <c r="E1" s="77"/>
      <c r="F1" s="77"/>
      <c r="G1" s="77"/>
      <c r="H1" s="77"/>
      <c r="I1" s="77"/>
      <c r="J1" s="77"/>
      <c r="K1" s="77"/>
    </row>
    <row r="2" spans="1:11" ht="14.3" customHeight="1" thickBot="1" x14ac:dyDescent="0.3">
      <c r="A2" s="216"/>
      <c r="B2" s="77"/>
      <c r="C2" s="77"/>
      <c r="D2" s="77"/>
      <c r="E2" s="77"/>
      <c r="F2" s="77"/>
      <c r="G2" s="77"/>
      <c r="H2" s="77"/>
      <c r="I2" s="77"/>
      <c r="J2" s="77"/>
      <c r="K2" s="77"/>
    </row>
    <row r="3" spans="1:11" ht="18" customHeight="1" x14ac:dyDescent="0.3">
      <c r="A3" s="1037" t="s">
        <v>300</v>
      </c>
      <c r="B3" s="1038"/>
      <c r="C3" s="1039"/>
      <c r="D3" s="333" t="s">
        <v>1002</v>
      </c>
      <c r="E3" s="436"/>
      <c r="F3" s="436"/>
      <c r="G3" s="334"/>
      <c r="H3" s="391" t="s">
        <v>1003</v>
      </c>
      <c r="I3" s="335"/>
      <c r="J3" s="335"/>
      <c r="K3" s="336"/>
    </row>
    <row r="4" spans="1:11" ht="14.95" customHeight="1" x14ac:dyDescent="0.25">
      <c r="A4" s="1040"/>
      <c r="B4" s="1041"/>
      <c r="C4" s="1042"/>
      <c r="D4" s="477" t="s">
        <v>49</v>
      </c>
      <c r="E4" s="478"/>
      <c r="F4" s="477" t="s">
        <v>49</v>
      </c>
      <c r="G4" s="479"/>
      <c r="H4" s="480" t="s">
        <v>49</v>
      </c>
      <c r="I4" s="478"/>
      <c r="J4" s="477" t="s">
        <v>50</v>
      </c>
      <c r="K4" s="481"/>
    </row>
    <row r="5" spans="1:11" ht="14.95" customHeight="1" thickBot="1" x14ac:dyDescent="0.3">
      <c r="A5" s="1040"/>
      <c r="B5" s="1041"/>
      <c r="C5" s="1042"/>
      <c r="D5" s="485" t="s">
        <v>293</v>
      </c>
      <c r="E5" s="486"/>
      <c r="F5" s="485" t="s">
        <v>301</v>
      </c>
      <c r="G5" s="487"/>
      <c r="H5" s="488" t="s">
        <v>293</v>
      </c>
      <c r="I5" s="486"/>
      <c r="J5" s="485" t="s">
        <v>301</v>
      </c>
      <c r="K5" s="489"/>
    </row>
    <row r="6" spans="1:11" ht="18" customHeight="1" thickTop="1" thickBot="1" x14ac:dyDescent="0.35">
      <c r="A6" s="392" t="s">
        <v>22</v>
      </c>
      <c r="B6" s="504"/>
      <c r="C6" s="505"/>
      <c r="D6" s="1014">
        <v>0</v>
      </c>
      <c r="E6" s="1015"/>
      <c r="F6" s="1014">
        <v>0</v>
      </c>
      <c r="G6" s="1016"/>
      <c r="H6" s="1017">
        <v>0</v>
      </c>
      <c r="I6" s="1015"/>
      <c r="J6" s="1014">
        <v>0</v>
      </c>
      <c r="K6" s="1018"/>
    </row>
    <row r="7" spans="1:11" ht="14.95" customHeight="1" thickTop="1" x14ac:dyDescent="0.25">
      <c r="A7" s="780"/>
      <c r="B7" s="544"/>
      <c r="C7" s="545"/>
      <c r="D7" s="800"/>
      <c r="E7" s="801"/>
      <c r="F7" s="800"/>
      <c r="G7" s="800"/>
      <c r="H7" s="802"/>
      <c r="I7" s="801"/>
      <c r="J7" s="800"/>
      <c r="K7" s="803"/>
    </row>
    <row r="8" spans="1:11" ht="12.75" customHeight="1" thickBot="1" x14ac:dyDescent="0.3">
      <c r="A8" s="506"/>
      <c r="B8" s="507"/>
      <c r="C8" s="508"/>
      <c r="D8" s="797"/>
      <c r="E8" s="798"/>
      <c r="F8" s="509"/>
      <c r="G8" s="510"/>
      <c r="H8" s="799"/>
      <c r="I8" s="798"/>
      <c r="J8" s="509"/>
      <c r="K8" s="511"/>
    </row>
    <row r="9" spans="1:11" ht="14.95" customHeight="1" x14ac:dyDescent="0.25">
      <c r="A9" s="216" t="s">
        <v>353</v>
      </c>
      <c r="B9" s="56" t="s">
        <v>863</v>
      </c>
    </row>
    <row r="10" spans="1:11" ht="13.6" customHeight="1" thickBot="1" x14ac:dyDescent="0.3">
      <c r="A10" s="216"/>
    </row>
    <row r="11" spans="1:11" ht="18" customHeight="1" x14ac:dyDescent="0.3">
      <c r="A11" s="1037" t="s">
        <v>300</v>
      </c>
      <c r="B11" s="1038"/>
      <c r="C11" s="1039"/>
      <c r="D11" s="333" t="s">
        <v>1004</v>
      </c>
      <c r="E11" s="436"/>
      <c r="F11" s="436"/>
      <c r="G11" s="334"/>
      <c r="H11" s="391" t="s">
        <v>1003</v>
      </c>
      <c r="I11" s="335"/>
      <c r="J11" s="335"/>
      <c r="K11" s="336"/>
    </row>
    <row r="12" spans="1:11" ht="15.8" customHeight="1" x14ac:dyDescent="0.25">
      <c r="A12" s="1040"/>
      <c r="B12" s="1041"/>
      <c r="C12" s="1042"/>
      <c r="D12" s="477" t="s">
        <v>49</v>
      </c>
      <c r="E12" s="478"/>
      <c r="F12" s="477" t="s">
        <v>49</v>
      </c>
      <c r="G12" s="479"/>
      <c r="H12" s="480" t="s">
        <v>49</v>
      </c>
      <c r="I12" s="478"/>
      <c r="J12" s="477" t="s">
        <v>50</v>
      </c>
      <c r="K12" s="481"/>
    </row>
    <row r="13" spans="1:11" ht="15.8" customHeight="1" thickBot="1" x14ac:dyDescent="0.3">
      <c r="A13" s="1040"/>
      <c r="B13" s="1041"/>
      <c r="C13" s="1042"/>
      <c r="D13" s="485" t="s">
        <v>293</v>
      </c>
      <c r="E13" s="486"/>
      <c r="F13" s="485" t="s">
        <v>301</v>
      </c>
      <c r="G13" s="487"/>
      <c r="H13" s="488" t="s">
        <v>293</v>
      </c>
      <c r="I13" s="486"/>
      <c r="J13" s="485" t="s">
        <v>301</v>
      </c>
      <c r="K13" s="489"/>
    </row>
    <row r="14" spans="1:11" ht="18" customHeight="1" thickTop="1" thickBot="1" x14ac:dyDescent="0.35">
      <c r="A14" s="392" t="s">
        <v>22</v>
      </c>
      <c r="B14" s="504"/>
      <c r="C14" s="505"/>
      <c r="D14" s="1014">
        <v>0</v>
      </c>
      <c r="E14" s="1015"/>
      <c r="F14" s="1014">
        <v>0</v>
      </c>
      <c r="G14" s="1016"/>
      <c r="H14" s="1017">
        <v>0</v>
      </c>
      <c r="I14" s="1015"/>
      <c r="J14" s="1014">
        <v>0</v>
      </c>
      <c r="K14" s="1018"/>
    </row>
    <row r="15" spans="1:11" ht="18" customHeight="1" thickTop="1" x14ac:dyDescent="0.25">
      <c r="A15" s="762"/>
      <c r="B15" s="547"/>
      <c r="C15" s="548"/>
      <c r="D15" s="880"/>
      <c r="E15" s="881"/>
      <c r="F15" s="880"/>
      <c r="G15" s="1030"/>
      <c r="H15" s="1031"/>
      <c r="I15" s="881"/>
      <c r="J15" s="880"/>
      <c r="K15" s="1032"/>
    </row>
    <row r="16" spans="1:11" ht="12.1" customHeight="1" thickBot="1" x14ac:dyDescent="0.3">
      <c r="A16" s="506"/>
      <c r="B16" s="507"/>
      <c r="C16" s="508"/>
      <c r="D16" s="797"/>
      <c r="E16" s="798"/>
      <c r="F16" s="509"/>
      <c r="G16" s="510"/>
      <c r="H16" s="799"/>
      <c r="I16" s="798"/>
      <c r="J16" s="509"/>
      <c r="K16" s="511"/>
    </row>
    <row r="17" spans="1:11" ht="14.95" customHeight="1" x14ac:dyDescent="0.25">
      <c r="A17" s="77" t="s">
        <v>354</v>
      </c>
      <c r="B17" s="512" t="s">
        <v>864</v>
      </c>
      <c r="C17" s="77"/>
      <c r="D17" s="77"/>
      <c r="E17" s="77"/>
      <c r="F17" s="77"/>
      <c r="G17" s="77"/>
      <c r="H17" s="77"/>
      <c r="I17" s="77"/>
      <c r="J17" s="77"/>
      <c r="K17" s="77"/>
    </row>
    <row r="18" spans="1:11" ht="12.75" customHeight="1" thickBot="1" x14ac:dyDescent="0.3">
      <c r="A18" s="216"/>
    </row>
    <row r="19" spans="1:11" ht="18" customHeight="1" x14ac:dyDescent="0.3">
      <c r="A19" s="1037" t="s">
        <v>300</v>
      </c>
      <c r="B19" s="1038"/>
      <c r="C19" s="1039"/>
      <c r="D19" s="333" t="s">
        <v>1002</v>
      </c>
      <c r="E19" s="832"/>
      <c r="F19" s="436"/>
      <c r="G19" s="334"/>
      <c r="H19" s="513" t="s">
        <v>1005</v>
      </c>
      <c r="I19" s="335"/>
      <c r="J19" s="335"/>
      <c r="K19" s="336"/>
    </row>
    <row r="20" spans="1:11" ht="17.149999999999999" customHeight="1" x14ac:dyDescent="0.25">
      <c r="A20" s="1040"/>
      <c r="B20" s="1041"/>
      <c r="C20" s="1042"/>
      <c r="D20" s="477" t="s">
        <v>49</v>
      </c>
      <c r="E20" s="478"/>
      <c r="F20" s="477" t="s">
        <v>49</v>
      </c>
      <c r="G20" s="479"/>
      <c r="H20" s="480" t="s">
        <v>49</v>
      </c>
      <c r="I20" s="478"/>
      <c r="J20" s="477" t="s">
        <v>50</v>
      </c>
      <c r="K20" s="481"/>
    </row>
    <row r="21" spans="1:11" ht="17.149999999999999" customHeight="1" thickBot="1" x14ac:dyDescent="0.3">
      <c r="A21" s="1040"/>
      <c r="B21" s="1041"/>
      <c r="C21" s="1042"/>
      <c r="D21" s="485" t="s">
        <v>614</v>
      </c>
      <c r="E21" s="486"/>
      <c r="F21" s="485" t="s">
        <v>301</v>
      </c>
      <c r="G21" s="487"/>
      <c r="H21" s="488" t="s">
        <v>614</v>
      </c>
      <c r="I21" s="486"/>
      <c r="J21" s="485" t="s">
        <v>301</v>
      </c>
      <c r="K21" s="489"/>
    </row>
    <row r="22" spans="1:11" ht="18" customHeight="1" thickTop="1" thickBot="1" x14ac:dyDescent="0.35">
      <c r="A22" s="392" t="s">
        <v>22</v>
      </c>
      <c r="B22" s="504"/>
      <c r="C22" s="505"/>
      <c r="D22" s="1014">
        <v>11</v>
      </c>
      <c r="E22" s="1015"/>
      <c r="F22" s="1014">
        <v>13</v>
      </c>
      <c r="G22" s="1016"/>
      <c r="H22" s="1036">
        <v>31</v>
      </c>
      <c r="I22" s="1015"/>
      <c r="J22" s="1014">
        <v>35</v>
      </c>
      <c r="K22" s="1018"/>
    </row>
    <row r="23" spans="1:11" ht="14.3" customHeight="1" thickTop="1" x14ac:dyDescent="0.25">
      <c r="A23" s="762" t="s">
        <v>515</v>
      </c>
      <c r="B23" s="547"/>
      <c r="C23" s="548"/>
      <c r="D23" s="880">
        <f>SUM(D24:E26)</f>
        <v>2</v>
      </c>
      <c r="E23" s="1033"/>
      <c r="F23" s="880">
        <f>SUM(F24:G26)</f>
        <v>3</v>
      </c>
      <c r="G23" s="1034"/>
      <c r="H23" s="1031">
        <f>SUM(H24:I26)</f>
        <v>5</v>
      </c>
      <c r="I23" s="1033"/>
      <c r="J23" s="880">
        <f>SUM(J24:K26)</f>
        <v>6</v>
      </c>
      <c r="K23" s="1035"/>
    </row>
    <row r="24" spans="1:11" ht="12.75" customHeight="1" x14ac:dyDescent="0.25">
      <c r="A24" s="514" t="s">
        <v>1006</v>
      </c>
      <c r="B24" s="515"/>
      <c r="C24" s="516"/>
      <c r="D24" s="788"/>
      <c r="E24" s="789">
        <v>1</v>
      </c>
      <c r="F24" s="517"/>
      <c r="G24" s="523">
        <v>1</v>
      </c>
      <c r="H24" s="788"/>
      <c r="I24" s="789">
        <v>2</v>
      </c>
      <c r="J24" s="517"/>
      <c r="K24" s="524">
        <v>2</v>
      </c>
    </row>
    <row r="25" spans="1:11" ht="12.75" customHeight="1" x14ac:dyDescent="0.25">
      <c r="A25" s="469" t="s">
        <v>1007</v>
      </c>
      <c r="B25" s="470"/>
      <c r="C25" s="471"/>
      <c r="D25" s="796"/>
      <c r="E25" s="789">
        <v>1</v>
      </c>
      <c r="F25" s="520"/>
      <c r="G25" s="523">
        <v>2</v>
      </c>
      <c r="H25" s="790"/>
      <c r="I25" s="789">
        <v>1</v>
      </c>
      <c r="J25" s="520"/>
      <c r="K25" s="524">
        <v>2</v>
      </c>
    </row>
    <row r="26" spans="1:11" ht="12.75" customHeight="1" x14ac:dyDescent="0.25">
      <c r="A26" s="525" t="s">
        <v>1008</v>
      </c>
      <c r="B26" s="470"/>
      <c r="C26" s="471"/>
      <c r="D26" s="791"/>
      <c r="E26" s="792"/>
      <c r="F26" s="526"/>
      <c r="G26" s="521"/>
      <c r="H26" s="791"/>
      <c r="I26" s="792">
        <v>2</v>
      </c>
      <c r="J26" s="526"/>
      <c r="K26" s="522">
        <v>2</v>
      </c>
    </row>
    <row r="27" spans="1:11" ht="14.3" customHeight="1" x14ac:dyDescent="0.25">
      <c r="A27" s="762" t="s">
        <v>416</v>
      </c>
      <c r="B27" s="547"/>
      <c r="C27" s="548"/>
      <c r="D27" s="880">
        <f>SUM(D28:E29)</f>
        <v>0</v>
      </c>
      <c r="E27" s="881"/>
      <c r="F27" s="880">
        <f>SUM(F28:G29)</f>
        <v>0</v>
      </c>
      <c r="G27" s="1030"/>
      <c r="H27" s="1031">
        <f>SUM(H28:I29)</f>
        <v>1</v>
      </c>
      <c r="I27" s="881"/>
      <c r="J27" s="880">
        <f>SUM(J28:K29)</f>
        <v>1</v>
      </c>
      <c r="K27" s="1032"/>
    </row>
    <row r="28" spans="1:11" ht="12.75" customHeight="1" x14ac:dyDescent="0.25">
      <c r="A28" s="514" t="s">
        <v>810</v>
      </c>
      <c r="B28" s="515"/>
      <c r="C28" s="516"/>
      <c r="D28" s="788"/>
      <c r="E28" s="793"/>
      <c r="F28" s="517"/>
      <c r="G28" s="518"/>
      <c r="H28" s="794"/>
      <c r="I28" s="793"/>
      <c r="J28" s="517"/>
      <c r="K28" s="519"/>
    </row>
    <row r="29" spans="1:11" ht="12.75" customHeight="1" x14ac:dyDescent="0.25">
      <c r="A29" s="469" t="s">
        <v>948</v>
      </c>
      <c r="B29" s="470"/>
      <c r="C29" s="471"/>
      <c r="D29" s="796"/>
      <c r="E29" s="792"/>
      <c r="F29" s="520"/>
      <c r="G29" s="521"/>
      <c r="H29" s="790"/>
      <c r="I29" s="792">
        <v>1</v>
      </c>
      <c r="J29" s="520"/>
      <c r="K29" s="522">
        <v>1</v>
      </c>
    </row>
    <row r="30" spans="1:11" ht="12.75" customHeight="1" x14ac:dyDescent="0.25">
      <c r="A30" s="762" t="s">
        <v>507</v>
      </c>
      <c r="B30" s="547"/>
      <c r="C30" s="548"/>
      <c r="D30" s="880">
        <f>SUM(D31:E32)</f>
        <v>1</v>
      </c>
      <c r="E30" s="881"/>
      <c r="F30" s="880">
        <f>SUM(F31:G32)</f>
        <v>2</v>
      </c>
      <c r="G30" s="1030"/>
      <c r="H30" s="1031">
        <f>SUM(H31:I32)</f>
        <v>2</v>
      </c>
      <c r="I30" s="881"/>
      <c r="J30" s="880">
        <f>SUM(J31:K32)</f>
        <v>3</v>
      </c>
      <c r="K30" s="1032"/>
    </row>
    <row r="31" spans="1:11" ht="14.3" customHeight="1" x14ac:dyDescent="0.25">
      <c r="A31" s="514" t="s">
        <v>949</v>
      </c>
      <c r="B31" s="515"/>
      <c r="C31" s="516"/>
      <c r="D31" s="788"/>
      <c r="E31" s="793"/>
      <c r="F31" s="517"/>
      <c r="G31" s="518"/>
      <c r="H31" s="794"/>
      <c r="I31" s="793">
        <v>1</v>
      </c>
      <c r="J31" s="517"/>
      <c r="K31" s="519">
        <v>1</v>
      </c>
    </row>
    <row r="32" spans="1:11" ht="12.75" customHeight="1" x14ac:dyDescent="0.25">
      <c r="A32" s="469" t="s">
        <v>1009</v>
      </c>
      <c r="B32" s="470"/>
      <c r="C32" s="471"/>
      <c r="D32" s="796"/>
      <c r="E32" s="792">
        <v>1</v>
      </c>
      <c r="F32" s="520"/>
      <c r="G32" s="521">
        <v>2</v>
      </c>
      <c r="H32" s="790"/>
      <c r="I32" s="792">
        <v>1</v>
      </c>
      <c r="J32" s="520"/>
      <c r="K32" s="522">
        <v>2</v>
      </c>
    </row>
    <row r="33" spans="1:11" ht="12.75" customHeight="1" x14ac:dyDescent="0.25">
      <c r="A33" s="762" t="s">
        <v>512</v>
      </c>
      <c r="B33" s="547"/>
      <c r="C33" s="548"/>
      <c r="D33" s="880">
        <f>SUM(D34:E35)</f>
        <v>1</v>
      </c>
      <c r="E33" s="881"/>
      <c r="F33" s="880">
        <f>SUM(F34:G35)</f>
        <v>1</v>
      </c>
      <c r="G33" s="1030"/>
      <c r="H33" s="1031">
        <f>SUM(H34:I35)</f>
        <v>3</v>
      </c>
      <c r="I33" s="881"/>
      <c r="J33" s="880">
        <f>SUM(J34:K35)</f>
        <v>4</v>
      </c>
      <c r="K33" s="1032"/>
    </row>
    <row r="34" spans="1:11" ht="14.3" customHeight="1" x14ac:dyDescent="0.25">
      <c r="A34" s="514" t="s">
        <v>1010</v>
      </c>
      <c r="B34" s="515"/>
      <c r="C34" s="516"/>
      <c r="D34" s="788"/>
      <c r="E34" s="793">
        <v>1</v>
      </c>
      <c r="F34" s="517"/>
      <c r="G34" s="518">
        <v>1</v>
      </c>
      <c r="H34" s="794"/>
      <c r="I34" s="793">
        <v>2</v>
      </c>
      <c r="J34" s="517"/>
      <c r="K34" s="519">
        <v>3</v>
      </c>
    </row>
    <row r="35" spans="1:11" ht="12.75" customHeight="1" x14ac:dyDescent="0.25">
      <c r="A35" s="469" t="s">
        <v>950</v>
      </c>
      <c r="B35" s="470"/>
      <c r="C35" s="471"/>
      <c r="D35" s="796"/>
      <c r="E35" s="792"/>
      <c r="F35" s="520"/>
      <c r="G35" s="521"/>
      <c r="H35" s="790"/>
      <c r="I35" s="792">
        <v>1</v>
      </c>
      <c r="J35" s="520"/>
      <c r="K35" s="522">
        <v>1</v>
      </c>
    </row>
    <row r="36" spans="1:11" ht="14.3" customHeight="1" x14ac:dyDescent="0.25">
      <c r="A36" s="762" t="s">
        <v>511</v>
      </c>
      <c r="B36" s="547"/>
      <c r="C36" s="548"/>
      <c r="D36" s="880">
        <f>SUM(D37:E38)</f>
        <v>1</v>
      </c>
      <c r="E36" s="881"/>
      <c r="F36" s="880">
        <f>SUM(F37:G38)</f>
        <v>1</v>
      </c>
      <c r="G36" s="1030"/>
      <c r="H36" s="1031">
        <f>SUM(H37:I38)</f>
        <v>4</v>
      </c>
      <c r="I36" s="881"/>
      <c r="J36" s="880">
        <f>SUM(J37:K38)</f>
        <v>4</v>
      </c>
      <c r="K36" s="1032"/>
    </row>
    <row r="37" spans="1:11" ht="12.75" customHeight="1" x14ac:dyDescent="0.25">
      <c r="A37" s="514" t="s">
        <v>938</v>
      </c>
      <c r="B37" s="515"/>
      <c r="C37" s="516"/>
      <c r="D37" s="788"/>
      <c r="E37" s="793">
        <v>1</v>
      </c>
      <c r="F37" s="517"/>
      <c r="G37" s="518">
        <v>1</v>
      </c>
      <c r="H37" s="794"/>
      <c r="I37" s="793">
        <v>2</v>
      </c>
      <c r="J37" s="517"/>
      <c r="K37" s="519">
        <v>2</v>
      </c>
    </row>
    <row r="38" spans="1:11" ht="12.75" customHeight="1" x14ac:dyDescent="0.25">
      <c r="A38" s="469" t="s">
        <v>951</v>
      </c>
      <c r="B38" s="470"/>
      <c r="C38" s="471"/>
      <c r="D38" s="796"/>
      <c r="E38" s="792"/>
      <c r="F38" s="520"/>
      <c r="G38" s="521"/>
      <c r="H38" s="790"/>
      <c r="I38" s="792">
        <v>2</v>
      </c>
      <c r="J38" s="520"/>
      <c r="K38" s="522">
        <v>2</v>
      </c>
    </row>
    <row r="39" spans="1:11" ht="14.3" customHeight="1" x14ac:dyDescent="0.25">
      <c r="A39" s="762" t="s">
        <v>475</v>
      </c>
      <c r="B39" s="547"/>
      <c r="C39" s="548"/>
      <c r="D39" s="880">
        <f>SUM(D40:E41)</f>
        <v>0</v>
      </c>
      <c r="E39" s="881"/>
      <c r="F39" s="880">
        <f>SUM(F40:G41)</f>
        <v>0</v>
      </c>
      <c r="G39" s="1030"/>
      <c r="H39" s="1031">
        <f>SUM(H40:I41)</f>
        <v>2</v>
      </c>
      <c r="I39" s="881"/>
      <c r="J39" s="880">
        <f>SUM(J40:K41)</f>
        <v>2</v>
      </c>
      <c r="K39" s="1032"/>
    </row>
    <row r="40" spans="1:11" ht="12.75" customHeight="1" x14ac:dyDescent="0.25">
      <c r="A40" s="514" t="s">
        <v>811</v>
      </c>
      <c r="B40" s="515"/>
      <c r="C40" s="516"/>
      <c r="D40" s="788"/>
      <c r="E40" s="793"/>
      <c r="F40" s="517"/>
      <c r="G40" s="518"/>
      <c r="H40" s="794"/>
      <c r="I40" s="793"/>
      <c r="J40" s="517"/>
      <c r="K40" s="519"/>
    </row>
    <row r="41" spans="1:11" ht="12.75" customHeight="1" x14ac:dyDescent="0.25">
      <c r="A41" s="469" t="s">
        <v>939</v>
      </c>
      <c r="B41" s="470"/>
      <c r="C41" s="471"/>
      <c r="D41" s="796"/>
      <c r="E41" s="792"/>
      <c r="F41" s="520"/>
      <c r="G41" s="521"/>
      <c r="H41" s="790"/>
      <c r="I41" s="792">
        <v>2</v>
      </c>
      <c r="J41" s="520"/>
      <c r="K41" s="522">
        <v>2</v>
      </c>
    </row>
    <row r="42" spans="1:11" ht="12.75" customHeight="1" x14ac:dyDescent="0.25">
      <c r="A42" s="762" t="s">
        <v>516</v>
      </c>
      <c r="B42" s="547"/>
      <c r="C42" s="548"/>
      <c r="D42" s="880">
        <f>SUM(D43:E44)</f>
        <v>1</v>
      </c>
      <c r="E42" s="881"/>
      <c r="F42" s="880">
        <f>SUM(F43:G44)</f>
        <v>1</v>
      </c>
      <c r="G42" s="1030"/>
      <c r="H42" s="1031">
        <f>SUM(H43:I44)</f>
        <v>1</v>
      </c>
      <c r="I42" s="881"/>
      <c r="J42" s="880">
        <f>SUM(J43:K44)</f>
        <v>1</v>
      </c>
      <c r="K42" s="1032"/>
    </row>
    <row r="43" spans="1:11" ht="14.3" customHeight="1" x14ac:dyDescent="0.25">
      <c r="A43" s="525" t="s">
        <v>798</v>
      </c>
      <c r="B43" s="515"/>
      <c r="C43" s="516"/>
      <c r="D43" s="788"/>
      <c r="E43" s="793"/>
      <c r="F43" s="517"/>
      <c r="G43" s="530"/>
      <c r="H43" s="788"/>
      <c r="I43" s="793"/>
      <c r="J43" s="517"/>
      <c r="K43" s="531"/>
    </row>
    <row r="44" spans="1:11" x14ac:dyDescent="0.25">
      <c r="A44" s="525" t="s">
        <v>1011</v>
      </c>
      <c r="B44" s="470"/>
      <c r="C44" s="527"/>
      <c r="D44" s="791"/>
      <c r="E44" s="789">
        <v>1</v>
      </c>
      <c r="F44" s="526"/>
      <c r="G44" s="523">
        <v>1</v>
      </c>
      <c r="H44" s="791"/>
      <c r="I44" s="789">
        <v>1</v>
      </c>
      <c r="J44" s="526"/>
      <c r="K44" s="533">
        <v>1</v>
      </c>
    </row>
    <row r="45" spans="1:11" x14ac:dyDescent="0.25">
      <c r="A45" s="762" t="s">
        <v>514</v>
      </c>
      <c r="B45" s="547"/>
      <c r="C45" s="548"/>
      <c r="D45" s="880">
        <f>SUM(D46:E48)</f>
        <v>4</v>
      </c>
      <c r="E45" s="881"/>
      <c r="F45" s="880">
        <f>SUM(F46:G48)</f>
        <v>4</v>
      </c>
      <c r="G45" s="1030"/>
      <c r="H45" s="1031">
        <f>SUM(H46:I48)</f>
        <v>7</v>
      </c>
      <c r="I45" s="881"/>
      <c r="J45" s="880">
        <f>SUM(J46:K48)</f>
        <v>7</v>
      </c>
      <c r="K45" s="1032"/>
    </row>
    <row r="46" spans="1:11" ht="14.3" customHeight="1" x14ac:dyDescent="0.25">
      <c r="A46" s="514" t="s">
        <v>788</v>
      </c>
      <c r="B46" s="515"/>
      <c r="C46" s="516"/>
      <c r="D46" s="788"/>
      <c r="E46" s="793"/>
      <c r="F46" s="517"/>
      <c r="G46" s="518"/>
      <c r="H46" s="794"/>
      <c r="I46" s="793">
        <v>1</v>
      </c>
      <c r="J46" s="517"/>
      <c r="K46" s="519">
        <v>1</v>
      </c>
    </row>
    <row r="47" spans="1:11" x14ac:dyDescent="0.25">
      <c r="A47" s="469" t="s">
        <v>940</v>
      </c>
      <c r="B47" s="470"/>
      <c r="C47" s="471"/>
      <c r="D47" s="796"/>
      <c r="E47" s="792">
        <v>2</v>
      </c>
      <c r="F47" s="520"/>
      <c r="G47" s="521">
        <v>2</v>
      </c>
      <c r="H47" s="790"/>
      <c r="I47" s="792">
        <v>3</v>
      </c>
      <c r="J47" s="520"/>
      <c r="K47" s="522">
        <v>3</v>
      </c>
    </row>
    <row r="48" spans="1:11" x14ac:dyDescent="0.25">
      <c r="A48" s="469" t="s">
        <v>941</v>
      </c>
      <c r="B48" s="470"/>
      <c r="C48" s="471"/>
      <c r="D48" s="796"/>
      <c r="E48" s="792">
        <v>2</v>
      </c>
      <c r="F48" s="520"/>
      <c r="G48" s="521">
        <v>2</v>
      </c>
      <c r="H48" s="790"/>
      <c r="I48" s="792">
        <v>3</v>
      </c>
      <c r="J48" s="520"/>
      <c r="K48" s="522">
        <v>3</v>
      </c>
    </row>
    <row r="49" spans="1:11" ht="12.1" customHeight="1" x14ac:dyDescent="0.25">
      <c r="A49" s="762" t="s">
        <v>513</v>
      </c>
      <c r="B49" s="547"/>
      <c r="C49" s="548"/>
      <c r="D49" s="880">
        <f>SUM(D50:E51)</f>
        <v>0</v>
      </c>
      <c r="E49" s="881"/>
      <c r="F49" s="880">
        <f>SUM(F50:G51)</f>
        <v>0</v>
      </c>
      <c r="G49" s="1030"/>
      <c r="H49" s="1031">
        <f>SUM(H50:I51)</f>
        <v>1</v>
      </c>
      <c r="I49" s="881"/>
      <c r="J49" s="880">
        <f>SUM(J50:K51)</f>
        <v>1</v>
      </c>
      <c r="K49" s="1032"/>
    </row>
    <row r="50" spans="1:11" x14ac:dyDescent="0.25">
      <c r="A50" s="514" t="s">
        <v>898</v>
      </c>
      <c r="B50" s="515"/>
      <c r="C50" s="516"/>
      <c r="D50" s="788"/>
      <c r="E50" s="793"/>
      <c r="F50" s="517"/>
      <c r="G50" s="518"/>
      <c r="H50" s="794"/>
      <c r="I50" s="793"/>
      <c r="J50" s="517"/>
      <c r="K50" s="519"/>
    </row>
    <row r="51" spans="1:11" x14ac:dyDescent="0.25">
      <c r="A51" s="469" t="s">
        <v>942</v>
      </c>
      <c r="B51" s="470"/>
      <c r="C51" s="471"/>
      <c r="D51" s="796"/>
      <c r="E51" s="792"/>
      <c r="F51" s="520"/>
      <c r="G51" s="521"/>
      <c r="H51" s="790"/>
      <c r="I51" s="792">
        <v>1</v>
      </c>
      <c r="J51" s="520"/>
      <c r="K51" s="522">
        <v>1</v>
      </c>
    </row>
    <row r="52" spans="1:11" x14ac:dyDescent="0.25">
      <c r="A52" s="762" t="s">
        <v>508</v>
      </c>
      <c r="B52" s="547"/>
      <c r="C52" s="548"/>
      <c r="D52" s="880">
        <f>SUM(D53:E54)</f>
        <v>1</v>
      </c>
      <c r="E52" s="881"/>
      <c r="F52" s="880">
        <f>SUM(F53:G54)</f>
        <v>1</v>
      </c>
      <c r="G52" s="1030"/>
      <c r="H52" s="1031">
        <f>SUM(H53:I54)</f>
        <v>2</v>
      </c>
      <c r="I52" s="881"/>
      <c r="J52" s="880">
        <f>SUM(J53:K54)</f>
        <v>2</v>
      </c>
      <c r="K52" s="1032"/>
    </row>
    <row r="53" spans="1:11" x14ac:dyDescent="0.25">
      <c r="A53" s="514" t="s">
        <v>943</v>
      </c>
      <c r="B53" s="515"/>
      <c r="C53" s="516"/>
      <c r="D53" s="788"/>
      <c r="E53" s="793"/>
      <c r="F53" s="517"/>
      <c r="G53" s="518"/>
      <c r="H53" s="794"/>
      <c r="I53" s="793"/>
      <c r="J53" s="517"/>
      <c r="K53" s="519"/>
    </row>
    <row r="54" spans="1:11" x14ac:dyDescent="0.25">
      <c r="A54" s="469" t="s">
        <v>1012</v>
      </c>
      <c r="B54" s="470"/>
      <c r="C54" s="471"/>
      <c r="D54" s="796"/>
      <c r="E54" s="792">
        <v>1</v>
      </c>
      <c r="F54" s="520"/>
      <c r="G54" s="521">
        <v>1</v>
      </c>
      <c r="H54" s="790"/>
      <c r="I54" s="792">
        <v>2</v>
      </c>
      <c r="J54" s="520"/>
      <c r="K54" s="522">
        <v>2</v>
      </c>
    </row>
    <row r="55" spans="1:11" x14ac:dyDescent="0.25">
      <c r="A55" s="762" t="s">
        <v>509</v>
      </c>
      <c r="B55" s="547"/>
      <c r="C55" s="548"/>
      <c r="D55" s="880">
        <f>SUM(D56:E58)</f>
        <v>0</v>
      </c>
      <c r="E55" s="881"/>
      <c r="F55" s="880">
        <f>SUM(F56:G58)</f>
        <v>0</v>
      </c>
      <c r="G55" s="1030"/>
      <c r="H55" s="1031">
        <f>SUM(H56:I58)</f>
        <v>3</v>
      </c>
      <c r="I55" s="881"/>
      <c r="J55" s="880">
        <f>SUM(J56:K58)</f>
        <v>4</v>
      </c>
      <c r="K55" s="1032"/>
    </row>
    <row r="56" spans="1:11" x14ac:dyDescent="0.25">
      <c r="A56" s="525" t="s">
        <v>952</v>
      </c>
      <c r="B56" s="534"/>
      <c r="C56" s="527"/>
      <c r="D56" s="806"/>
      <c r="E56" s="789"/>
      <c r="F56" s="535"/>
      <c r="G56" s="523"/>
      <c r="H56" s="795"/>
      <c r="I56" s="789">
        <v>1</v>
      </c>
      <c r="J56" s="535"/>
      <c r="K56" s="533">
        <v>1</v>
      </c>
    </row>
    <row r="57" spans="1:11" x14ac:dyDescent="0.25">
      <c r="A57" s="525" t="s">
        <v>953</v>
      </c>
      <c r="B57" s="534"/>
      <c r="C57" s="527"/>
      <c r="D57" s="806"/>
      <c r="E57" s="789"/>
      <c r="F57" s="535"/>
      <c r="G57" s="523"/>
      <c r="H57" s="795"/>
      <c r="I57" s="789">
        <v>1</v>
      </c>
      <c r="J57" s="535"/>
      <c r="K57" s="533">
        <v>2</v>
      </c>
    </row>
    <row r="58" spans="1:11" x14ac:dyDescent="0.25">
      <c r="A58" s="469" t="s">
        <v>954</v>
      </c>
      <c r="B58" s="470"/>
      <c r="C58" s="471"/>
      <c r="D58" s="796"/>
      <c r="E58" s="792"/>
      <c r="F58" s="520"/>
      <c r="G58" s="521"/>
      <c r="H58" s="790"/>
      <c r="I58" s="792">
        <v>1</v>
      </c>
      <c r="J58" s="520"/>
      <c r="K58" s="532">
        <v>1</v>
      </c>
    </row>
    <row r="60" spans="1:11" ht="16.3" x14ac:dyDescent="0.3">
      <c r="G60" s="537"/>
      <c r="H60" s="537"/>
      <c r="I60" s="538"/>
      <c r="J60" s="538"/>
    </row>
    <row r="61" spans="1:11" ht="13.6" customHeight="1" x14ac:dyDescent="0.3">
      <c r="A61" s="56" t="s">
        <v>830</v>
      </c>
      <c r="G61" s="537"/>
      <c r="H61" s="537"/>
      <c r="I61" s="538"/>
      <c r="J61" s="538"/>
    </row>
    <row r="62" spans="1:11" x14ac:dyDescent="0.25">
      <c r="A62" s="56" t="s">
        <v>817</v>
      </c>
    </row>
    <row r="64" spans="1:11" x14ac:dyDescent="0.25">
      <c r="A64" s="56" t="s">
        <v>1013</v>
      </c>
    </row>
  </sheetData>
  <mergeCells count="63">
    <mergeCell ref="D36:E36"/>
    <mergeCell ref="F36:G36"/>
    <mergeCell ref="H36:I36"/>
    <mergeCell ref="J36:K36"/>
    <mergeCell ref="D27:E27"/>
    <mergeCell ref="F27:G27"/>
    <mergeCell ref="H27:I27"/>
    <mergeCell ref="J27:K27"/>
    <mergeCell ref="D30:E30"/>
    <mergeCell ref="F30:G30"/>
    <mergeCell ref="H30:I30"/>
    <mergeCell ref="J30:K30"/>
    <mergeCell ref="D33:E33"/>
    <mergeCell ref="F33:G33"/>
    <mergeCell ref="H33:I33"/>
    <mergeCell ref="J33:K33"/>
    <mergeCell ref="A19:C21"/>
    <mergeCell ref="A3:C5"/>
    <mergeCell ref="D6:E6"/>
    <mergeCell ref="F6:G6"/>
    <mergeCell ref="D15:E15"/>
    <mergeCell ref="F15:G15"/>
    <mergeCell ref="A11:C13"/>
    <mergeCell ref="D14:E14"/>
    <mergeCell ref="F14:G14"/>
    <mergeCell ref="J6:K6"/>
    <mergeCell ref="J14:K14"/>
    <mergeCell ref="J15:K15"/>
    <mergeCell ref="D23:E23"/>
    <mergeCell ref="F23:G23"/>
    <mergeCell ref="H23:I23"/>
    <mergeCell ref="J23:K23"/>
    <mergeCell ref="D22:E22"/>
    <mergeCell ref="F22:G22"/>
    <mergeCell ref="H22:I22"/>
    <mergeCell ref="J22:K22"/>
    <mergeCell ref="H6:I6"/>
    <mergeCell ref="H15:I15"/>
    <mergeCell ref="H14:I14"/>
    <mergeCell ref="D39:E39"/>
    <mergeCell ref="F39:G39"/>
    <mergeCell ref="H39:I39"/>
    <mergeCell ref="J39:K39"/>
    <mergeCell ref="D42:E42"/>
    <mergeCell ref="F42:G42"/>
    <mergeCell ref="H42:I42"/>
    <mergeCell ref="J42:K42"/>
    <mergeCell ref="D45:E45"/>
    <mergeCell ref="F45:G45"/>
    <mergeCell ref="H45:I45"/>
    <mergeCell ref="J45:K45"/>
    <mergeCell ref="D49:E49"/>
    <mergeCell ref="F49:G49"/>
    <mergeCell ref="H49:I49"/>
    <mergeCell ref="J49:K49"/>
    <mergeCell ref="D52:E52"/>
    <mergeCell ref="F52:G52"/>
    <mergeCell ref="H52:I52"/>
    <mergeCell ref="J52:K52"/>
    <mergeCell ref="D55:E55"/>
    <mergeCell ref="F55:G55"/>
    <mergeCell ref="H55:I55"/>
    <mergeCell ref="J55:K55"/>
  </mergeCells>
  <phoneticPr fontId="2" type="noConversion"/>
  <printOptions horizontalCentered="1"/>
  <pageMargins left="0.59055118110236227" right="0.47244094488188981" top="0.47244094488188981" bottom="0.19685039370078741" header="0.19685039370078741" footer="0.15748031496062992"/>
  <pageSetup paperSize="9" scale="84" orientation="portrait" r:id="rId1"/>
  <headerFooter alignWithMargins="0">
    <oddHeader>&amp;C31</oddHeader>
  </headerFooter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>
    <pageSetUpPr fitToPage="1"/>
  </sheetPr>
  <dimension ref="A1:L75"/>
  <sheetViews>
    <sheetView topLeftCell="A58" workbookViewId="0">
      <selection activeCell="A66" sqref="A66:XFD76"/>
    </sheetView>
  </sheetViews>
  <sheetFormatPr defaultColWidth="9.125" defaultRowHeight="13.6" x14ac:dyDescent="0.25"/>
  <cols>
    <col min="1" max="16384" width="9.125" style="56"/>
  </cols>
  <sheetData>
    <row r="1" spans="1:12" ht="14.95" customHeight="1" x14ac:dyDescent="0.25">
      <c r="A1" s="77" t="s">
        <v>354</v>
      </c>
      <c r="B1" s="512" t="s">
        <v>865</v>
      </c>
      <c r="C1" s="77"/>
      <c r="D1" s="77"/>
      <c r="E1" s="77"/>
      <c r="F1" s="77"/>
      <c r="G1" s="77"/>
      <c r="H1" s="77"/>
      <c r="I1" s="77"/>
      <c r="J1" s="77"/>
      <c r="K1" s="77"/>
      <c r="L1" s="212"/>
    </row>
    <row r="2" spans="1:12" ht="14.95" customHeight="1" thickBot="1" x14ac:dyDescent="0.3">
      <c r="A2" s="216"/>
    </row>
    <row r="3" spans="1:12" ht="18" customHeight="1" x14ac:dyDescent="0.3">
      <c r="A3" s="1037" t="s">
        <v>300</v>
      </c>
      <c r="B3" s="1038"/>
      <c r="C3" s="1039"/>
      <c r="D3" s="333" t="s">
        <v>936</v>
      </c>
      <c r="E3" s="832"/>
      <c r="F3" s="436"/>
      <c r="G3" s="334"/>
      <c r="H3" s="513" t="s">
        <v>937</v>
      </c>
      <c r="I3" s="335"/>
      <c r="J3" s="335"/>
      <c r="K3" s="336"/>
    </row>
    <row r="4" spans="1:12" ht="17.149999999999999" customHeight="1" x14ac:dyDescent="0.25">
      <c r="A4" s="1040"/>
      <c r="B4" s="1041"/>
      <c r="C4" s="1042"/>
      <c r="D4" s="477" t="s">
        <v>49</v>
      </c>
      <c r="E4" s="478"/>
      <c r="F4" s="477" t="s">
        <v>49</v>
      </c>
      <c r="G4" s="479"/>
      <c r="H4" s="480" t="s">
        <v>49</v>
      </c>
      <c r="I4" s="478"/>
      <c r="J4" s="477" t="s">
        <v>50</v>
      </c>
      <c r="K4" s="481"/>
    </row>
    <row r="5" spans="1:12" ht="17.149999999999999" customHeight="1" thickBot="1" x14ac:dyDescent="0.3">
      <c r="A5" s="1040"/>
      <c r="B5" s="1041"/>
      <c r="C5" s="1042"/>
      <c r="D5" s="485" t="s">
        <v>614</v>
      </c>
      <c r="E5" s="486"/>
      <c r="F5" s="485" t="s">
        <v>301</v>
      </c>
      <c r="G5" s="487"/>
      <c r="H5" s="488" t="s">
        <v>614</v>
      </c>
      <c r="I5" s="486"/>
      <c r="J5" s="485" t="s">
        <v>301</v>
      </c>
      <c r="K5" s="489"/>
    </row>
    <row r="6" spans="1:12" ht="18" customHeight="1" thickTop="1" thickBot="1" x14ac:dyDescent="0.35">
      <c r="A6" s="529" t="s">
        <v>22</v>
      </c>
      <c r="B6" s="504"/>
      <c r="C6" s="505"/>
      <c r="D6" s="1014">
        <v>11</v>
      </c>
      <c r="E6" s="1015"/>
      <c r="F6" s="1014">
        <v>12</v>
      </c>
      <c r="G6" s="1016"/>
      <c r="H6" s="1036">
        <v>11</v>
      </c>
      <c r="I6" s="1015"/>
      <c r="J6" s="1014">
        <v>12</v>
      </c>
      <c r="K6" s="1018"/>
    </row>
    <row r="7" spans="1:12" ht="14.3" customHeight="1" thickTop="1" x14ac:dyDescent="0.25">
      <c r="A7" s="762" t="s">
        <v>516</v>
      </c>
      <c r="B7" s="547"/>
      <c r="C7" s="548"/>
      <c r="D7" s="880">
        <f>SUM(E8:E11)</f>
        <v>0</v>
      </c>
      <c r="E7" s="881"/>
      <c r="F7" s="880">
        <f>SUM(G8:G11)</f>
        <v>0</v>
      </c>
      <c r="G7" s="1030"/>
      <c r="H7" s="1031">
        <f>SUM(I8:I11)</f>
        <v>3</v>
      </c>
      <c r="I7" s="881"/>
      <c r="J7" s="880">
        <f>SUM(K8:K11)</f>
        <v>3</v>
      </c>
      <c r="K7" s="1032"/>
    </row>
    <row r="8" spans="1:12" ht="12.75" customHeight="1" x14ac:dyDescent="0.25">
      <c r="A8" s="525" t="s">
        <v>798</v>
      </c>
      <c r="B8" s="515"/>
      <c r="C8" s="516"/>
      <c r="D8" s="788"/>
      <c r="E8" s="793"/>
      <c r="F8" s="517"/>
      <c r="G8" s="530"/>
      <c r="H8" s="788"/>
      <c r="I8" s="793"/>
      <c r="J8" s="517"/>
      <c r="K8" s="531"/>
    </row>
    <row r="9" spans="1:12" ht="14.3" customHeight="1" x14ac:dyDescent="0.25">
      <c r="A9" s="525" t="s">
        <v>819</v>
      </c>
      <c r="B9" s="470"/>
      <c r="C9" s="471"/>
      <c r="D9" s="796"/>
      <c r="E9" s="792"/>
      <c r="F9" s="520"/>
      <c r="G9" s="521"/>
      <c r="H9" s="790"/>
      <c r="I9" s="792"/>
      <c r="J9" s="520"/>
      <c r="K9" s="532"/>
    </row>
    <row r="10" spans="1:12" ht="12.75" customHeight="1" x14ac:dyDescent="0.25">
      <c r="A10" s="525" t="s">
        <v>827</v>
      </c>
      <c r="B10" s="470"/>
      <c r="C10" s="527"/>
      <c r="D10" s="791"/>
      <c r="E10" s="789"/>
      <c r="F10" s="526"/>
      <c r="G10" s="523"/>
      <c r="H10" s="791"/>
      <c r="I10" s="789">
        <v>3</v>
      </c>
      <c r="J10" s="814"/>
      <c r="K10" s="533">
        <v>3</v>
      </c>
    </row>
    <row r="11" spans="1:12" ht="12.75" customHeight="1" x14ac:dyDescent="0.25">
      <c r="A11" s="525" t="s">
        <v>828</v>
      </c>
      <c r="B11" s="470"/>
      <c r="C11" s="527"/>
      <c r="D11" s="791"/>
      <c r="E11" s="789"/>
      <c r="F11" s="526"/>
      <c r="G11" s="523"/>
      <c r="H11" s="791"/>
      <c r="I11" s="789"/>
      <c r="J11" s="526"/>
      <c r="K11" s="533"/>
    </row>
    <row r="12" spans="1:12" ht="12.75" customHeight="1" x14ac:dyDescent="0.25">
      <c r="A12" s="762" t="s">
        <v>514</v>
      </c>
      <c r="B12" s="547"/>
      <c r="C12" s="548"/>
      <c r="D12" s="880">
        <f>SUM(E13:E22)</f>
        <v>2</v>
      </c>
      <c r="E12" s="881"/>
      <c r="F12" s="880">
        <f>SUM(G13:G22)</f>
        <v>2</v>
      </c>
      <c r="G12" s="1030"/>
      <c r="H12" s="1031">
        <f>SUM(I13:I22)</f>
        <v>8</v>
      </c>
      <c r="I12" s="881"/>
      <c r="J12" s="880">
        <f>SUM(K13:K22)</f>
        <v>10</v>
      </c>
      <c r="K12" s="1032"/>
    </row>
    <row r="13" spans="1:12" ht="12.75" customHeight="1" x14ac:dyDescent="0.25">
      <c r="A13" s="514" t="s">
        <v>874</v>
      </c>
      <c r="B13" s="515"/>
      <c r="C13" s="516"/>
      <c r="D13" s="788"/>
      <c r="E13" s="793"/>
      <c r="F13" s="517"/>
      <c r="G13" s="518"/>
      <c r="H13" s="794"/>
      <c r="I13" s="793">
        <v>1</v>
      </c>
      <c r="J13" s="517"/>
      <c r="K13" s="519">
        <v>2</v>
      </c>
    </row>
    <row r="14" spans="1:12" ht="12.75" customHeight="1" x14ac:dyDescent="0.25">
      <c r="A14" s="469" t="s">
        <v>875</v>
      </c>
      <c r="B14" s="470"/>
      <c r="C14" s="471"/>
      <c r="D14" s="796"/>
      <c r="E14" s="792"/>
      <c r="F14" s="520"/>
      <c r="G14" s="521"/>
      <c r="H14" s="790"/>
      <c r="I14" s="792"/>
      <c r="J14" s="520"/>
      <c r="K14" s="522"/>
    </row>
    <row r="15" spans="1:12" ht="14.3" customHeight="1" x14ac:dyDescent="0.25">
      <c r="A15" s="469" t="s">
        <v>876</v>
      </c>
      <c r="B15" s="470"/>
      <c r="C15" s="471"/>
      <c r="D15" s="796"/>
      <c r="E15" s="792">
        <v>1</v>
      </c>
      <c r="F15" s="520"/>
      <c r="G15" s="521">
        <v>1</v>
      </c>
      <c r="H15" s="790"/>
      <c r="I15" s="792">
        <v>3</v>
      </c>
      <c r="J15" s="520"/>
      <c r="K15" s="522">
        <v>3</v>
      </c>
    </row>
    <row r="16" spans="1:12" ht="12.75" customHeight="1" x14ac:dyDescent="0.25">
      <c r="A16" s="469" t="s">
        <v>882</v>
      </c>
      <c r="B16" s="470"/>
      <c r="C16" s="471"/>
      <c r="D16" s="796"/>
      <c r="E16" s="792"/>
      <c r="F16" s="520"/>
      <c r="G16" s="521"/>
      <c r="H16" s="790"/>
      <c r="I16" s="792">
        <v>1</v>
      </c>
      <c r="J16" s="520"/>
      <c r="K16" s="522">
        <v>1</v>
      </c>
    </row>
    <row r="17" spans="1:11" ht="12.75" customHeight="1" x14ac:dyDescent="0.25">
      <c r="A17" s="469" t="s">
        <v>883</v>
      </c>
      <c r="B17" s="470"/>
      <c r="C17" s="471"/>
      <c r="D17" s="796"/>
      <c r="E17" s="792"/>
      <c r="F17" s="520"/>
      <c r="G17" s="521"/>
      <c r="H17" s="790"/>
      <c r="I17" s="792"/>
      <c r="J17" s="520"/>
      <c r="K17" s="522"/>
    </row>
    <row r="18" spans="1:11" ht="14.95" customHeight="1" x14ac:dyDescent="0.25">
      <c r="A18" s="469" t="s">
        <v>884</v>
      </c>
      <c r="B18" s="470"/>
      <c r="C18" s="471"/>
      <c r="D18" s="796"/>
      <c r="E18" s="792"/>
      <c r="F18" s="520"/>
      <c r="G18" s="521"/>
      <c r="H18" s="790"/>
      <c r="I18" s="792"/>
      <c r="J18" s="520"/>
      <c r="K18" s="522"/>
    </row>
    <row r="19" spans="1:11" ht="12.75" customHeight="1" x14ac:dyDescent="0.25">
      <c r="A19" s="469" t="s">
        <v>929</v>
      </c>
      <c r="B19" s="470"/>
      <c r="C19" s="471"/>
      <c r="D19" s="796"/>
      <c r="E19" s="792">
        <v>1</v>
      </c>
      <c r="F19" s="520"/>
      <c r="G19" s="521">
        <v>1</v>
      </c>
      <c r="H19" s="790"/>
      <c r="I19" s="792">
        <v>1</v>
      </c>
      <c r="J19" s="520"/>
      <c r="K19" s="522">
        <v>1</v>
      </c>
    </row>
    <row r="20" spans="1:11" ht="12.75" customHeight="1" x14ac:dyDescent="0.25">
      <c r="A20" s="469" t="s">
        <v>930</v>
      </c>
      <c r="B20" s="470"/>
      <c r="C20" s="471"/>
      <c r="D20" s="796"/>
      <c r="E20" s="792"/>
      <c r="F20" s="520"/>
      <c r="G20" s="521"/>
      <c r="H20" s="790"/>
      <c r="I20" s="792"/>
      <c r="J20" s="520"/>
      <c r="K20" s="522"/>
    </row>
    <row r="21" spans="1:11" ht="14.3" customHeight="1" x14ac:dyDescent="0.25">
      <c r="A21" s="469" t="s">
        <v>931</v>
      </c>
      <c r="B21" s="470"/>
      <c r="C21" s="471"/>
      <c r="D21" s="796"/>
      <c r="E21" s="792"/>
      <c r="F21" s="520"/>
      <c r="G21" s="521"/>
      <c r="H21" s="790"/>
      <c r="I21" s="792">
        <v>2</v>
      </c>
      <c r="J21" s="520"/>
      <c r="K21" s="522">
        <v>3</v>
      </c>
    </row>
    <row r="22" spans="1:11" ht="12.75" customHeight="1" x14ac:dyDescent="0.25">
      <c r="A22" s="469" t="s">
        <v>932</v>
      </c>
      <c r="B22" s="470"/>
      <c r="C22" s="471"/>
      <c r="D22" s="796"/>
      <c r="E22" s="792"/>
      <c r="F22" s="520"/>
      <c r="G22" s="521"/>
      <c r="H22" s="790"/>
      <c r="I22" s="792"/>
      <c r="J22" s="520"/>
      <c r="K22" s="522"/>
    </row>
    <row r="23" spans="1:11" ht="12.75" customHeight="1" x14ac:dyDescent="0.25">
      <c r="A23" s="762" t="s">
        <v>513</v>
      </c>
      <c r="B23" s="547"/>
      <c r="C23" s="548"/>
      <c r="D23" s="880">
        <f>SUM(E24:E29)</f>
        <v>0</v>
      </c>
      <c r="E23" s="881"/>
      <c r="F23" s="880">
        <f>SUM(G24:G29)</f>
        <v>0</v>
      </c>
      <c r="G23" s="1030"/>
      <c r="H23" s="1031">
        <f>SUM(I24:I29)</f>
        <v>3</v>
      </c>
      <c r="I23" s="881"/>
      <c r="J23" s="880">
        <f>SUM(K24:K29)</f>
        <v>3</v>
      </c>
      <c r="K23" s="1032"/>
    </row>
    <row r="24" spans="1:11" ht="14.3" customHeight="1" x14ac:dyDescent="0.25">
      <c r="A24" s="514" t="s">
        <v>898</v>
      </c>
      <c r="B24" s="515"/>
      <c r="C24" s="516"/>
      <c r="D24" s="788"/>
      <c r="E24" s="793"/>
      <c r="F24" s="517"/>
      <c r="G24" s="518"/>
      <c r="H24" s="794"/>
      <c r="I24" s="793">
        <v>1</v>
      </c>
      <c r="J24" s="517"/>
      <c r="K24" s="519">
        <v>1</v>
      </c>
    </row>
    <row r="25" spans="1:11" ht="17.350000000000001" customHeight="1" x14ac:dyDescent="0.25">
      <c r="A25" s="469" t="s">
        <v>700</v>
      </c>
      <c r="B25" s="470"/>
      <c r="C25" s="471"/>
      <c r="D25" s="796"/>
      <c r="E25" s="792"/>
      <c r="F25" s="520"/>
      <c r="G25" s="521"/>
      <c r="H25" s="790"/>
      <c r="I25" s="792">
        <v>2</v>
      </c>
      <c r="J25" s="520"/>
      <c r="K25" s="522">
        <v>2</v>
      </c>
    </row>
    <row r="26" spans="1:11" x14ac:dyDescent="0.25">
      <c r="A26" s="525" t="s">
        <v>899</v>
      </c>
      <c r="B26" s="534"/>
      <c r="C26" s="527"/>
      <c r="D26" s="791"/>
      <c r="E26" s="789"/>
      <c r="F26" s="526"/>
      <c r="G26" s="528"/>
      <c r="H26" s="795"/>
      <c r="I26" s="789"/>
      <c r="J26" s="526"/>
      <c r="K26" s="524"/>
    </row>
    <row r="27" spans="1:11" x14ac:dyDescent="0.25">
      <c r="A27" s="469" t="s">
        <v>900</v>
      </c>
      <c r="B27" s="470"/>
      <c r="C27" s="471"/>
      <c r="D27" s="796"/>
      <c r="E27" s="792"/>
      <c r="F27" s="520"/>
      <c r="G27" s="521"/>
      <c r="H27" s="790"/>
      <c r="I27" s="792"/>
      <c r="J27" s="520"/>
      <c r="K27" s="522"/>
    </row>
    <row r="28" spans="1:11" x14ac:dyDescent="0.25">
      <c r="A28" s="469" t="s">
        <v>901</v>
      </c>
      <c r="B28" s="470"/>
      <c r="C28" s="471"/>
      <c r="D28" s="796"/>
      <c r="E28" s="792"/>
      <c r="F28" s="520"/>
      <c r="G28" s="521"/>
      <c r="H28" s="790"/>
      <c r="I28" s="792"/>
      <c r="J28" s="520"/>
      <c r="K28" s="522"/>
    </row>
    <row r="29" spans="1:11" x14ac:dyDescent="0.25">
      <c r="A29" s="469" t="s">
        <v>902</v>
      </c>
      <c r="B29" s="470"/>
      <c r="C29" s="471"/>
      <c r="D29" s="796"/>
      <c r="E29" s="792"/>
      <c r="F29" s="520"/>
      <c r="G29" s="521"/>
      <c r="H29" s="790"/>
      <c r="I29" s="792"/>
      <c r="J29" s="520"/>
      <c r="K29" s="522"/>
    </row>
    <row r="30" spans="1:11" x14ac:dyDescent="0.25">
      <c r="A30" s="762" t="s">
        <v>508</v>
      </c>
      <c r="B30" s="547"/>
      <c r="C30" s="548"/>
      <c r="D30" s="880">
        <f>SUM(E31:E35)</f>
        <v>0</v>
      </c>
      <c r="E30" s="881"/>
      <c r="F30" s="880">
        <f>SUM(G31:G35)</f>
        <v>0</v>
      </c>
      <c r="G30" s="1030"/>
      <c r="H30" s="1031">
        <f>SUM(I31:I35)</f>
        <v>2</v>
      </c>
      <c r="I30" s="881"/>
      <c r="J30" s="880">
        <f>SUM(K31:K35)</f>
        <v>2</v>
      </c>
      <c r="K30" s="1032"/>
    </row>
    <row r="31" spans="1:11" x14ac:dyDescent="0.25">
      <c r="A31" s="514" t="s">
        <v>799</v>
      </c>
      <c r="B31" s="515"/>
      <c r="C31" s="516"/>
      <c r="D31" s="788"/>
      <c r="E31" s="793"/>
      <c r="F31" s="517"/>
      <c r="G31" s="518"/>
      <c r="H31" s="794"/>
      <c r="I31" s="793"/>
      <c r="J31" s="517"/>
      <c r="K31" s="519"/>
    </row>
    <row r="32" spans="1:11" x14ac:dyDescent="0.25">
      <c r="A32" s="469" t="s">
        <v>821</v>
      </c>
      <c r="B32" s="470"/>
      <c r="C32" s="471"/>
      <c r="D32" s="796"/>
      <c r="E32" s="792"/>
      <c r="F32" s="520"/>
      <c r="G32" s="521"/>
      <c r="H32" s="790"/>
      <c r="I32" s="792"/>
      <c r="J32" s="520"/>
      <c r="K32" s="522"/>
    </row>
    <row r="33" spans="1:11" x14ac:dyDescent="0.25">
      <c r="A33" s="469" t="s">
        <v>822</v>
      </c>
      <c r="B33" s="470"/>
      <c r="C33" s="471"/>
      <c r="D33" s="796"/>
      <c r="E33" s="792"/>
      <c r="F33" s="520"/>
      <c r="G33" s="521"/>
      <c r="H33" s="790"/>
      <c r="I33" s="792"/>
      <c r="J33" s="520"/>
      <c r="K33" s="522"/>
    </row>
    <row r="34" spans="1:11" x14ac:dyDescent="0.25">
      <c r="A34" s="469" t="s">
        <v>823</v>
      </c>
      <c r="B34" s="470"/>
      <c r="C34" s="471"/>
      <c r="D34" s="796"/>
      <c r="E34" s="792"/>
      <c r="F34" s="520"/>
      <c r="G34" s="521"/>
      <c r="H34" s="790"/>
      <c r="I34" s="792"/>
      <c r="J34" s="520"/>
      <c r="K34" s="522"/>
    </row>
    <row r="35" spans="1:11" x14ac:dyDescent="0.25">
      <c r="A35" s="469" t="s">
        <v>885</v>
      </c>
      <c r="B35" s="470"/>
      <c r="C35" s="471"/>
      <c r="D35" s="796"/>
      <c r="E35" s="792"/>
      <c r="F35" s="520"/>
      <c r="G35" s="521"/>
      <c r="H35" s="790"/>
      <c r="I35" s="792">
        <v>2</v>
      </c>
      <c r="J35" s="520"/>
      <c r="K35" s="522">
        <v>2</v>
      </c>
    </row>
    <row r="36" spans="1:11" x14ac:dyDescent="0.25">
      <c r="A36" s="762" t="s">
        <v>476</v>
      </c>
      <c r="B36" s="547"/>
      <c r="C36" s="548"/>
      <c r="D36" s="880">
        <f>SUM(E37:E42)</f>
        <v>1</v>
      </c>
      <c r="E36" s="881"/>
      <c r="F36" s="880">
        <f>SUM(G37:G42)</f>
        <v>1</v>
      </c>
      <c r="G36" s="1030"/>
      <c r="H36" s="1031">
        <f>SUM(I37:I42)</f>
        <v>9</v>
      </c>
      <c r="I36" s="881"/>
      <c r="J36" s="880">
        <f>SUM(K37:K42)</f>
        <v>9</v>
      </c>
      <c r="K36" s="1032"/>
    </row>
    <row r="37" spans="1:11" x14ac:dyDescent="0.25">
      <c r="A37" s="514" t="s">
        <v>786</v>
      </c>
      <c r="B37" s="515"/>
      <c r="C37" s="516"/>
      <c r="D37" s="788"/>
      <c r="E37" s="793"/>
      <c r="F37" s="517"/>
      <c r="G37" s="518"/>
      <c r="H37" s="794"/>
      <c r="I37" s="793"/>
      <c r="J37" s="517"/>
      <c r="K37" s="519"/>
    </row>
    <row r="38" spans="1:11" x14ac:dyDescent="0.25">
      <c r="A38" s="469" t="s">
        <v>787</v>
      </c>
      <c r="B38" s="470"/>
      <c r="C38" s="471"/>
      <c r="D38" s="796"/>
      <c r="E38" s="792">
        <v>1</v>
      </c>
      <c r="F38" s="520"/>
      <c r="G38" s="521">
        <v>1</v>
      </c>
      <c r="H38" s="790"/>
      <c r="I38" s="792">
        <v>5</v>
      </c>
      <c r="J38" s="520"/>
      <c r="K38" s="522">
        <v>5</v>
      </c>
    </row>
    <row r="39" spans="1:11" x14ac:dyDescent="0.25">
      <c r="A39" s="469" t="s">
        <v>824</v>
      </c>
      <c r="B39" s="470"/>
      <c r="C39" s="471"/>
      <c r="D39" s="796"/>
      <c r="E39" s="792"/>
      <c r="F39" s="520"/>
      <c r="G39" s="521"/>
      <c r="H39" s="790"/>
      <c r="I39" s="792">
        <v>1</v>
      </c>
      <c r="J39" s="520"/>
      <c r="K39" s="522">
        <v>1</v>
      </c>
    </row>
    <row r="40" spans="1:11" x14ac:dyDescent="0.25">
      <c r="A40" s="469" t="s">
        <v>825</v>
      </c>
      <c r="B40" s="470"/>
      <c r="C40" s="471"/>
      <c r="D40" s="796"/>
      <c r="E40" s="792"/>
      <c r="F40" s="520"/>
      <c r="G40" s="521"/>
      <c r="H40" s="790"/>
      <c r="I40" s="792"/>
      <c r="J40" s="520"/>
      <c r="K40" s="522"/>
    </row>
    <row r="41" spans="1:11" x14ac:dyDescent="0.25">
      <c r="A41" s="469" t="s">
        <v>903</v>
      </c>
      <c r="B41" s="470"/>
      <c r="C41" s="471"/>
      <c r="D41" s="796"/>
      <c r="E41" s="792"/>
      <c r="F41" s="520"/>
      <c r="G41" s="521"/>
      <c r="H41" s="790"/>
      <c r="I41" s="792">
        <v>2</v>
      </c>
      <c r="J41" s="520"/>
      <c r="K41" s="522">
        <v>2</v>
      </c>
    </row>
    <row r="42" spans="1:11" x14ac:dyDescent="0.25">
      <c r="A42" s="469" t="s">
        <v>904</v>
      </c>
      <c r="B42" s="470"/>
      <c r="C42" s="471"/>
      <c r="D42" s="796"/>
      <c r="E42" s="792"/>
      <c r="F42" s="520"/>
      <c r="G42" s="521"/>
      <c r="H42" s="790"/>
      <c r="I42" s="792">
        <v>1</v>
      </c>
      <c r="J42" s="520"/>
      <c r="K42" s="522">
        <v>1</v>
      </c>
    </row>
    <row r="43" spans="1:11" x14ac:dyDescent="0.25">
      <c r="A43" s="762" t="s">
        <v>509</v>
      </c>
      <c r="B43" s="547"/>
      <c r="C43" s="548"/>
      <c r="D43" s="880">
        <f>SUM(E44:E55)</f>
        <v>0</v>
      </c>
      <c r="E43" s="881"/>
      <c r="F43" s="880">
        <f>SUM(G44:G55)</f>
        <v>0</v>
      </c>
      <c r="G43" s="1030"/>
      <c r="H43" s="1031">
        <f>SUM(I44:I55)</f>
        <v>6</v>
      </c>
      <c r="I43" s="881"/>
      <c r="J43" s="880">
        <f>SUM(K44:K55)</f>
        <v>6</v>
      </c>
      <c r="K43" s="1032"/>
    </row>
    <row r="44" spans="1:11" x14ac:dyDescent="0.25">
      <c r="A44" s="514" t="s">
        <v>679</v>
      </c>
      <c r="B44" s="515"/>
      <c r="C44" s="516"/>
      <c r="D44" s="788"/>
      <c r="E44" s="793"/>
      <c r="F44" s="517"/>
      <c r="G44" s="518"/>
      <c r="H44" s="794"/>
      <c r="I44" s="793"/>
      <c r="J44" s="517"/>
      <c r="K44" s="531"/>
    </row>
    <row r="45" spans="1:11" x14ac:dyDescent="0.25">
      <c r="A45" s="469" t="s">
        <v>816</v>
      </c>
      <c r="B45" s="470"/>
      <c r="C45" s="471"/>
      <c r="D45" s="796"/>
      <c r="E45" s="792"/>
      <c r="F45" s="815"/>
      <c r="G45" s="521"/>
      <c r="H45" s="790"/>
      <c r="I45" s="792">
        <v>1</v>
      </c>
      <c r="J45" s="520"/>
      <c r="K45" s="532">
        <v>1</v>
      </c>
    </row>
    <row r="46" spans="1:11" x14ac:dyDescent="0.25">
      <c r="A46" s="469" t="s">
        <v>886</v>
      </c>
      <c r="B46" s="470"/>
      <c r="C46" s="471"/>
      <c r="D46" s="796"/>
      <c r="E46" s="792"/>
      <c r="F46" s="815"/>
      <c r="G46" s="521"/>
      <c r="H46" s="790"/>
      <c r="I46" s="792">
        <v>1</v>
      </c>
      <c r="J46" s="520"/>
      <c r="K46" s="532">
        <v>1</v>
      </c>
    </row>
    <row r="47" spans="1:11" x14ac:dyDescent="0.25">
      <c r="A47" s="469" t="s">
        <v>887</v>
      </c>
      <c r="B47" s="470"/>
      <c r="C47" s="471"/>
      <c r="D47" s="796"/>
      <c r="E47" s="792"/>
      <c r="F47" s="520"/>
      <c r="G47" s="521"/>
      <c r="H47" s="790"/>
      <c r="I47" s="792"/>
      <c r="J47" s="520"/>
      <c r="K47" s="532"/>
    </row>
    <row r="48" spans="1:11" x14ac:dyDescent="0.25">
      <c r="A48" s="525" t="s">
        <v>888</v>
      </c>
      <c r="B48" s="534"/>
      <c r="C48" s="527"/>
      <c r="D48" s="806"/>
      <c r="E48" s="789"/>
      <c r="F48" s="535"/>
      <c r="G48" s="523"/>
      <c r="H48" s="795"/>
      <c r="I48" s="789"/>
      <c r="J48" s="535"/>
      <c r="K48" s="533"/>
    </row>
    <row r="49" spans="1:11" x14ac:dyDescent="0.25">
      <c r="A49" s="525" t="s">
        <v>889</v>
      </c>
      <c r="B49" s="534"/>
      <c r="C49" s="527"/>
      <c r="D49" s="806"/>
      <c r="E49" s="789"/>
      <c r="F49" s="535"/>
      <c r="G49" s="523"/>
      <c r="H49" s="795"/>
      <c r="I49" s="789">
        <v>1</v>
      </c>
      <c r="J49" s="535"/>
      <c r="K49" s="533">
        <v>1</v>
      </c>
    </row>
    <row r="50" spans="1:11" x14ac:dyDescent="0.25">
      <c r="A50" s="525" t="s">
        <v>890</v>
      </c>
      <c r="B50" s="534"/>
      <c r="C50" s="527"/>
      <c r="D50" s="806"/>
      <c r="E50" s="789"/>
      <c r="F50" s="535"/>
      <c r="G50" s="523"/>
      <c r="H50" s="795"/>
      <c r="I50" s="789">
        <v>1</v>
      </c>
      <c r="J50" s="535"/>
      <c r="K50" s="533">
        <v>1</v>
      </c>
    </row>
    <row r="51" spans="1:11" x14ac:dyDescent="0.25">
      <c r="A51" s="525" t="s">
        <v>891</v>
      </c>
      <c r="B51" s="534"/>
      <c r="C51" s="527"/>
      <c r="D51" s="806"/>
      <c r="E51" s="789"/>
      <c r="F51" s="535"/>
      <c r="G51" s="523"/>
      <c r="H51" s="795"/>
      <c r="I51" s="789"/>
      <c r="J51" s="535"/>
      <c r="K51" s="533"/>
    </row>
    <row r="52" spans="1:11" x14ac:dyDescent="0.25">
      <c r="A52" s="525" t="s">
        <v>892</v>
      </c>
      <c r="B52" s="534"/>
      <c r="C52" s="527"/>
      <c r="D52" s="806"/>
      <c r="E52" s="789"/>
      <c r="F52" s="535"/>
      <c r="G52" s="523"/>
      <c r="H52" s="795"/>
      <c r="I52" s="789"/>
      <c r="J52" s="535"/>
      <c r="K52" s="533"/>
    </row>
    <row r="53" spans="1:11" x14ac:dyDescent="0.25">
      <c r="A53" s="525" t="s">
        <v>893</v>
      </c>
      <c r="B53" s="534"/>
      <c r="C53" s="527"/>
      <c r="D53" s="806"/>
      <c r="E53" s="789"/>
      <c r="F53" s="535"/>
      <c r="G53" s="523"/>
      <c r="H53" s="795"/>
      <c r="I53" s="789"/>
      <c r="J53" s="535"/>
      <c r="K53" s="533"/>
    </row>
    <row r="54" spans="1:11" x14ac:dyDescent="0.25">
      <c r="A54" s="525" t="s">
        <v>908</v>
      </c>
      <c r="B54" s="534"/>
      <c r="C54" s="527"/>
      <c r="D54" s="806"/>
      <c r="E54" s="789"/>
      <c r="F54" s="535"/>
      <c r="G54" s="523"/>
      <c r="H54" s="795"/>
      <c r="I54" s="789">
        <v>1</v>
      </c>
      <c r="J54" s="535"/>
      <c r="K54" s="533">
        <v>1</v>
      </c>
    </row>
    <row r="55" spans="1:11" x14ac:dyDescent="0.25">
      <c r="A55" s="469" t="s">
        <v>909</v>
      </c>
      <c r="B55" s="470"/>
      <c r="C55" s="471"/>
      <c r="D55" s="796"/>
      <c r="E55" s="792"/>
      <c r="F55" s="520"/>
      <c r="G55" s="521"/>
      <c r="H55" s="790"/>
      <c r="I55" s="792">
        <v>1</v>
      </c>
      <c r="J55" s="520"/>
      <c r="K55" s="532">
        <v>1</v>
      </c>
    </row>
    <row r="56" spans="1:11" x14ac:dyDescent="0.25">
      <c r="A56" s="762" t="s">
        <v>415</v>
      </c>
      <c r="B56" s="547"/>
      <c r="C56" s="548"/>
      <c r="D56" s="880">
        <f>SUM(E57:E64)</f>
        <v>2</v>
      </c>
      <c r="E56" s="881"/>
      <c r="F56" s="880">
        <f>SUM(G57:G64)</f>
        <v>2</v>
      </c>
      <c r="G56" s="1030"/>
      <c r="H56" s="1031">
        <f>SUM(I57:I64)</f>
        <v>20</v>
      </c>
      <c r="I56" s="881"/>
      <c r="J56" s="880">
        <f>SUM(K57:K64)</f>
        <v>21</v>
      </c>
      <c r="K56" s="1032"/>
    </row>
    <row r="57" spans="1:11" x14ac:dyDescent="0.25">
      <c r="A57" s="525" t="s">
        <v>788</v>
      </c>
      <c r="B57" s="534"/>
      <c r="C57" s="527"/>
      <c r="D57" s="807"/>
      <c r="E57" s="789"/>
      <c r="F57" s="535"/>
      <c r="G57" s="523"/>
      <c r="H57" s="795"/>
      <c r="I57" s="789"/>
      <c r="J57" s="520"/>
      <c r="K57" s="522"/>
    </row>
    <row r="58" spans="1:11" x14ac:dyDescent="0.25">
      <c r="A58" s="525" t="s">
        <v>789</v>
      </c>
      <c r="B58" s="534"/>
      <c r="C58" s="527"/>
      <c r="D58" s="807"/>
      <c r="E58" s="789"/>
      <c r="F58" s="535"/>
      <c r="G58" s="528"/>
      <c r="H58" s="795"/>
      <c r="I58" s="804"/>
      <c r="J58" s="535"/>
      <c r="K58" s="522"/>
    </row>
    <row r="59" spans="1:11" x14ac:dyDescent="0.25">
      <c r="A59" s="525" t="s">
        <v>790</v>
      </c>
      <c r="B59" s="534"/>
      <c r="C59" s="527"/>
      <c r="D59" s="807"/>
      <c r="E59" s="789">
        <v>1</v>
      </c>
      <c r="F59" s="535"/>
      <c r="G59" s="528">
        <v>1</v>
      </c>
      <c r="H59" s="795"/>
      <c r="I59" s="804">
        <v>3</v>
      </c>
      <c r="J59" s="535"/>
      <c r="K59" s="522">
        <v>3</v>
      </c>
    </row>
    <row r="60" spans="1:11" x14ac:dyDescent="0.25">
      <c r="A60" s="525" t="s">
        <v>796</v>
      </c>
      <c r="B60" s="534"/>
      <c r="C60" s="527"/>
      <c r="D60" s="807"/>
      <c r="E60" s="789"/>
      <c r="F60" s="535"/>
      <c r="G60" s="528"/>
      <c r="H60" s="795"/>
      <c r="I60" s="804"/>
      <c r="J60" s="535"/>
      <c r="K60" s="522"/>
    </row>
    <row r="61" spans="1:11" x14ac:dyDescent="0.25">
      <c r="A61" s="525" t="s">
        <v>933</v>
      </c>
      <c r="B61" s="534"/>
      <c r="C61" s="527"/>
      <c r="D61" s="807"/>
      <c r="E61" s="789">
        <v>1</v>
      </c>
      <c r="F61" s="535"/>
      <c r="G61" s="528">
        <v>1</v>
      </c>
      <c r="H61" s="795"/>
      <c r="I61" s="804">
        <v>8</v>
      </c>
      <c r="J61" s="535"/>
      <c r="K61" s="522">
        <v>9</v>
      </c>
    </row>
    <row r="62" spans="1:11" x14ac:dyDescent="0.25">
      <c r="A62" s="525" t="s">
        <v>791</v>
      </c>
      <c r="B62" s="534"/>
      <c r="C62" s="527"/>
      <c r="D62" s="807"/>
      <c r="E62" s="789"/>
      <c r="F62" s="535"/>
      <c r="G62" s="528"/>
      <c r="H62" s="795"/>
      <c r="I62" s="804">
        <v>7</v>
      </c>
      <c r="J62" s="535"/>
      <c r="K62" s="522">
        <v>7</v>
      </c>
    </row>
    <row r="63" spans="1:11" x14ac:dyDescent="0.25">
      <c r="A63" s="525" t="s">
        <v>880</v>
      </c>
      <c r="B63" s="534"/>
      <c r="C63" s="527"/>
      <c r="D63" s="807"/>
      <c r="E63" s="789"/>
      <c r="F63" s="535"/>
      <c r="G63" s="528"/>
      <c r="H63" s="795"/>
      <c r="I63" s="804">
        <v>1</v>
      </c>
      <c r="J63" s="535"/>
      <c r="K63" s="519">
        <v>1</v>
      </c>
    </row>
    <row r="64" spans="1:11" ht="14.3" thickBot="1" x14ac:dyDescent="0.3">
      <c r="A64" s="493" t="s">
        <v>905</v>
      </c>
      <c r="B64" s="494"/>
      <c r="C64" s="495"/>
      <c r="D64" s="808"/>
      <c r="E64" s="783"/>
      <c r="F64" s="536"/>
      <c r="G64" s="497"/>
      <c r="H64" s="784"/>
      <c r="I64" s="805">
        <v>1</v>
      </c>
      <c r="J64" s="536"/>
      <c r="K64" s="829">
        <v>1</v>
      </c>
    </row>
    <row r="65" spans="1:10" ht="16.3" x14ac:dyDescent="0.3">
      <c r="H65" s="537"/>
      <c r="I65" s="538"/>
      <c r="J65" s="538"/>
    </row>
    <row r="66" spans="1:10" ht="16.3" x14ac:dyDescent="0.3">
      <c r="H66" s="537" t="s">
        <v>833</v>
      </c>
      <c r="I66" s="538"/>
      <c r="J66" s="538"/>
    </row>
    <row r="67" spans="1:10" ht="16.3" x14ac:dyDescent="0.3">
      <c r="G67" s="539"/>
      <c r="H67" s="537" t="s">
        <v>759</v>
      </c>
      <c r="I67" s="538"/>
      <c r="J67" s="538"/>
    </row>
    <row r="68" spans="1:10" ht="16.3" x14ac:dyDescent="0.3">
      <c r="G68" s="538"/>
      <c r="H68" s="214" t="s">
        <v>760</v>
      </c>
      <c r="I68" s="538"/>
      <c r="J68" s="538"/>
    </row>
    <row r="69" spans="1:10" ht="10.55" customHeight="1" x14ac:dyDescent="0.3">
      <c r="G69" s="538"/>
      <c r="H69" s="538"/>
      <c r="I69" s="538"/>
      <c r="J69" s="538"/>
    </row>
    <row r="70" spans="1:10" ht="16.3" x14ac:dyDescent="0.3">
      <c r="G70" s="537"/>
      <c r="H70" s="537" t="s">
        <v>910</v>
      </c>
      <c r="I70" s="538"/>
      <c r="J70" s="538"/>
    </row>
    <row r="71" spans="1:10" ht="16.3" x14ac:dyDescent="0.3">
      <c r="G71" s="537"/>
      <c r="H71" s="537"/>
      <c r="I71" s="538"/>
      <c r="J71" s="538"/>
    </row>
    <row r="72" spans="1:10" ht="13.6" customHeight="1" x14ac:dyDescent="0.3">
      <c r="A72" s="56" t="s">
        <v>830</v>
      </c>
      <c r="G72" s="537"/>
      <c r="H72" s="537"/>
      <c r="I72" s="538"/>
      <c r="J72" s="538"/>
    </row>
    <row r="73" spans="1:10" x14ac:dyDescent="0.25">
      <c r="A73" s="56" t="s">
        <v>817</v>
      </c>
    </row>
    <row r="75" spans="1:10" x14ac:dyDescent="0.25">
      <c r="A75" s="56" t="s">
        <v>934</v>
      </c>
    </row>
  </sheetData>
  <mergeCells count="33">
    <mergeCell ref="D7:E7"/>
    <mergeCell ref="F7:G7"/>
    <mergeCell ref="H7:I7"/>
    <mergeCell ref="J7:K7"/>
    <mergeCell ref="D12:E12"/>
    <mergeCell ref="F12:G12"/>
    <mergeCell ref="H12:I12"/>
    <mergeCell ref="J12:K12"/>
    <mergeCell ref="A3:C5"/>
    <mergeCell ref="D6:E6"/>
    <mergeCell ref="F6:G6"/>
    <mergeCell ref="H6:I6"/>
    <mergeCell ref="J6:K6"/>
    <mergeCell ref="D30:E30"/>
    <mergeCell ref="F30:G30"/>
    <mergeCell ref="H30:I30"/>
    <mergeCell ref="J30:K30"/>
    <mergeCell ref="D23:E23"/>
    <mergeCell ref="F23:G23"/>
    <mergeCell ref="H23:I23"/>
    <mergeCell ref="J23:K23"/>
    <mergeCell ref="D56:E56"/>
    <mergeCell ref="F56:G56"/>
    <mergeCell ref="H56:I56"/>
    <mergeCell ref="J56:K56"/>
    <mergeCell ref="D36:E36"/>
    <mergeCell ref="F36:G36"/>
    <mergeCell ref="H36:I36"/>
    <mergeCell ref="J36:K36"/>
    <mergeCell ref="D43:E43"/>
    <mergeCell ref="F43:G43"/>
    <mergeCell ref="H43:I43"/>
    <mergeCell ref="J43:K43"/>
  </mergeCells>
  <printOptions horizontalCentered="1"/>
  <pageMargins left="0.74803149606299213" right="0.47244094488188981" top="0.49" bottom="0.27559055118110237" header="0.22" footer="0.19685039370078741"/>
  <pageSetup paperSize="9" scale="78" orientation="portrait" r:id="rId1"/>
  <headerFooter>
    <oddHeader>&amp;C33</oddHeader>
  </headerFooter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>
    <pageSetUpPr fitToPage="1"/>
  </sheetPr>
  <dimension ref="A1:L37"/>
  <sheetViews>
    <sheetView workbookViewId="0">
      <selection activeCell="V23" sqref="V23"/>
    </sheetView>
  </sheetViews>
  <sheetFormatPr defaultColWidth="9.125" defaultRowHeight="12.9" x14ac:dyDescent="0.2"/>
  <cols>
    <col min="1" max="16384" width="9.125" style="19"/>
  </cols>
  <sheetData>
    <row r="1" spans="1:12" s="2" customFormat="1" ht="14.95" customHeight="1" x14ac:dyDescent="0.2">
      <c r="A1" s="3" t="s">
        <v>354</v>
      </c>
      <c r="B1" s="15" t="s">
        <v>664</v>
      </c>
      <c r="C1" s="3"/>
      <c r="D1" s="3"/>
      <c r="E1" s="3"/>
      <c r="F1" s="3"/>
      <c r="G1" s="3"/>
      <c r="H1" s="3"/>
      <c r="I1" s="3"/>
      <c r="J1" s="3"/>
      <c r="K1" s="3"/>
      <c r="L1" s="47"/>
    </row>
    <row r="2" spans="1:12" s="2" customFormat="1" ht="14.95" customHeight="1" x14ac:dyDescent="0.2">
      <c r="A2" s="14"/>
    </row>
    <row r="3" spans="1:12" s="2" customFormat="1" ht="18" customHeight="1" x14ac:dyDescent="0.25">
      <c r="A3" s="1043" t="s">
        <v>300</v>
      </c>
      <c r="B3" s="1044"/>
      <c r="C3" s="1045"/>
      <c r="D3" s="1052" t="s">
        <v>698</v>
      </c>
      <c r="E3" s="1053"/>
      <c r="F3" s="1053"/>
      <c r="G3" s="1054"/>
      <c r="H3" s="1055" t="s">
        <v>699</v>
      </c>
      <c r="I3" s="1056"/>
      <c r="J3" s="1056"/>
      <c r="K3" s="1057"/>
    </row>
    <row r="4" spans="1:12" s="2" customFormat="1" ht="17.149999999999999" customHeight="1" x14ac:dyDescent="0.25">
      <c r="A4" s="1046"/>
      <c r="B4" s="1047"/>
      <c r="C4" s="1048"/>
      <c r="D4" s="4" t="s">
        <v>49</v>
      </c>
      <c r="E4" s="5"/>
      <c r="F4" s="4" t="s">
        <v>49</v>
      </c>
      <c r="G4" s="6"/>
      <c r="H4" s="7" t="s">
        <v>49</v>
      </c>
      <c r="I4" s="5"/>
      <c r="J4" s="4" t="s">
        <v>50</v>
      </c>
      <c r="K4" s="5"/>
    </row>
    <row r="5" spans="1:12" s="2" customFormat="1" ht="17.149999999999999" customHeight="1" thickBot="1" x14ac:dyDescent="0.3">
      <c r="A5" s="1049"/>
      <c r="B5" s="1050"/>
      <c r="C5" s="1051"/>
      <c r="D5" s="8" t="s">
        <v>614</v>
      </c>
      <c r="E5" s="9"/>
      <c r="F5" s="8" t="s">
        <v>301</v>
      </c>
      <c r="G5" s="10"/>
      <c r="H5" s="11" t="s">
        <v>614</v>
      </c>
      <c r="I5" s="9"/>
      <c r="J5" s="8" t="s">
        <v>301</v>
      </c>
      <c r="K5" s="9"/>
    </row>
    <row r="6" spans="1:12" s="2" customFormat="1" ht="18" customHeight="1" thickTop="1" thickBot="1" x14ac:dyDescent="0.3">
      <c r="A6" s="30" t="s">
        <v>22</v>
      </c>
      <c r="B6" s="20"/>
      <c r="C6" s="21"/>
      <c r="D6" s="1058">
        <v>13</v>
      </c>
      <c r="E6" s="1059"/>
      <c r="F6" s="1058">
        <v>13</v>
      </c>
      <c r="G6" s="1060"/>
      <c r="H6" s="1061">
        <v>39</v>
      </c>
      <c r="I6" s="1059"/>
      <c r="J6" s="1058">
        <v>39</v>
      </c>
      <c r="K6" s="1059"/>
    </row>
    <row r="7" spans="1:12" ht="18" customHeight="1" thickTop="1" x14ac:dyDescent="0.2">
      <c r="A7" s="33" t="s">
        <v>514</v>
      </c>
      <c r="B7" s="25"/>
      <c r="C7" s="26"/>
      <c r="D7" s="1062"/>
      <c r="E7" s="1063"/>
      <c r="F7" s="1062"/>
      <c r="G7" s="1064"/>
      <c r="H7" s="1065">
        <v>1</v>
      </c>
      <c r="I7" s="1063"/>
      <c r="J7" s="1062">
        <v>1</v>
      </c>
      <c r="K7" s="1063"/>
    </row>
    <row r="8" spans="1:12" ht="14.95" customHeight="1" x14ac:dyDescent="0.2">
      <c r="A8" s="31" t="s">
        <v>691</v>
      </c>
      <c r="B8" s="16"/>
      <c r="C8" s="13"/>
      <c r="D8" s="22"/>
      <c r="E8" s="23"/>
      <c r="F8" s="17"/>
      <c r="G8" s="18"/>
      <c r="H8" s="24"/>
      <c r="I8" s="23">
        <v>1</v>
      </c>
      <c r="J8" s="17"/>
      <c r="K8" s="32">
        <v>1</v>
      </c>
    </row>
    <row r="9" spans="1:12" ht="18" customHeight="1" x14ac:dyDescent="0.2">
      <c r="A9" s="33" t="s">
        <v>513</v>
      </c>
      <c r="B9" s="25"/>
      <c r="C9" s="26"/>
      <c r="D9" s="1062"/>
      <c r="E9" s="1063"/>
      <c r="F9" s="1062"/>
      <c r="G9" s="1064"/>
      <c r="H9" s="1065">
        <v>2</v>
      </c>
      <c r="I9" s="1063"/>
      <c r="J9" s="1062">
        <v>2</v>
      </c>
      <c r="K9" s="1063"/>
    </row>
    <row r="10" spans="1:12" ht="14.95" customHeight="1" x14ac:dyDescent="0.2">
      <c r="A10" s="31" t="s">
        <v>696</v>
      </c>
      <c r="B10" s="16"/>
      <c r="C10" s="13"/>
      <c r="D10" s="22"/>
      <c r="E10" s="23"/>
      <c r="F10" s="17"/>
      <c r="G10" s="18"/>
      <c r="H10" s="24"/>
      <c r="I10" s="23">
        <v>1</v>
      </c>
      <c r="J10" s="17"/>
      <c r="K10" s="32">
        <v>1</v>
      </c>
    </row>
    <row r="11" spans="1:12" ht="14.95" customHeight="1" x14ac:dyDescent="0.2">
      <c r="A11" s="31" t="s">
        <v>700</v>
      </c>
      <c r="B11" s="16"/>
      <c r="C11" s="13"/>
      <c r="D11" s="22"/>
      <c r="E11" s="23"/>
      <c r="F11" s="17"/>
      <c r="G11" s="18"/>
      <c r="H11" s="24"/>
      <c r="I11" s="23">
        <v>1</v>
      </c>
      <c r="J11" s="17"/>
      <c r="K11" s="32">
        <v>1</v>
      </c>
    </row>
    <row r="12" spans="1:12" ht="18" customHeight="1" x14ac:dyDescent="0.2">
      <c r="A12" s="33" t="s">
        <v>508</v>
      </c>
      <c r="B12" s="25"/>
      <c r="C12" s="26"/>
      <c r="D12" s="1062"/>
      <c r="E12" s="1063"/>
      <c r="F12" s="1062"/>
      <c r="G12" s="1064"/>
      <c r="H12" s="1065"/>
      <c r="I12" s="1063"/>
      <c r="J12" s="1062"/>
      <c r="K12" s="1063"/>
    </row>
    <row r="13" spans="1:12" ht="14.95" customHeight="1" x14ac:dyDescent="0.2">
      <c r="A13" s="31"/>
      <c r="B13" s="16"/>
      <c r="C13" s="13"/>
      <c r="D13" s="22"/>
      <c r="E13" s="23"/>
      <c r="F13" s="17"/>
      <c r="G13" s="18"/>
      <c r="H13" s="24"/>
      <c r="I13" s="23"/>
      <c r="J13" s="17"/>
      <c r="K13" s="32"/>
    </row>
    <row r="14" spans="1:12" ht="18" customHeight="1" x14ac:dyDescent="0.2">
      <c r="A14" s="33" t="s">
        <v>476</v>
      </c>
      <c r="B14" s="25"/>
      <c r="C14" s="26"/>
      <c r="D14" s="1062"/>
      <c r="E14" s="1063"/>
      <c r="F14" s="1062"/>
      <c r="G14" s="1064"/>
      <c r="H14" s="1065">
        <v>3</v>
      </c>
      <c r="I14" s="1063"/>
      <c r="J14" s="1062">
        <v>3</v>
      </c>
      <c r="K14" s="1063"/>
    </row>
    <row r="15" spans="1:12" ht="14.95" customHeight="1" x14ac:dyDescent="0.2">
      <c r="A15" s="31" t="s">
        <v>692</v>
      </c>
      <c r="B15" s="16"/>
      <c r="C15" s="13"/>
      <c r="D15" s="22"/>
      <c r="E15" s="23"/>
      <c r="F15" s="17"/>
      <c r="G15" s="18"/>
      <c r="H15" s="24"/>
      <c r="I15" s="23">
        <v>2</v>
      </c>
      <c r="J15" s="17"/>
      <c r="K15" s="32">
        <v>2</v>
      </c>
    </row>
    <row r="16" spans="1:12" ht="14.95" customHeight="1" x14ac:dyDescent="0.2">
      <c r="A16" s="31" t="s">
        <v>693</v>
      </c>
      <c r="B16" s="16"/>
      <c r="C16" s="13"/>
      <c r="D16" s="22"/>
      <c r="E16" s="23"/>
      <c r="F16" s="17"/>
      <c r="G16" s="18"/>
      <c r="H16" s="24"/>
      <c r="I16" s="23">
        <v>1</v>
      </c>
      <c r="J16" s="17"/>
      <c r="K16" s="32">
        <v>1</v>
      </c>
    </row>
    <row r="17" spans="1:11" ht="18" customHeight="1" x14ac:dyDescent="0.2">
      <c r="A17" s="33" t="s">
        <v>509</v>
      </c>
      <c r="B17" s="25"/>
      <c r="C17" s="26"/>
      <c r="D17" s="1062">
        <v>2</v>
      </c>
      <c r="E17" s="1063"/>
      <c r="F17" s="1062">
        <v>2</v>
      </c>
      <c r="G17" s="1064"/>
      <c r="H17" s="1065">
        <v>4</v>
      </c>
      <c r="I17" s="1063"/>
      <c r="J17" s="1062">
        <v>4</v>
      </c>
      <c r="K17" s="1063"/>
    </row>
    <row r="18" spans="1:11" ht="14.95" customHeight="1" x14ac:dyDescent="0.2">
      <c r="A18" s="31" t="s">
        <v>679</v>
      </c>
      <c r="B18" s="16"/>
      <c r="C18" s="13"/>
      <c r="D18" s="22"/>
      <c r="E18" s="23">
        <v>1</v>
      </c>
      <c r="F18" s="17"/>
      <c r="G18" s="18">
        <v>1</v>
      </c>
      <c r="H18" s="24"/>
      <c r="I18" s="23">
        <v>2</v>
      </c>
      <c r="J18" s="17"/>
      <c r="K18" s="35">
        <v>2</v>
      </c>
    </row>
    <row r="19" spans="1:11" ht="14.95" customHeight="1" x14ac:dyDescent="0.2">
      <c r="A19" s="31" t="s">
        <v>701</v>
      </c>
      <c r="B19" s="16"/>
      <c r="C19" s="13"/>
      <c r="D19" s="22"/>
      <c r="E19" s="23">
        <v>1</v>
      </c>
      <c r="F19" s="17"/>
      <c r="G19" s="18">
        <v>1</v>
      </c>
      <c r="H19" s="24"/>
      <c r="I19" s="23">
        <v>1</v>
      </c>
      <c r="J19" s="17"/>
      <c r="K19" s="35">
        <v>1</v>
      </c>
    </row>
    <row r="20" spans="1:11" ht="14.95" customHeight="1" x14ac:dyDescent="0.2">
      <c r="A20" s="31" t="s">
        <v>702</v>
      </c>
      <c r="B20" s="16"/>
      <c r="C20" s="13"/>
      <c r="D20" s="22"/>
      <c r="E20" s="23"/>
      <c r="F20" s="17"/>
      <c r="G20" s="18"/>
      <c r="H20" s="24"/>
      <c r="I20" s="23">
        <v>1</v>
      </c>
      <c r="J20" s="17"/>
      <c r="K20" s="35">
        <v>1</v>
      </c>
    </row>
    <row r="21" spans="1:11" ht="18" customHeight="1" x14ac:dyDescent="0.2">
      <c r="A21" s="33" t="s">
        <v>415</v>
      </c>
      <c r="B21" s="25"/>
      <c r="C21" s="26"/>
      <c r="D21" s="1062">
        <v>1</v>
      </c>
      <c r="E21" s="1063"/>
      <c r="F21" s="1062">
        <v>1</v>
      </c>
      <c r="G21" s="1064"/>
      <c r="H21" s="1065">
        <v>4</v>
      </c>
      <c r="I21" s="1063"/>
      <c r="J21" s="1062">
        <v>4</v>
      </c>
      <c r="K21" s="1063"/>
    </row>
    <row r="22" spans="1:11" ht="14.95" customHeight="1" x14ac:dyDescent="0.2">
      <c r="A22" s="31" t="s">
        <v>697</v>
      </c>
      <c r="B22" s="16"/>
      <c r="C22" s="13"/>
      <c r="D22" s="22"/>
      <c r="E22" s="23"/>
      <c r="F22" s="17"/>
      <c r="G22" s="18"/>
      <c r="H22" s="24"/>
      <c r="I22" s="23">
        <v>2</v>
      </c>
      <c r="J22" s="17"/>
      <c r="K22" s="32">
        <v>2</v>
      </c>
    </row>
    <row r="23" spans="1:11" ht="14.95" customHeight="1" x14ac:dyDescent="0.2">
      <c r="A23" s="31" t="s">
        <v>703</v>
      </c>
      <c r="B23" s="16"/>
      <c r="C23" s="13"/>
      <c r="D23" s="22"/>
      <c r="E23" s="23">
        <v>1</v>
      </c>
      <c r="F23" s="17"/>
      <c r="G23" s="18">
        <v>1</v>
      </c>
      <c r="H23" s="24"/>
      <c r="I23" s="23">
        <v>1</v>
      </c>
      <c r="J23" s="17"/>
      <c r="K23" s="32">
        <v>1</v>
      </c>
    </row>
    <row r="24" spans="1:11" ht="14.95" customHeight="1" x14ac:dyDescent="0.2">
      <c r="A24" s="55" t="s">
        <v>704</v>
      </c>
      <c r="B24" s="36"/>
      <c r="C24" s="34"/>
      <c r="D24" s="28"/>
      <c r="E24" s="27"/>
      <c r="F24" s="36"/>
      <c r="G24" s="54"/>
      <c r="H24" s="29"/>
      <c r="I24" s="27">
        <v>1</v>
      </c>
      <c r="J24" s="36"/>
      <c r="K24" s="34">
        <v>1</v>
      </c>
    </row>
    <row r="26" spans="1:11" ht="15.8" customHeight="1" x14ac:dyDescent="0.2">
      <c r="A26" s="47" t="s">
        <v>663</v>
      </c>
    </row>
    <row r="28" spans="1:11" s="2" customFormat="1" ht="15.65" x14ac:dyDescent="0.25">
      <c r="H28" s="44"/>
      <c r="I28" s="45"/>
      <c r="J28" s="45"/>
    </row>
    <row r="29" spans="1:11" s="2" customFormat="1" ht="15.65" x14ac:dyDescent="0.25">
      <c r="G29" s="46"/>
      <c r="H29" s="44"/>
      <c r="I29" s="45"/>
      <c r="J29" s="45"/>
    </row>
    <row r="30" spans="1:11" s="2" customFormat="1" ht="15.65" x14ac:dyDescent="0.25">
      <c r="G30" s="45"/>
      <c r="H30" s="42"/>
      <c r="I30" s="45"/>
      <c r="J30" s="45"/>
    </row>
    <row r="31" spans="1:11" s="2" customFormat="1" ht="13.6" customHeight="1" x14ac:dyDescent="0.25">
      <c r="G31" s="45"/>
      <c r="H31" s="45"/>
      <c r="I31" s="45"/>
      <c r="J31" s="45"/>
    </row>
    <row r="32" spans="1:11" s="2" customFormat="1" ht="15.65" x14ac:dyDescent="0.25">
      <c r="G32" s="44"/>
      <c r="H32" s="44"/>
      <c r="I32" s="45"/>
      <c r="J32" s="45"/>
    </row>
    <row r="33" spans="1:7" s="2" customFormat="1" ht="15.65" x14ac:dyDescent="0.25">
      <c r="A33" s="2" t="s">
        <v>616</v>
      </c>
      <c r="G33" s="43"/>
    </row>
    <row r="34" spans="1:7" s="2" customFormat="1" ht="15.65" x14ac:dyDescent="0.25">
      <c r="A34" s="2" t="s">
        <v>671</v>
      </c>
      <c r="G34" s="43"/>
    </row>
    <row r="35" spans="1:7" s="2" customFormat="1" ht="15.65" x14ac:dyDescent="0.25">
      <c r="A35" s="2" t="s">
        <v>645</v>
      </c>
      <c r="G35" s="43"/>
    </row>
    <row r="36" spans="1:7" s="2" customFormat="1" ht="9" customHeight="1" x14ac:dyDescent="0.25">
      <c r="G36" s="43"/>
    </row>
    <row r="37" spans="1:7" s="2" customFormat="1" x14ac:dyDescent="0.2">
      <c r="A37" s="2" t="s">
        <v>705</v>
      </c>
    </row>
  </sheetData>
  <mergeCells count="31">
    <mergeCell ref="D17:E17"/>
    <mergeCell ref="F17:G17"/>
    <mergeCell ref="H17:I17"/>
    <mergeCell ref="J17:K17"/>
    <mergeCell ref="D21:E21"/>
    <mergeCell ref="F21:G21"/>
    <mergeCell ref="H21:I21"/>
    <mergeCell ref="J21:K21"/>
    <mergeCell ref="D12:E12"/>
    <mergeCell ref="F12:G12"/>
    <mergeCell ref="H12:I12"/>
    <mergeCell ref="J12:K12"/>
    <mergeCell ref="D14:E14"/>
    <mergeCell ref="F14:G14"/>
    <mergeCell ref="H14:I14"/>
    <mergeCell ref="J14:K14"/>
    <mergeCell ref="D7:E7"/>
    <mergeCell ref="F7:G7"/>
    <mergeCell ref="H7:I7"/>
    <mergeCell ref="J7:K7"/>
    <mergeCell ref="D9:E9"/>
    <mergeCell ref="F9:G9"/>
    <mergeCell ref="H9:I9"/>
    <mergeCell ref="J9:K9"/>
    <mergeCell ref="A3:C5"/>
    <mergeCell ref="D3:G3"/>
    <mergeCell ref="H3:K3"/>
    <mergeCell ref="D6:E6"/>
    <mergeCell ref="F6:G6"/>
    <mergeCell ref="H6:I6"/>
    <mergeCell ref="J6:K6"/>
  </mergeCells>
  <pageMargins left="0.43307086614173229" right="0.39370078740157483" top="0.74803149606299213" bottom="0.74803149606299213" header="0.31496062992125984" footer="0.31496062992125984"/>
  <pageSetup paperSize="9" scale="96" orientation="portrait" horizontalDpi="4294967295" verticalDpi="4294967295" r:id="rId1"/>
  <headerFooter>
    <oddHeader>&amp;C33</oddHead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83"/>
  <sheetViews>
    <sheetView zoomScaleNormal="100" workbookViewId="0">
      <selection activeCell="J6" sqref="J6"/>
    </sheetView>
  </sheetViews>
  <sheetFormatPr defaultColWidth="9.125" defaultRowHeight="13.6" x14ac:dyDescent="0.25"/>
  <cols>
    <col min="1" max="5" width="9.125" style="56"/>
    <col min="6" max="9" width="10.75" style="56" customWidth="1"/>
    <col min="10" max="10" width="13" style="56" customWidth="1"/>
    <col min="11" max="16384" width="9.125" style="56"/>
  </cols>
  <sheetData>
    <row r="1" spans="1:9" ht="15.8" customHeight="1" x14ac:dyDescent="0.25">
      <c r="A1" s="64" t="s">
        <v>521</v>
      </c>
      <c r="B1" s="64" t="s">
        <v>960</v>
      </c>
    </row>
    <row r="2" spans="1:9" ht="16.5" customHeight="1" x14ac:dyDescent="0.25"/>
    <row r="3" spans="1:9" ht="14.95" customHeight="1" x14ac:dyDescent="0.25">
      <c r="A3" s="564" t="s">
        <v>27</v>
      </c>
      <c r="B3" s="541"/>
      <c r="C3" s="541"/>
      <c r="D3" s="541"/>
      <c r="E3" s="541"/>
      <c r="F3" s="567" t="s">
        <v>28</v>
      </c>
      <c r="G3" s="567" t="s">
        <v>29</v>
      </c>
      <c r="H3" s="567" t="s">
        <v>25</v>
      </c>
      <c r="I3" s="850" t="s">
        <v>26</v>
      </c>
    </row>
    <row r="4" spans="1:9" ht="14.95" customHeight="1" x14ac:dyDescent="0.25">
      <c r="A4" s="552"/>
      <c r="B4" s="544"/>
      <c r="C4" s="544"/>
      <c r="D4" s="544"/>
      <c r="E4" s="544"/>
      <c r="F4" s="785"/>
      <c r="G4" s="785" t="s">
        <v>30</v>
      </c>
      <c r="H4" s="785"/>
      <c r="I4" s="568"/>
    </row>
    <row r="5" spans="1:9" ht="14.95" customHeight="1" x14ac:dyDescent="0.25">
      <c r="A5" s="565" t="s">
        <v>31</v>
      </c>
      <c r="B5" s="544"/>
      <c r="C5" s="544"/>
      <c r="D5" s="544"/>
      <c r="E5" s="544"/>
      <c r="F5" s="569">
        <v>73138</v>
      </c>
      <c r="G5" s="569">
        <v>8416</v>
      </c>
      <c r="H5" s="569">
        <v>63835</v>
      </c>
      <c r="I5" s="570">
        <v>887</v>
      </c>
    </row>
    <row r="6" spans="1:9" ht="14.95" customHeight="1" x14ac:dyDescent="0.25">
      <c r="A6" s="566" t="s">
        <v>33</v>
      </c>
      <c r="B6" s="550"/>
      <c r="C6" s="550"/>
      <c r="D6" s="550"/>
      <c r="E6" s="550"/>
      <c r="F6" s="86">
        <v>7846</v>
      </c>
      <c r="G6" s="87">
        <v>794</v>
      </c>
      <c r="H6" s="87">
        <v>6947</v>
      </c>
      <c r="I6" s="88">
        <v>105</v>
      </c>
    </row>
    <row r="7" spans="1:9" ht="14.95" customHeight="1" x14ac:dyDescent="0.25">
      <c r="A7" s="549" t="s">
        <v>35</v>
      </c>
      <c r="B7" s="550"/>
      <c r="C7" s="550"/>
      <c r="D7" s="550"/>
      <c r="E7" s="550"/>
      <c r="F7" s="86">
        <v>7830</v>
      </c>
      <c r="G7" s="87">
        <v>877</v>
      </c>
      <c r="H7" s="87">
        <v>6853</v>
      </c>
      <c r="I7" s="88">
        <v>100</v>
      </c>
    </row>
    <row r="8" spans="1:9" ht="14.95" customHeight="1" x14ac:dyDescent="0.25">
      <c r="A8" s="549" t="s">
        <v>36</v>
      </c>
      <c r="B8" s="550"/>
      <c r="C8" s="550"/>
      <c r="D8" s="550"/>
      <c r="E8" s="550"/>
      <c r="F8" s="86">
        <v>7608</v>
      </c>
      <c r="G8" s="87">
        <v>827</v>
      </c>
      <c r="H8" s="87">
        <v>6701</v>
      </c>
      <c r="I8" s="88">
        <v>80</v>
      </c>
    </row>
    <row r="9" spans="1:9" ht="14.95" customHeight="1" x14ac:dyDescent="0.25">
      <c r="A9" s="549" t="s">
        <v>37</v>
      </c>
      <c r="B9" s="550"/>
      <c r="C9" s="550"/>
      <c r="D9" s="550"/>
      <c r="E9" s="550"/>
      <c r="F9" s="86">
        <v>4986</v>
      </c>
      <c r="G9" s="87">
        <v>624</v>
      </c>
      <c r="H9" s="87">
        <v>4301</v>
      </c>
      <c r="I9" s="88">
        <v>61</v>
      </c>
    </row>
    <row r="10" spans="1:9" ht="14.95" customHeight="1" x14ac:dyDescent="0.25">
      <c r="A10" s="549" t="s">
        <v>38</v>
      </c>
      <c r="B10" s="550"/>
      <c r="C10" s="550"/>
      <c r="D10" s="550"/>
      <c r="E10" s="550"/>
      <c r="F10" s="86">
        <v>5639</v>
      </c>
      <c r="G10" s="87">
        <v>838</v>
      </c>
      <c r="H10" s="87">
        <v>4751</v>
      </c>
      <c r="I10" s="88">
        <v>50</v>
      </c>
    </row>
    <row r="11" spans="1:9" ht="14.95" customHeight="1" x14ac:dyDescent="0.25">
      <c r="A11" s="549" t="s">
        <v>39</v>
      </c>
      <c r="B11" s="550"/>
      <c r="C11" s="550"/>
      <c r="D11" s="550"/>
      <c r="E11" s="550"/>
      <c r="F11" s="86">
        <v>6801</v>
      </c>
      <c r="G11" s="87">
        <v>915</v>
      </c>
      <c r="H11" s="87">
        <v>5826</v>
      </c>
      <c r="I11" s="88">
        <v>60</v>
      </c>
    </row>
    <row r="12" spans="1:9" ht="14.95" customHeight="1" x14ac:dyDescent="0.25">
      <c r="A12" s="549" t="s">
        <v>40</v>
      </c>
      <c r="B12" s="550"/>
      <c r="C12" s="550"/>
      <c r="D12" s="550"/>
      <c r="E12" s="550"/>
      <c r="F12" s="86">
        <v>7453</v>
      </c>
      <c r="G12" s="87">
        <v>582</v>
      </c>
      <c r="H12" s="87">
        <v>6771</v>
      </c>
      <c r="I12" s="88">
        <v>100</v>
      </c>
    </row>
    <row r="13" spans="1:9" ht="14.95" customHeight="1" x14ac:dyDescent="0.25">
      <c r="A13" s="549" t="s">
        <v>41</v>
      </c>
      <c r="B13" s="550"/>
      <c r="C13" s="550"/>
      <c r="D13" s="550"/>
      <c r="E13" s="550"/>
      <c r="F13" s="86">
        <v>7934</v>
      </c>
      <c r="G13" s="87">
        <v>648</v>
      </c>
      <c r="H13" s="87">
        <v>7168</v>
      </c>
      <c r="I13" s="88">
        <v>118</v>
      </c>
    </row>
    <row r="14" spans="1:9" ht="14.95" customHeight="1" x14ac:dyDescent="0.25">
      <c r="A14" s="549" t="s">
        <v>42</v>
      </c>
      <c r="B14" s="550"/>
      <c r="C14" s="550"/>
      <c r="D14" s="550"/>
      <c r="E14" s="550"/>
      <c r="F14" s="86">
        <v>6784</v>
      </c>
      <c r="G14" s="87">
        <v>737</v>
      </c>
      <c r="H14" s="87">
        <v>5974</v>
      </c>
      <c r="I14" s="88">
        <v>73</v>
      </c>
    </row>
    <row r="15" spans="1:9" ht="14.95" customHeight="1" x14ac:dyDescent="0.25">
      <c r="A15" s="549" t="s">
        <v>43</v>
      </c>
      <c r="B15" s="550"/>
      <c r="C15" s="550"/>
      <c r="D15" s="550"/>
      <c r="E15" s="550"/>
      <c r="F15" s="86">
        <v>4899</v>
      </c>
      <c r="G15" s="87">
        <v>441</v>
      </c>
      <c r="H15" s="87">
        <v>4383</v>
      </c>
      <c r="I15" s="88">
        <v>75</v>
      </c>
    </row>
    <row r="16" spans="1:9" ht="14.95" customHeight="1" x14ac:dyDescent="0.25">
      <c r="A16" s="701" t="s">
        <v>45</v>
      </c>
      <c r="B16" s="544"/>
      <c r="C16" s="544"/>
      <c r="D16" s="544"/>
      <c r="E16" s="544"/>
      <c r="F16" s="89">
        <v>5358</v>
      </c>
      <c r="G16" s="90">
        <v>1133</v>
      </c>
      <c r="H16" s="90">
        <v>4160</v>
      </c>
      <c r="I16" s="91">
        <v>65</v>
      </c>
    </row>
    <row r="18" spans="1:2" ht="14.3" x14ac:dyDescent="0.25">
      <c r="A18" s="84" t="s">
        <v>961</v>
      </c>
      <c r="B18" s="92"/>
    </row>
    <row r="19" spans="1:2" ht="14.95" customHeight="1" x14ac:dyDescent="0.25"/>
    <row r="20" spans="1:2" ht="18" customHeight="1" x14ac:dyDescent="0.25"/>
    <row r="21" spans="1:2" ht="18" customHeight="1" x14ac:dyDescent="0.25"/>
    <row r="22" spans="1:2" ht="14.95" customHeight="1" x14ac:dyDescent="0.25"/>
    <row r="23" spans="1:2" ht="18" customHeight="1" x14ac:dyDescent="0.25"/>
    <row r="24" spans="1:2" ht="14.95" customHeight="1" x14ac:dyDescent="0.25"/>
    <row r="25" spans="1:2" ht="18" customHeight="1" x14ac:dyDescent="0.25"/>
    <row r="26" spans="1:2" ht="14.95" customHeight="1" x14ac:dyDescent="0.25"/>
    <row r="27" spans="1:2" ht="18" customHeight="1" x14ac:dyDescent="0.25"/>
    <row r="28" spans="1:2" ht="14.95" customHeight="1" x14ac:dyDescent="0.25"/>
    <row r="29" spans="1:2" ht="18" customHeight="1" x14ac:dyDescent="0.25"/>
    <row r="30" spans="1:2" ht="18" customHeight="1" x14ac:dyDescent="0.25"/>
    <row r="54" spans="4:4" x14ac:dyDescent="0.25">
      <c r="D54" s="93"/>
    </row>
    <row r="83" spans="3:4" x14ac:dyDescent="0.25">
      <c r="C83" s="94"/>
      <c r="D83" s="93"/>
    </row>
  </sheetData>
  <phoneticPr fontId="2" type="noConversion"/>
  <printOptions horizontalCentered="1"/>
  <pageMargins left="0.9055118110236221" right="0.27559055118110237" top="0.59055118110236227" bottom="0.6692913385826772" header="0.31496062992125984" footer="0.51181102362204722"/>
  <pageSetup paperSize="9" scale="85" orientation="portrait" r:id="rId1"/>
  <headerFooter alignWithMargins="0">
    <oddHeader>&amp;C2</oddHead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109"/>
  <sheetViews>
    <sheetView topLeftCell="A43" zoomScaleNormal="100" workbookViewId="0">
      <selection activeCell="J71" sqref="J71"/>
    </sheetView>
  </sheetViews>
  <sheetFormatPr defaultColWidth="9.125" defaultRowHeight="5.6" customHeight="1" x14ac:dyDescent="0.25"/>
  <cols>
    <col min="1" max="1" width="24.625" style="56" customWidth="1"/>
    <col min="2" max="2" width="7.75" style="56" customWidth="1"/>
    <col min="3" max="3" width="10.75" style="56" customWidth="1"/>
    <col min="4" max="4" width="9.75" style="56" customWidth="1"/>
    <col min="5" max="5" width="10.625" style="56" customWidth="1"/>
    <col min="6" max="6" width="9.75" style="56" customWidth="1"/>
    <col min="7" max="7" width="12.75" style="56" customWidth="1"/>
    <col min="8" max="8" width="10" style="56" customWidth="1"/>
    <col min="9" max="9" width="10.625" style="56" customWidth="1"/>
    <col min="10" max="10" width="9.375" style="56" customWidth="1"/>
    <col min="11" max="11" width="8.75" style="56" customWidth="1"/>
    <col min="12" max="12" width="9.625" style="56" customWidth="1"/>
    <col min="13" max="15" width="9.75" style="56" customWidth="1"/>
    <col min="16" max="16384" width="9.125" style="56"/>
  </cols>
  <sheetData>
    <row r="1" spans="1:13" ht="13.6" x14ac:dyDescent="0.25">
      <c r="A1" s="95" t="s">
        <v>962</v>
      </c>
      <c r="B1" s="96"/>
      <c r="C1" s="96"/>
    </row>
    <row r="2" spans="1:13" ht="13.6" x14ac:dyDescent="0.25">
      <c r="A2" s="97" t="s">
        <v>963</v>
      </c>
      <c r="B2" s="96"/>
      <c r="C2" s="96"/>
    </row>
    <row r="3" spans="1:13" ht="13.6" x14ac:dyDescent="0.25">
      <c r="A3" s="97" t="s">
        <v>639</v>
      </c>
      <c r="I3" s="77"/>
      <c r="J3" s="77"/>
      <c r="K3" s="77"/>
      <c r="L3" s="77"/>
      <c r="M3" s="77"/>
    </row>
    <row r="4" spans="1:13" ht="12.75" customHeight="1" x14ac:dyDescent="0.25">
      <c r="A4" s="571" t="s">
        <v>47</v>
      </c>
      <c r="B4" s="572" t="s">
        <v>48</v>
      </c>
      <c r="C4" s="572" t="s">
        <v>470</v>
      </c>
      <c r="D4" s="572" t="s">
        <v>49</v>
      </c>
      <c r="E4" s="878" t="s">
        <v>626</v>
      </c>
      <c r="F4" s="879"/>
      <c r="G4" s="875" t="s">
        <v>522</v>
      </c>
      <c r="H4" s="572" t="s">
        <v>50</v>
      </c>
      <c r="I4" s="573" t="s">
        <v>304</v>
      </c>
      <c r="J4" s="547"/>
      <c r="K4" s="547"/>
      <c r="L4" s="547"/>
      <c r="M4" s="548"/>
    </row>
    <row r="5" spans="1:13" ht="13.6" x14ac:dyDescent="0.25">
      <c r="A5" s="574"/>
      <c r="B5" s="575" t="s">
        <v>52</v>
      </c>
      <c r="C5" s="576" t="s">
        <v>471</v>
      </c>
      <c r="D5" s="575" t="s">
        <v>53</v>
      </c>
      <c r="E5" s="577"/>
      <c r="F5" s="577"/>
      <c r="G5" s="876"/>
      <c r="H5" s="575" t="s">
        <v>53</v>
      </c>
      <c r="I5" s="578" t="s">
        <v>54</v>
      </c>
      <c r="J5" s="578" t="s">
        <v>55</v>
      </c>
      <c r="K5" s="579" t="s">
        <v>305</v>
      </c>
      <c r="L5" s="580"/>
      <c r="M5" s="581" t="s">
        <v>56</v>
      </c>
    </row>
    <row r="6" spans="1:13" ht="13.6" x14ac:dyDescent="0.25">
      <c r="A6" s="574"/>
      <c r="B6" s="577"/>
      <c r="C6" s="582" t="s">
        <v>2</v>
      </c>
      <c r="D6" s="575" t="s">
        <v>57</v>
      </c>
      <c r="E6" s="575" t="s">
        <v>58</v>
      </c>
      <c r="F6" s="575" t="s">
        <v>25</v>
      </c>
      <c r="G6" s="876"/>
      <c r="H6" s="575" t="s">
        <v>59</v>
      </c>
      <c r="I6" s="578" t="s">
        <v>60</v>
      </c>
      <c r="J6" s="578"/>
      <c r="K6" s="567" t="s">
        <v>31</v>
      </c>
      <c r="L6" s="583" t="s">
        <v>306</v>
      </c>
      <c r="M6" s="581" t="s">
        <v>61</v>
      </c>
    </row>
    <row r="7" spans="1:13" ht="13.6" x14ac:dyDescent="0.25">
      <c r="A7" s="574"/>
      <c r="B7" s="577"/>
      <c r="C7" s="584" t="s">
        <v>481</v>
      </c>
      <c r="D7" s="575" t="s">
        <v>62</v>
      </c>
      <c r="E7" s="575" t="s">
        <v>30</v>
      </c>
      <c r="F7" s="575" t="s">
        <v>26</v>
      </c>
      <c r="G7" s="877"/>
      <c r="H7" s="575" t="s">
        <v>523</v>
      </c>
      <c r="I7" s="562" t="s">
        <v>63</v>
      </c>
      <c r="J7" s="562"/>
      <c r="K7" s="562"/>
      <c r="L7" s="585" t="s">
        <v>307</v>
      </c>
      <c r="M7" s="568" t="s">
        <v>64</v>
      </c>
    </row>
    <row r="8" spans="1:13" ht="13.6" x14ac:dyDescent="0.25">
      <c r="A8" s="836">
        <v>1</v>
      </c>
      <c r="B8" s="586">
        <v>2</v>
      </c>
      <c r="C8" s="562">
        <v>3</v>
      </c>
      <c r="D8" s="586">
        <v>4</v>
      </c>
      <c r="E8" s="586">
        <v>5</v>
      </c>
      <c r="F8" s="586">
        <v>6</v>
      </c>
      <c r="G8" s="586">
        <v>7</v>
      </c>
      <c r="H8" s="586">
        <v>8</v>
      </c>
      <c r="I8" s="562">
        <v>9</v>
      </c>
      <c r="J8" s="562">
        <v>10</v>
      </c>
      <c r="K8" s="562">
        <v>11</v>
      </c>
      <c r="L8" s="562">
        <v>12</v>
      </c>
      <c r="M8" s="568">
        <v>13</v>
      </c>
    </row>
    <row r="9" spans="1:13" ht="16.5" customHeight="1" x14ac:dyDescent="0.25">
      <c r="A9" s="98" t="s">
        <v>31</v>
      </c>
      <c r="B9" s="99">
        <v>84989</v>
      </c>
      <c r="C9" s="99">
        <v>2080</v>
      </c>
      <c r="D9" s="90">
        <v>73138</v>
      </c>
      <c r="E9" s="100">
        <v>8416</v>
      </c>
      <c r="F9" s="99">
        <v>64722</v>
      </c>
      <c r="G9" s="100">
        <v>73</v>
      </c>
      <c r="H9" s="100">
        <v>73065</v>
      </c>
      <c r="I9" s="101">
        <v>9341</v>
      </c>
      <c r="J9" s="101">
        <v>7812</v>
      </c>
      <c r="K9" s="101">
        <v>9348</v>
      </c>
      <c r="L9" s="90">
        <v>1318</v>
      </c>
      <c r="M9" s="102">
        <v>7521</v>
      </c>
    </row>
    <row r="10" spans="1:13" ht="13.6" x14ac:dyDescent="0.25">
      <c r="A10" s="828" t="s">
        <v>68</v>
      </c>
      <c r="B10" s="596">
        <f>SUM(B11:B34)</f>
        <v>9019</v>
      </c>
      <c r="C10" s="596">
        <f t="shared" ref="C10" si="0">SUM(C11:C34)</f>
        <v>190</v>
      </c>
      <c r="D10" s="596">
        <f>SUM(D11:D34)</f>
        <v>7846</v>
      </c>
      <c r="E10" s="596">
        <f>SUM(E11:E34)</f>
        <v>794</v>
      </c>
      <c r="F10" s="596">
        <f>SUM(F11:F34)</f>
        <v>7052</v>
      </c>
      <c r="G10" s="596">
        <f t="shared" ref="G10:M10" si="1">SUM(G11:G34)</f>
        <v>16</v>
      </c>
      <c r="H10" s="596">
        <f t="shared" si="1"/>
        <v>7830</v>
      </c>
      <c r="I10" s="596">
        <f t="shared" si="1"/>
        <v>1074</v>
      </c>
      <c r="J10" s="596">
        <f t="shared" si="1"/>
        <v>775</v>
      </c>
      <c r="K10" s="596">
        <f t="shared" si="1"/>
        <v>956</v>
      </c>
      <c r="L10" s="596">
        <f t="shared" si="1"/>
        <v>193</v>
      </c>
      <c r="M10" s="596">
        <f t="shared" si="1"/>
        <v>837</v>
      </c>
    </row>
    <row r="11" spans="1:13" ht="14.3" customHeight="1" x14ac:dyDescent="0.25">
      <c r="A11" s="587" t="s">
        <v>69</v>
      </c>
      <c r="B11" s="87">
        <v>441</v>
      </c>
      <c r="C11" s="87"/>
      <c r="D11" s="87">
        <f t="shared" ref="D11:D34" si="2">SUM(E11:F11)</f>
        <v>426</v>
      </c>
      <c r="E11" s="87">
        <v>114</v>
      </c>
      <c r="F11" s="87">
        <v>312</v>
      </c>
      <c r="G11" s="87">
        <v>2</v>
      </c>
      <c r="H11" s="87">
        <f>+D11-G11</f>
        <v>424</v>
      </c>
      <c r="I11" s="87">
        <v>204</v>
      </c>
      <c r="J11" s="87">
        <v>147</v>
      </c>
      <c r="K11" s="87">
        <v>236</v>
      </c>
      <c r="L11" s="87">
        <v>34</v>
      </c>
      <c r="M11" s="88">
        <v>131</v>
      </c>
    </row>
    <row r="12" spans="1:13" ht="14.3" customHeight="1" x14ac:dyDescent="0.25">
      <c r="A12" s="590" t="s">
        <v>70</v>
      </c>
      <c r="B12" s="87">
        <v>80</v>
      </c>
      <c r="C12" s="87"/>
      <c r="D12" s="87">
        <f t="shared" si="2"/>
        <v>43</v>
      </c>
      <c r="E12" s="87">
        <v>1</v>
      </c>
      <c r="F12" s="87">
        <v>42</v>
      </c>
      <c r="G12" s="87">
        <v>0</v>
      </c>
      <c r="H12" s="87">
        <f t="shared" ref="H12:H52" si="3">+D12-G12</f>
        <v>43</v>
      </c>
      <c r="I12" s="109"/>
      <c r="J12" s="109"/>
      <c r="K12" s="109"/>
      <c r="L12" s="109"/>
      <c r="M12" s="110"/>
    </row>
    <row r="13" spans="1:13" ht="14.3" customHeight="1" x14ac:dyDescent="0.25">
      <c r="A13" s="590" t="s">
        <v>71</v>
      </c>
      <c r="B13" s="87">
        <v>130</v>
      </c>
      <c r="C13" s="87"/>
      <c r="D13" s="87">
        <f t="shared" si="2"/>
        <v>0</v>
      </c>
      <c r="E13" s="87">
        <v>0</v>
      </c>
      <c r="F13" s="87">
        <v>0</v>
      </c>
      <c r="G13" s="87">
        <v>0</v>
      </c>
      <c r="H13" s="87">
        <f t="shared" si="3"/>
        <v>0</v>
      </c>
      <c r="I13" s="109"/>
      <c r="J13" s="109"/>
      <c r="K13" s="109"/>
      <c r="L13" s="109"/>
      <c r="M13" s="110"/>
    </row>
    <row r="14" spans="1:13" ht="14.3" customHeight="1" x14ac:dyDescent="0.25">
      <c r="A14" s="590" t="s">
        <v>76</v>
      </c>
      <c r="B14" s="87">
        <v>254</v>
      </c>
      <c r="C14" s="87"/>
      <c r="D14" s="87">
        <f>SUM(E14:F14)</f>
        <v>126</v>
      </c>
      <c r="E14" s="87">
        <v>0</v>
      </c>
      <c r="F14" s="87">
        <v>126</v>
      </c>
      <c r="G14" s="87">
        <v>0</v>
      </c>
      <c r="H14" s="87">
        <f>+D14-G14</f>
        <v>126</v>
      </c>
      <c r="I14" s="109"/>
      <c r="J14" s="109"/>
      <c r="K14" s="109"/>
      <c r="L14" s="109"/>
      <c r="M14" s="110"/>
    </row>
    <row r="15" spans="1:13" ht="14.3" customHeight="1" x14ac:dyDescent="0.25">
      <c r="A15" s="833" t="s">
        <v>913</v>
      </c>
      <c r="B15" s="87">
        <v>616</v>
      </c>
      <c r="C15" s="87">
        <v>38</v>
      </c>
      <c r="D15" s="87">
        <f t="shared" ref="D15" si="4">SUM(E15:F15)</f>
        <v>543</v>
      </c>
      <c r="E15" s="87">
        <v>85</v>
      </c>
      <c r="F15" s="87">
        <v>458</v>
      </c>
      <c r="G15" s="87">
        <v>0</v>
      </c>
      <c r="H15" s="87">
        <f t="shared" ref="H15" si="5">+D15-G15</f>
        <v>543</v>
      </c>
      <c r="I15" s="111"/>
      <c r="J15" s="111"/>
      <c r="K15" s="111"/>
      <c r="L15" s="111"/>
      <c r="M15" s="112"/>
    </row>
    <row r="16" spans="1:13" ht="14.3" customHeight="1" x14ac:dyDescent="0.25">
      <c r="A16" s="587" t="s">
        <v>79</v>
      </c>
      <c r="B16" s="87">
        <v>1006</v>
      </c>
      <c r="C16" s="87"/>
      <c r="D16" s="87">
        <f>SUM(E16:F16)</f>
        <v>908</v>
      </c>
      <c r="E16" s="87">
        <v>319</v>
      </c>
      <c r="F16" s="87">
        <v>589</v>
      </c>
      <c r="G16" s="87">
        <v>4</v>
      </c>
      <c r="H16" s="87">
        <f>+D16-G16</f>
        <v>904</v>
      </c>
      <c r="I16" s="87">
        <v>224</v>
      </c>
      <c r="J16" s="87">
        <v>180</v>
      </c>
      <c r="K16" s="87">
        <v>148</v>
      </c>
      <c r="L16" s="87">
        <v>24</v>
      </c>
      <c r="M16" s="88">
        <v>178</v>
      </c>
    </row>
    <row r="17" spans="1:13" ht="14.3" customHeight="1" x14ac:dyDescent="0.25">
      <c r="A17" s="590" t="s">
        <v>70</v>
      </c>
      <c r="B17" s="87">
        <v>79</v>
      </c>
      <c r="C17" s="87"/>
      <c r="D17" s="87">
        <f>SUM(E17:F17)</f>
        <v>47</v>
      </c>
      <c r="E17" s="87">
        <v>5</v>
      </c>
      <c r="F17" s="87">
        <v>42</v>
      </c>
      <c r="G17" s="87">
        <v>0</v>
      </c>
      <c r="H17" s="87">
        <f>+D17-G17</f>
        <v>47</v>
      </c>
      <c r="I17" s="109"/>
      <c r="J17" s="109"/>
      <c r="K17" s="109"/>
      <c r="L17" s="109"/>
      <c r="M17" s="110"/>
    </row>
    <row r="18" spans="1:13" ht="14.3" customHeight="1" x14ac:dyDescent="0.25">
      <c r="A18" s="590" t="s">
        <v>915</v>
      </c>
      <c r="B18" s="87">
        <v>625</v>
      </c>
      <c r="C18" s="87"/>
      <c r="D18" s="87">
        <f t="shared" ref="D18" si="6">SUM(E18:F18)</f>
        <v>573</v>
      </c>
      <c r="E18" s="87">
        <v>0</v>
      </c>
      <c r="F18" s="87">
        <v>573</v>
      </c>
      <c r="G18" s="87">
        <v>0</v>
      </c>
      <c r="H18" s="87">
        <f t="shared" ref="H18" si="7">+D18-G18</f>
        <v>573</v>
      </c>
      <c r="I18" s="111"/>
      <c r="J18" s="111"/>
      <c r="K18" s="111"/>
      <c r="L18" s="111"/>
      <c r="M18" s="112"/>
    </row>
    <row r="19" spans="1:13" ht="14.3" customHeight="1" x14ac:dyDescent="0.25">
      <c r="A19" s="588" t="s">
        <v>81</v>
      </c>
      <c r="B19" s="87">
        <v>369</v>
      </c>
      <c r="C19" s="87"/>
      <c r="D19" s="87">
        <f>SUM(E19:F19)</f>
        <v>344</v>
      </c>
      <c r="E19" s="87">
        <v>50</v>
      </c>
      <c r="F19" s="87">
        <v>294</v>
      </c>
      <c r="G19" s="87">
        <v>4</v>
      </c>
      <c r="H19" s="87">
        <f>+D19-G19</f>
        <v>340</v>
      </c>
      <c r="I19" s="87">
        <v>28</v>
      </c>
      <c r="J19" s="87">
        <v>80</v>
      </c>
      <c r="K19" s="87">
        <v>73</v>
      </c>
      <c r="L19" s="87">
        <v>8</v>
      </c>
      <c r="M19" s="88">
        <v>29</v>
      </c>
    </row>
    <row r="20" spans="1:13" ht="14.3" customHeight="1" x14ac:dyDescent="0.25">
      <c r="A20" s="588" t="s">
        <v>80</v>
      </c>
      <c r="B20" s="87">
        <v>391</v>
      </c>
      <c r="C20" s="87"/>
      <c r="D20" s="87">
        <f>SUM(E20:F20)</f>
        <v>355</v>
      </c>
      <c r="E20" s="87">
        <v>79</v>
      </c>
      <c r="F20" s="87">
        <v>276</v>
      </c>
      <c r="G20" s="87">
        <v>3</v>
      </c>
      <c r="H20" s="87">
        <f>+D20-G20</f>
        <v>352</v>
      </c>
      <c r="I20" s="87">
        <v>16</v>
      </c>
      <c r="J20" s="87">
        <v>111</v>
      </c>
      <c r="K20" s="87">
        <v>78</v>
      </c>
      <c r="L20" s="87">
        <v>7</v>
      </c>
      <c r="M20" s="88">
        <v>57</v>
      </c>
    </row>
    <row r="21" spans="1:13" ht="14.3" customHeight="1" x14ac:dyDescent="0.25">
      <c r="A21" s="590" t="s">
        <v>303</v>
      </c>
      <c r="B21" s="87">
        <v>32</v>
      </c>
      <c r="C21" s="87"/>
      <c r="D21" s="87">
        <f>SUM(E21:F21)</f>
        <v>22</v>
      </c>
      <c r="E21" s="87">
        <v>0</v>
      </c>
      <c r="F21" s="87">
        <v>22</v>
      </c>
      <c r="G21" s="87">
        <v>0</v>
      </c>
      <c r="H21" s="87">
        <f>+D21-G21</f>
        <v>22</v>
      </c>
      <c r="I21" s="109"/>
      <c r="J21" s="109"/>
      <c r="K21" s="109"/>
      <c r="L21" s="109"/>
      <c r="M21" s="110"/>
    </row>
    <row r="22" spans="1:13" ht="14.3" customHeight="1" x14ac:dyDescent="0.25">
      <c r="A22" s="587" t="s">
        <v>346</v>
      </c>
      <c r="B22" s="87">
        <v>1275</v>
      </c>
      <c r="C22" s="87"/>
      <c r="D22" s="87">
        <f t="shared" si="2"/>
        <v>1142</v>
      </c>
      <c r="E22" s="87">
        <v>10</v>
      </c>
      <c r="F22" s="87">
        <v>1132</v>
      </c>
      <c r="G22" s="87">
        <v>0</v>
      </c>
      <c r="H22" s="87">
        <f t="shared" si="3"/>
        <v>1142</v>
      </c>
      <c r="I22" s="87">
        <v>202</v>
      </c>
      <c r="J22" s="87">
        <v>96</v>
      </c>
      <c r="K22" s="87">
        <v>130</v>
      </c>
      <c r="L22" s="87">
        <v>46</v>
      </c>
      <c r="M22" s="88">
        <v>172</v>
      </c>
    </row>
    <row r="23" spans="1:13" ht="14.3" customHeight="1" x14ac:dyDescent="0.25">
      <c r="A23" s="590" t="s">
        <v>3</v>
      </c>
      <c r="B23" s="87">
        <v>38</v>
      </c>
      <c r="C23" s="87"/>
      <c r="D23" s="87">
        <f t="shared" si="2"/>
        <v>30</v>
      </c>
      <c r="E23" s="87">
        <v>1</v>
      </c>
      <c r="F23" s="87">
        <v>29</v>
      </c>
      <c r="G23" s="87">
        <v>0</v>
      </c>
      <c r="H23" s="87">
        <f t="shared" si="3"/>
        <v>30</v>
      </c>
      <c r="I23" s="109"/>
      <c r="J23" s="109"/>
      <c r="K23" s="109"/>
      <c r="L23" s="109"/>
      <c r="M23" s="110"/>
    </row>
    <row r="24" spans="1:13" ht="14.3" customHeight="1" x14ac:dyDescent="0.25">
      <c r="A24" s="590" t="s">
        <v>482</v>
      </c>
      <c r="B24" s="87">
        <v>19</v>
      </c>
      <c r="C24" s="87"/>
      <c r="D24" s="87">
        <f t="shared" si="2"/>
        <v>5</v>
      </c>
      <c r="E24" s="87">
        <v>2</v>
      </c>
      <c r="F24" s="87">
        <v>3</v>
      </c>
      <c r="G24" s="87">
        <v>0</v>
      </c>
      <c r="H24" s="87">
        <f t="shared" si="3"/>
        <v>5</v>
      </c>
      <c r="I24" s="109"/>
      <c r="J24" s="109"/>
      <c r="K24" s="109"/>
      <c r="L24" s="109"/>
      <c r="M24" s="110"/>
    </row>
    <row r="25" spans="1:13" ht="14.3" customHeight="1" x14ac:dyDescent="0.25">
      <c r="A25" s="833" t="s">
        <v>914</v>
      </c>
      <c r="B25" s="87">
        <v>342</v>
      </c>
      <c r="C25" s="87"/>
      <c r="D25" s="87">
        <f t="shared" si="2"/>
        <v>337</v>
      </c>
      <c r="E25" s="87">
        <v>50</v>
      </c>
      <c r="F25" s="87">
        <v>287</v>
      </c>
      <c r="G25" s="87">
        <v>0</v>
      </c>
      <c r="H25" s="87">
        <f t="shared" si="3"/>
        <v>337</v>
      </c>
      <c r="I25" s="111"/>
      <c r="J25" s="111"/>
      <c r="K25" s="111"/>
      <c r="L25" s="111"/>
      <c r="M25" s="112"/>
    </row>
    <row r="26" spans="1:13" ht="14.3" customHeight="1" x14ac:dyDescent="0.25">
      <c r="A26" s="587" t="s">
        <v>706</v>
      </c>
      <c r="B26" s="87">
        <v>346</v>
      </c>
      <c r="C26" s="87"/>
      <c r="D26" s="87">
        <f t="shared" si="2"/>
        <v>322</v>
      </c>
      <c r="E26" s="87">
        <v>0</v>
      </c>
      <c r="F26" s="87">
        <v>322</v>
      </c>
      <c r="G26" s="87">
        <v>1</v>
      </c>
      <c r="H26" s="87">
        <f>+D26-G26</f>
        <v>321</v>
      </c>
      <c r="I26" s="87">
        <v>93</v>
      </c>
      <c r="J26" s="87">
        <v>49</v>
      </c>
      <c r="K26" s="87">
        <v>77</v>
      </c>
      <c r="L26" s="87">
        <v>7</v>
      </c>
      <c r="M26" s="88">
        <v>56</v>
      </c>
    </row>
    <row r="27" spans="1:13" ht="14.3" customHeight="1" x14ac:dyDescent="0.25">
      <c r="A27" s="592" t="s">
        <v>762</v>
      </c>
      <c r="B27" s="87">
        <v>151</v>
      </c>
      <c r="C27" s="87"/>
      <c r="D27" s="87">
        <f t="shared" si="2"/>
        <v>138</v>
      </c>
      <c r="E27" s="87">
        <v>31</v>
      </c>
      <c r="F27" s="87">
        <v>107</v>
      </c>
      <c r="G27" s="87">
        <v>0</v>
      </c>
      <c r="H27" s="87">
        <f>+D27-G27</f>
        <v>138</v>
      </c>
      <c r="I27" s="111"/>
      <c r="J27" s="111"/>
      <c r="K27" s="111"/>
      <c r="L27" s="111"/>
      <c r="M27" s="112"/>
    </row>
    <row r="28" spans="1:13" ht="14.3" customHeight="1" x14ac:dyDescent="0.25">
      <c r="A28" s="588" t="s">
        <v>73</v>
      </c>
      <c r="B28" s="87">
        <v>584</v>
      </c>
      <c r="C28" s="87"/>
      <c r="D28" s="87">
        <f t="shared" si="2"/>
        <v>546</v>
      </c>
      <c r="E28" s="87">
        <v>0</v>
      </c>
      <c r="F28" s="87">
        <v>546</v>
      </c>
      <c r="G28" s="87">
        <v>0</v>
      </c>
      <c r="H28" s="87">
        <f t="shared" si="3"/>
        <v>546</v>
      </c>
      <c r="I28" s="87">
        <v>75</v>
      </c>
      <c r="J28" s="87">
        <v>62</v>
      </c>
      <c r="K28" s="87">
        <v>75</v>
      </c>
      <c r="L28" s="87">
        <v>19</v>
      </c>
      <c r="M28" s="88">
        <v>53</v>
      </c>
    </row>
    <row r="29" spans="1:13" ht="14.3" customHeight="1" x14ac:dyDescent="0.25">
      <c r="A29" s="593" t="s">
        <v>672</v>
      </c>
      <c r="B29" s="87">
        <v>129</v>
      </c>
      <c r="C29" s="87">
        <v>129</v>
      </c>
      <c r="D29" s="87">
        <f t="shared" si="2"/>
        <v>0</v>
      </c>
      <c r="E29" s="87">
        <v>0</v>
      </c>
      <c r="F29" s="87">
        <v>0</v>
      </c>
      <c r="G29" s="87">
        <v>0</v>
      </c>
      <c r="H29" s="87">
        <f t="shared" si="3"/>
        <v>0</v>
      </c>
      <c r="I29" s="109"/>
      <c r="J29" s="109"/>
      <c r="K29" s="109"/>
      <c r="L29" s="109"/>
      <c r="M29" s="110"/>
    </row>
    <row r="30" spans="1:13" ht="14.3" customHeight="1" x14ac:dyDescent="0.25">
      <c r="A30" s="593" t="s">
        <v>72</v>
      </c>
      <c r="B30" s="87">
        <v>45</v>
      </c>
      <c r="C30" s="87"/>
      <c r="D30" s="87">
        <f t="shared" si="2"/>
        <v>31</v>
      </c>
      <c r="E30" s="87">
        <v>0</v>
      </c>
      <c r="F30" s="87">
        <v>31</v>
      </c>
      <c r="G30" s="87">
        <v>0</v>
      </c>
      <c r="H30" s="87">
        <f t="shared" si="3"/>
        <v>31</v>
      </c>
      <c r="I30" s="109"/>
      <c r="J30" s="109"/>
      <c r="K30" s="109"/>
      <c r="L30" s="109"/>
      <c r="M30" s="110"/>
    </row>
    <row r="31" spans="1:13" ht="14.3" customHeight="1" x14ac:dyDescent="0.25">
      <c r="A31" s="592" t="s">
        <v>763</v>
      </c>
      <c r="B31" s="87">
        <v>132</v>
      </c>
      <c r="C31" s="87"/>
      <c r="D31" s="87">
        <f t="shared" si="2"/>
        <v>116</v>
      </c>
      <c r="E31" s="87">
        <v>21</v>
      </c>
      <c r="F31" s="87">
        <v>95</v>
      </c>
      <c r="G31" s="87">
        <v>0</v>
      </c>
      <c r="H31" s="87">
        <f t="shared" si="3"/>
        <v>116</v>
      </c>
      <c r="I31" s="109"/>
      <c r="J31" s="109"/>
      <c r="K31" s="109"/>
      <c r="L31" s="109"/>
      <c r="M31" s="110"/>
    </row>
    <row r="32" spans="1:13" ht="14.3" customHeight="1" x14ac:dyDescent="0.25">
      <c r="A32" s="588" t="s">
        <v>82</v>
      </c>
      <c r="B32" s="87">
        <v>658</v>
      </c>
      <c r="C32" s="87"/>
      <c r="D32" s="87">
        <f t="shared" si="2"/>
        <v>594</v>
      </c>
      <c r="E32" s="87">
        <v>0</v>
      </c>
      <c r="F32" s="87">
        <v>594</v>
      </c>
      <c r="G32" s="87">
        <v>0</v>
      </c>
      <c r="H32" s="87">
        <f>+D32-G32</f>
        <v>594</v>
      </c>
      <c r="I32" s="87">
        <v>104</v>
      </c>
      <c r="J32" s="87">
        <v>0</v>
      </c>
      <c r="K32" s="87">
        <v>42</v>
      </c>
      <c r="L32" s="87">
        <v>18</v>
      </c>
      <c r="M32" s="88">
        <v>76</v>
      </c>
    </row>
    <row r="33" spans="1:13" ht="14.3" customHeight="1" x14ac:dyDescent="0.25">
      <c r="A33" s="589" t="s">
        <v>83</v>
      </c>
      <c r="B33" s="78">
        <v>1025</v>
      </c>
      <c r="C33" s="87">
        <v>23</v>
      </c>
      <c r="D33" s="87">
        <f>SUM(E33:F33)</f>
        <v>974</v>
      </c>
      <c r="E33" s="87">
        <v>0</v>
      </c>
      <c r="F33" s="87">
        <v>974</v>
      </c>
      <c r="G33" s="87">
        <v>2</v>
      </c>
      <c r="H33" s="87">
        <f>+D33-G33</f>
        <v>972</v>
      </c>
      <c r="I33" s="87">
        <v>128</v>
      </c>
      <c r="J33" s="87">
        <v>50</v>
      </c>
      <c r="K33" s="87">
        <v>97</v>
      </c>
      <c r="L33" s="87">
        <v>30</v>
      </c>
      <c r="M33" s="88">
        <v>85</v>
      </c>
    </row>
    <row r="34" spans="1:13" ht="14.3" customHeight="1" x14ac:dyDescent="0.25">
      <c r="A34" s="592" t="s">
        <v>916</v>
      </c>
      <c r="B34" s="87">
        <v>252</v>
      </c>
      <c r="C34" s="87"/>
      <c r="D34" s="87">
        <f t="shared" si="2"/>
        <v>224</v>
      </c>
      <c r="E34" s="87">
        <v>26</v>
      </c>
      <c r="F34" s="87">
        <v>198</v>
      </c>
      <c r="G34" s="87">
        <v>0</v>
      </c>
      <c r="H34" s="87">
        <f>+D34-G34</f>
        <v>224</v>
      </c>
      <c r="I34" s="111"/>
      <c r="J34" s="111"/>
      <c r="K34" s="111"/>
      <c r="L34" s="111"/>
      <c r="M34" s="112"/>
    </row>
    <row r="35" spans="1:13" ht="13.6" x14ac:dyDescent="0.25">
      <c r="A35" s="595" t="s">
        <v>84</v>
      </c>
      <c r="B35" s="596">
        <f>SUM(B36:B55)</f>
        <v>8426</v>
      </c>
      <c r="C35" s="596">
        <f t="shared" ref="C35:M35" si="8">SUM(C36:C55)</f>
        <v>47</v>
      </c>
      <c r="D35" s="596">
        <f t="shared" si="8"/>
        <v>7830</v>
      </c>
      <c r="E35" s="596">
        <f t="shared" si="8"/>
        <v>877</v>
      </c>
      <c r="F35" s="596">
        <f t="shared" si="8"/>
        <v>6953</v>
      </c>
      <c r="G35" s="596">
        <f t="shared" si="8"/>
        <v>6</v>
      </c>
      <c r="H35" s="596">
        <f t="shared" si="8"/>
        <v>7824</v>
      </c>
      <c r="I35" s="596">
        <f t="shared" si="8"/>
        <v>934</v>
      </c>
      <c r="J35" s="596">
        <f t="shared" si="8"/>
        <v>941</v>
      </c>
      <c r="K35" s="596">
        <f t="shared" si="8"/>
        <v>920</v>
      </c>
      <c r="L35" s="596">
        <f t="shared" si="8"/>
        <v>102</v>
      </c>
      <c r="M35" s="596">
        <f t="shared" si="8"/>
        <v>788</v>
      </c>
    </row>
    <row r="36" spans="1:13" ht="14.3" customHeight="1" x14ac:dyDescent="0.25">
      <c r="A36" s="591" t="s">
        <v>85</v>
      </c>
      <c r="B36" s="87">
        <v>276</v>
      </c>
      <c r="C36" s="87"/>
      <c r="D36" s="87">
        <f t="shared" ref="D36:D52" si="9">SUM(E36:F36)</f>
        <v>261</v>
      </c>
      <c r="E36" s="87">
        <v>42</v>
      </c>
      <c r="F36" s="87">
        <v>219</v>
      </c>
      <c r="G36" s="87">
        <v>2</v>
      </c>
      <c r="H36" s="87">
        <f t="shared" si="3"/>
        <v>259</v>
      </c>
      <c r="I36" s="87">
        <v>97</v>
      </c>
      <c r="J36" s="87">
        <v>95</v>
      </c>
      <c r="K36" s="87">
        <v>68</v>
      </c>
      <c r="L36" s="87">
        <v>11</v>
      </c>
      <c r="M36" s="88">
        <v>117</v>
      </c>
    </row>
    <row r="37" spans="1:13" ht="14.3" customHeight="1" x14ac:dyDescent="0.25">
      <c r="A37" s="590" t="s">
        <v>70</v>
      </c>
      <c r="B37" s="87">
        <v>86</v>
      </c>
      <c r="C37" s="87">
        <v>33</v>
      </c>
      <c r="D37" s="87">
        <f t="shared" si="9"/>
        <v>31</v>
      </c>
      <c r="E37" s="87">
        <v>8</v>
      </c>
      <c r="F37" s="87">
        <v>23</v>
      </c>
      <c r="G37" s="87">
        <v>0</v>
      </c>
      <c r="H37" s="87">
        <f t="shared" si="3"/>
        <v>31</v>
      </c>
      <c r="I37" s="109"/>
      <c r="J37" s="109"/>
      <c r="K37" s="109"/>
      <c r="L37" s="109"/>
      <c r="M37" s="110"/>
    </row>
    <row r="38" spans="1:13" ht="14.3" customHeight="1" x14ac:dyDescent="0.25">
      <c r="A38" s="593" t="s">
        <v>917</v>
      </c>
      <c r="B38" s="87">
        <v>622</v>
      </c>
      <c r="C38" s="87"/>
      <c r="D38" s="88">
        <f t="shared" si="9"/>
        <v>597</v>
      </c>
      <c r="E38" s="87">
        <v>0</v>
      </c>
      <c r="F38" s="87">
        <v>597</v>
      </c>
      <c r="G38" s="87">
        <v>0</v>
      </c>
      <c r="H38" s="88">
        <f t="shared" si="3"/>
        <v>597</v>
      </c>
      <c r="I38" s="111"/>
      <c r="J38" s="111"/>
      <c r="K38" s="111"/>
      <c r="L38" s="111"/>
      <c r="M38" s="112"/>
    </row>
    <row r="39" spans="1:13" ht="14.3" customHeight="1" x14ac:dyDescent="0.25">
      <c r="A39" s="588" t="s">
        <v>86</v>
      </c>
      <c r="B39" s="87">
        <v>246</v>
      </c>
      <c r="C39" s="87"/>
      <c r="D39" s="87">
        <f t="shared" si="9"/>
        <v>231</v>
      </c>
      <c r="E39" s="87">
        <v>80</v>
      </c>
      <c r="F39" s="87">
        <v>151</v>
      </c>
      <c r="G39" s="87">
        <v>0</v>
      </c>
      <c r="H39" s="87">
        <f t="shared" si="3"/>
        <v>231</v>
      </c>
      <c r="I39" s="87">
        <v>19</v>
      </c>
      <c r="J39" s="87">
        <v>75</v>
      </c>
      <c r="K39" s="87">
        <v>42</v>
      </c>
      <c r="L39" s="87">
        <v>0</v>
      </c>
      <c r="M39" s="88">
        <v>36</v>
      </c>
    </row>
    <row r="40" spans="1:13" ht="14.3" customHeight="1" x14ac:dyDescent="0.25">
      <c r="A40" s="590" t="s">
        <v>87</v>
      </c>
      <c r="B40" s="87">
        <v>105</v>
      </c>
      <c r="C40" s="87"/>
      <c r="D40" s="87">
        <f t="shared" si="9"/>
        <v>77</v>
      </c>
      <c r="E40" s="87">
        <v>0</v>
      </c>
      <c r="F40" s="87">
        <v>77</v>
      </c>
      <c r="G40" s="87">
        <v>0</v>
      </c>
      <c r="H40" s="87">
        <f t="shared" si="3"/>
        <v>77</v>
      </c>
      <c r="I40" s="109"/>
      <c r="J40" s="109"/>
      <c r="K40" s="109"/>
      <c r="L40" s="109"/>
      <c r="M40" s="110"/>
    </row>
    <row r="41" spans="1:13" ht="14.3" customHeight="1" x14ac:dyDescent="0.25">
      <c r="A41" s="588" t="s">
        <v>88</v>
      </c>
      <c r="B41" s="87">
        <v>412</v>
      </c>
      <c r="C41" s="87"/>
      <c r="D41" s="87">
        <f t="shared" si="9"/>
        <v>391</v>
      </c>
      <c r="E41" s="87">
        <v>87</v>
      </c>
      <c r="F41" s="87">
        <v>304</v>
      </c>
      <c r="G41" s="87">
        <v>0</v>
      </c>
      <c r="H41" s="87">
        <f t="shared" si="3"/>
        <v>391</v>
      </c>
      <c r="I41" s="87">
        <v>50</v>
      </c>
      <c r="J41" s="87">
        <v>89</v>
      </c>
      <c r="K41" s="87">
        <v>62</v>
      </c>
      <c r="L41" s="87">
        <v>5</v>
      </c>
      <c r="M41" s="88">
        <v>50</v>
      </c>
    </row>
    <row r="42" spans="1:13" ht="14.3" customHeight="1" x14ac:dyDescent="0.25">
      <c r="A42" s="587" t="s">
        <v>89</v>
      </c>
      <c r="B42" s="87">
        <v>438</v>
      </c>
      <c r="C42" s="87">
        <v>14</v>
      </c>
      <c r="D42" s="87">
        <f t="shared" si="9"/>
        <v>405</v>
      </c>
      <c r="E42" s="87">
        <v>131</v>
      </c>
      <c r="F42" s="87">
        <v>274</v>
      </c>
      <c r="G42" s="87">
        <v>0</v>
      </c>
      <c r="H42" s="87">
        <f t="shared" si="3"/>
        <v>405</v>
      </c>
      <c r="I42" s="87">
        <v>39</v>
      </c>
      <c r="J42" s="87">
        <v>115</v>
      </c>
      <c r="K42" s="87">
        <v>86</v>
      </c>
      <c r="L42" s="87">
        <v>11</v>
      </c>
      <c r="M42" s="88">
        <v>59</v>
      </c>
    </row>
    <row r="43" spans="1:13" ht="14.3" customHeight="1" x14ac:dyDescent="0.25">
      <c r="A43" s="588" t="s">
        <v>90</v>
      </c>
      <c r="B43" s="87">
        <v>418</v>
      </c>
      <c r="C43" s="87"/>
      <c r="D43" s="87">
        <f t="shared" si="9"/>
        <v>373</v>
      </c>
      <c r="E43" s="87">
        <v>112</v>
      </c>
      <c r="F43" s="87">
        <v>261</v>
      </c>
      <c r="G43" s="87">
        <v>0</v>
      </c>
      <c r="H43" s="87">
        <f t="shared" si="3"/>
        <v>373</v>
      </c>
      <c r="I43" s="87">
        <v>31</v>
      </c>
      <c r="J43" s="87">
        <v>70</v>
      </c>
      <c r="K43" s="87">
        <v>86</v>
      </c>
      <c r="L43" s="87">
        <v>4</v>
      </c>
      <c r="M43" s="88">
        <v>37</v>
      </c>
    </row>
    <row r="44" spans="1:13" ht="14.3" customHeight="1" x14ac:dyDescent="0.25">
      <c r="A44" s="588" t="s">
        <v>91</v>
      </c>
      <c r="B44" s="87">
        <v>350</v>
      </c>
      <c r="C44" s="87"/>
      <c r="D44" s="87">
        <f t="shared" si="9"/>
        <v>313</v>
      </c>
      <c r="E44" s="87">
        <v>30</v>
      </c>
      <c r="F44" s="87">
        <v>283</v>
      </c>
      <c r="G44" s="87">
        <v>0</v>
      </c>
      <c r="H44" s="87">
        <f t="shared" si="3"/>
        <v>313</v>
      </c>
      <c r="I44" s="87">
        <v>43</v>
      </c>
      <c r="J44" s="87">
        <v>37</v>
      </c>
      <c r="K44" s="87">
        <v>30</v>
      </c>
      <c r="L44" s="87">
        <v>7</v>
      </c>
      <c r="M44" s="88">
        <v>26</v>
      </c>
    </row>
    <row r="45" spans="1:13" ht="14.3" customHeight="1" x14ac:dyDescent="0.25">
      <c r="A45" s="587" t="s">
        <v>92</v>
      </c>
      <c r="B45" s="87">
        <v>428</v>
      </c>
      <c r="C45" s="87"/>
      <c r="D45" s="87">
        <f t="shared" si="9"/>
        <v>398</v>
      </c>
      <c r="E45" s="87">
        <v>71</v>
      </c>
      <c r="F45" s="87">
        <v>327</v>
      </c>
      <c r="G45" s="87">
        <v>0</v>
      </c>
      <c r="H45" s="87">
        <f t="shared" si="3"/>
        <v>398</v>
      </c>
      <c r="I45" s="87">
        <v>30</v>
      </c>
      <c r="J45" s="87">
        <v>97</v>
      </c>
      <c r="K45" s="87">
        <v>78</v>
      </c>
      <c r="L45" s="87">
        <v>3</v>
      </c>
      <c r="M45" s="88">
        <v>40</v>
      </c>
    </row>
    <row r="46" spans="1:13" ht="14.3" customHeight="1" x14ac:dyDescent="0.25">
      <c r="A46" s="591" t="s">
        <v>93</v>
      </c>
      <c r="B46" s="87">
        <v>402</v>
      </c>
      <c r="C46" s="87"/>
      <c r="D46" s="87">
        <f t="shared" si="9"/>
        <v>374</v>
      </c>
      <c r="E46" s="87">
        <v>39</v>
      </c>
      <c r="F46" s="87">
        <v>335</v>
      </c>
      <c r="G46" s="87">
        <v>0</v>
      </c>
      <c r="H46" s="87">
        <f t="shared" si="3"/>
        <v>374</v>
      </c>
      <c r="I46" s="87">
        <v>78</v>
      </c>
      <c r="J46" s="87">
        <v>155</v>
      </c>
      <c r="K46" s="87">
        <v>141</v>
      </c>
      <c r="L46" s="87">
        <v>6</v>
      </c>
      <c r="M46" s="88">
        <v>81</v>
      </c>
    </row>
    <row r="47" spans="1:13" ht="14.3" customHeight="1" x14ac:dyDescent="0.25">
      <c r="A47" s="592" t="s">
        <v>765</v>
      </c>
      <c r="B47" s="87">
        <v>252</v>
      </c>
      <c r="C47" s="87"/>
      <c r="D47" s="87">
        <f t="shared" si="9"/>
        <v>235</v>
      </c>
      <c r="E47" s="87">
        <v>71</v>
      </c>
      <c r="F47" s="87">
        <v>164</v>
      </c>
      <c r="G47" s="87">
        <v>0</v>
      </c>
      <c r="H47" s="87">
        <f t="shared" si="3"/>
        <v>235</v>
      </c>
      <c r="I47" s="111"/>
      <c r="J47" s="111"/>
      <c r="K47" s="111"/>
      <c r="L47" s="111"/>
      <c r="M47" s="112"/>
    </row>
    <row r="48" spans="1:13" ht="14.3" customHeight="1" x14ac:dyDescent="0.25">
      <c r="A48" s="588" t="s">
        <v>141</v>
      </c>
      <c r="B48" s="87">
        <v>289</v>
      </c>
      <c r="C48" s="87"/>
      <c r="D48" s="87">
        <f>SUM(E48:F48)</f>
        <v>243</v>
      </c>
      <c r="E48" s="87">
        <v>0</v>
      </c>
      <c r="F48" s="87">
        <v>243</v>
      </c>
      <c r="G48" s="87">
        <v>0</v>
      </c>
      <c r="H48" s="87">
        <f>+D48-G48</f>
        <v>243</v>
      </c>
      <c r="I48" s="87">
        <v>70</v>
      </c>
      <c r="J48" s="87">
        <v>0</v>
      </c>
      <c r="K48" s="87">
        <v>9</v>
      </c>
      <c r="L48" s="87">
        <v>4</v>
      </c>
      <c r="M48" s="88">
        <v>29</v>
      </c>
    </row>
    <row r="49" spans="1:13" ht="14.3" customHeight="1" x14ac:dyDescent="0.25">
      <c r="A49" s="588" t="s">
        <v>94</v>
      </c>
      <c r="B49" s="87">
        <v>414</v>
      </c>
      <c r="C49" s="87"/>
      <c r="D49" s="87">
        <f t="shared" si="9"/>
        <v>391</v>
      </c>
      <c r="E49" s="87">
        <v>47</v>
      </c>
      <c r="F49" s="87">
        <v>344</v>
      </c>
      <c r="G49" s="87">
        <v>1</v>
      </c>
      <c r="H49" s="87">
        <f t="shared" si="3"/>
        <v>390</v>
      </c>
      <c r="I49" s="87">
        <v>48</v>
      </c>
      <c r="J49" s="87">
        <v>45</v>
      </c>
      <c r="K49" s="87">
        <v>41</v>
      </c>
      <c r="L49" s="87">
        <v>6</v>
      </c>
      <c r="M49" s="88">
        <v>46</v>
      </c>
    </row>
    <row r="50" spans="1:13" ht="14.3" customHeight="1" x14ac:dyDescent="0.25">
      <c r="A50" s="592" t="s">
        <v>776</v>
      </c>
      <c r="B50" s="87">
        <v>226</v>
      </c>
      <c r="C50" s="87"/>
      <c r="D50" s="87">
        <f t="shared" si="9"/>
        <v>208</v>
      </c>
      <c r="E50" s="87">
        <v>18</v>
      </c>
      <c r="F50" s="87">
        <v>190</v>
      </c>
      <c r="G50" s="87">
        <v>0</v>
      </c>
      <c r="H50" s="87">
        <f t="shared" si="3"/>
        <v>208</v>
      </c>
      <c r="I50" s="111"/>
      <c r="J50" s="111"/>
      <c r="K50" s="111"/>
      <c r="L50" s="111"/>
      <c r="M50" s="112"/>
    </row>
    <row r="51" spans="1:13" ht="14.3" customHeight="1" x14ac:dyDescent="0.25">
      <c r="A51" s="588" t="s">
        <v>95</v>
      </c>
      <c r="B51" s="87">
        <v>887</v>
      </c>
      <c r="C51" s="87"/>
      <c r="D51" s="87">
        <f t="shared" si="9"/>
        <v>839</v>
      </c>
      <c r="E51" s="87">
        <v>0</v>
      </c>
      <c r="F51" s="87">
        <v>839</v>
      </c>
      <c r="G51" s="87">
        <v>2</v>
      </c>
      <c r="H51" s="87">
        <f t="shared" si="3"/>
        <v>837</v>
      </c>
      <c r="I51" s="87">
        <v>143</v>
      </c>
      <c r="J51" s="87">
        <v>0</v>
      </c>
      <c r="K51" s="87">
        <v>52</v>
      </c>
      <c r="L51" s="87">
        <v>4</v>
      </c>
      <c r="M51" s="88">
        <v>88</v>
      </c>
    </row>
    <row r="52" spans="1:13" ht="14.3" customHeight="1" x14ac:dyDescent="0.25">
      <c r="A52" s="587" t="s">
        <v>96</v>
      </c>
      <c r="B52" s="87">
        <v>810</v>
      </c>
      <c r="C52" s="87"/>
      <c r="D52" s="87">
        <f t="shared" si="9"/>
        <v>791</v>
      </c>
      <c r="E52" s="87">
        <v>117</v>
      </c>
      <c r="F52" s="87">
        <v>674</v>
      </c>
      <c r="G52" s="87">
        <v>0</v>
      </c>
      <c r="H52" s="87">
        <f t="shared" si="3"/>
        <v>791</v>
      </c>
      <c r="I52" s="87">
        <v>44</v>
      </c>
      <c r="J52" s="87">
        <v>115</v>
      </c>
      <c r="K52" s="87">
        <v>87</v>
      </c>
      <c r="L52" s="87">
        <v>12</v>
      </c>
      <c r="M52" s="88">
        <v>59</v>
      </c>
    </row>
    <row r="53" spans="1:13" ht="14.3" customHeight="1" x14ac:dyDescent="0.25">
      <c r="A53" s="588" t="s">
        <v>348</v>
      </c>
      <c r="B53" s="87">
        <v>1031</v>
      </c>
      <c r="C53" s="87"/>
      <c r="D53" s="87">
        <f>SUM(E53:F53)</f>
        <v>972</v>
      </c>
      <c r="E53" s="87">
        <v>0</v>
      </c>
      <c r="F53" s="87">
        <v>972</v>
      </c>
      <c r="G53" s="87">
        <v>1</v>
      </c>
      <c r="H53" s="87">
        <f>+D53-G53</f>
        <v>971</v>
      </c>
      <c r="I53" s="87">
        <v>242</v>
      </c>
      <c r="J53" s="87">
        <v>48</v>
      </c>
      <c r="K53" s="87">
        <v>138</v>
      </c>
      <c r="L53" s="87">
        <v>29</v>
      </c>
      <c r="M53" s="88">
        <v>120</v>
      </c>
    </row>
    <row r="54" spans="1:13" ht="14.3" customHeight="1" x14ac:dyDescent="0.25">
      <c r="A54" s="833" t="s">
        <v>923</v>
      </c>
      <c r="B54" s="87">
        <v>609</v>
      </c>
      <c r="C54" s="87"/>
      <c r="D54" s="87">
        <f>SUM(E54:F54)</f>
        <v>588</v>
      </c>
      <c r="E54" s="87">
        <v>24</v>
      </c>
      <c r="F54" s="87">
        <v>564</v>
      </c>
      <c r="G54" s="87">
        <v>0</v>
      </c>
      <c r="H54" s="88">
        <f>+D54-G54</f>
        <v>588</v>
      </c>
      <c r="I54" s="111"/>
      <c r="J54" s="111"/>
      <c r="K54" s="111"/>
      <c r="L54" s="111"/>
      <c r="M54" s="112"/>
    </row>
    <row r="55" spans="1:13" ht="14.3" customHeight="1" x14ac:dyDescent="0.25">
      <c r="A55" s="597" t="s">
        <v>768</v>
      </c>
      <c r="B55" s="90">
        <v>125</v>
      </c>
      <c r="C55" s="90"/>
      <c r="D55" s="90">
        <f>SUM(E55:F55)</f>
        <v>112</v>
      </c>
      <c r="E55" s="90">
        <v>0</v>
      </c>
      <c r="F55" s="90">
        <v>112</v>
      </c>
      <c r="G55" s="90">
        <v>0</v>
      </c>
      <c r="H55" s="91">
        <f>+D55-G55</f>
        <v>112</v>
      </c>
      <c r="I55" s="118"/>
      <c r="J55" s="118"/>
      <c r="K55" s="118"/>
      <c r="L55" s="118"/>
      <c r="M55" s="119"/>
    </row>
    <row r="56" spans="1:13" ht="13.6" x14ac:dyDescent="0.25">
      <c r="A56" s="113"/>
      <c r="B56" s="77"/>
      <c r="C56" s="77"/>
      <c r="D56" s="77"/>
      <c r="E56" s="77"/>
      <c r="F56" s="77"/>
      <c r="G56" s="77"/>
      <c r="H56" s="77"/>
      <c r="I56" s="77"/>
      <c r="J56" s="77"/>
      <c r="K56" s="77"/>
      <c r="L56" s="77"/>
      <c r="M56" s="77"/>
    </row>
    <row r="57" spans="1:13" ht="13.6" x14ac:dyDescent="0.25">
      <c r="A57" s="56" t="s">
        <v>362</v>
      </c>
    </row>
    <row r="58" spans="1:13" ht="13.6" x14ac:dyDescent="0.25">
      <c r="A58" s="114" t="s">
        <v>480</v>
      </c>
    </row>
    <row r="59" spans="1:13" ht="13.6" x14ac:dyDescent="0.25">
      <c r="A59" s="56" t="s">
        <v>524</v>
      </c>
    </row>
    <row r="60" spans="1:13" ht="13.6" x14ac:dyDescent="0.25">
      <c r="A60" s="56" t="s">
        <v>0</v>
      </c>
    </row>
    <row r="61" spans="1:13" ht="13.6" x14ac:dyDescent="0.25">
      <c r="A61" s="96" t="s">
        <v>525</v>
      </c>
    </row>
    <row r="62" spans="1:13" ht="14.3" customHeight="1" x14ac:dyDescent="0.25"/>
    <row r="63" spans="1:13" ht="14.3" customHeight="1" x14ac:dyDescent="0.25"/>
    <row r="64" spans="1:13" ht="14.3" customHeight="1" x14ac:dyDescent="0.25"/>
    <row r="65" ht="14.3" customHeight="1" x14ac:dyDescent="0.25"/>
    <row r="66" ht="14.3" customHeight="1" x14ac:dyDescent="0.25"/>
    <row r="67" ht="14.3" customHeight="1" x14ac:dyDescent="0.25"/>
    <row r="68" ht="14.3" customHeight="1" x14ac:dyDescent="0.25"/>
    <row r="69" ht="14.3" customHeight="1" x14ac:dyDescent="0.25"/>
    <row r="70" ht="14.3" customHeight="1" x14ac:dyDescent="0.25"/>
    <row r="71" ht="14.3" customHeight="1" x14ac:dyDescent="0.25"/>
    <row r="72" ht="14.3" customHeight="1" x14ac:dyDescent="0.25"/>
    <row r="73" ht="14.3" customHeight="1" x14ac:dyDescent="0.25"/>
    <row r="74" ht="14.3" customHeight="1" x14ac:dyDescent="0.25"/>
    <row r="75" ht="14.3" customHeight="1" x14ac:dyDescent="0.25"/>
    <row r="76" ht="14.3" customHeight="1" x14ac:dyDescent="0.25"/>
    <row r="77" ht="14.3" customHeight="1" x14ac:dyDescent="0.25"/>
    <row r="78" ht="14.3" customHeight="1" x14ac:dyDescent="0.25"/>
    <row r="79" ht="14.3" customHeight="1" x14ac:dyDescent="0.25"/>
    <row r="80" ht="14.3" customHeight="1" x14ac:dyDescent="0.25"/>
    <row r="81" ht="14.3" customHeight="1" x14ac:dyDescent="0.25"/>
    <row r="82" ht="14.3" customHeight="1" x14ac:dyDescent="0.25"/>
    <row r="83" ht="14.3" customHeight="1" x14ac:dyDescent="0.25"/>
    <row r="84" ht="14.3" customHeight="1" x14ac:dyDescent="0.25"/>
    <row r="85" ht="14.3" customHeight="1" x14ac:dyDescent="0.25"/>
    <row r="86" ht="14.3" customHeight="1" x14ac:dyDescent="0.25"/>
    <row r="87" ht="14.3" customHeight="1" x14ac:dyDescent="0.25"/>
    <row r="88" ht="14.3" customHeight="1" x14ac:dyDescent="0.25"/>
    <row r="89" ht="14.3" customHeight="1" x14ac:dyDescent="0.25"/>
    <row r="90" ht="14.3" customHeight="1" x14ac:dyDescent="0.25"/>
    <row r="91" ht="14.3" customHeight="1" x14ac:dyDescent="0.25"/>
    <row r="92" ht="14.3" customHeight="1" x14ac:dyDescent="0.25"/>
    <row r="93" ht="14.3" customHeight="1" x14ac:dyDescent="0.25"/>
    <row r="94" ht="14.3" customHeight="1" x14ac:dyDescent="0.25"/>
    <row r="95" ht="14.3" customHeight="1" x14ac:dyDescent="0.25"/>
    <row r="96" ht="14.3" customHeight="1" x14ac:dyDescent="0.25"/>
    <row r="97" ht="14.3" customHeight="1" x14ac:dyDescent="0.25"/>
    <row r="98" ht="14.3" customHeight="1" x14ac:dyDescent="0.25"/>
    <row r="99" ht="14.3" customHeight="1" x14ac:dyDescent="0.25"/>
    <row r="100" ht="14.3" customHeight="1" x14ac:dyDescent="0.25"/>
    <row r="101" ht="14.3" customHeight="1" x14ac:dyDescent="0.25"/>
    <row r="102" ht="14.3" customHeight="1" x14ac:dyDescent="0.25"/>
    <row r="103" ht="14.3" customHeight="1" x14ac:dyDescent="0.25"/>
    <row r="104" ht="14.3" customHeight="1" x14ac:dyDescent="0.25"/>
    <row r="105" ht="14.3" customHeight="1" x14ac:dyDescent="0.25"/>
    <row r="106" ht="14.3" customHeight="1" x14ac:dyDescent="0.25"/>
    <row r="107" ht="14.3" customHeight="1" x14ac:dyDescent="0.25"/>
    <row r="108" ht="14.3" customHeight="1" x14ac:dyDescent="0.25"/>
    <row r="109" ht="14.3" customHeight="1" x14ac:dyDescent="0.25"/>
  </sheetData>
  <mergeCells count="2">
    <mergeCell ref="G4:G7"/>
    <mergeCell ref="E4:F4"/>
  </mergeCells>
  <phoneticPr fontId="2" type="noConversion"/>
  <printOptions horizontalCentered="1"/>
  <pageMargins left="0.19685039370078741" right="0.35433070866141736" top="0.51181102362204722" bottom="0.39370078740157483" header="0.27559055118110237" footer="0.39370078740157483"/>
  <pageSetup scale="70" orientation="portrait" r:id="rId1"/>
  <headerFooter alignWithMargins="0">
    <oddHeader>&amp;C&amp;11 3</oddHead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M62"/>
  <sheetViews>
    <sheetView topLeftCell="A49" zoomScaleNormal="100" workbookViewId="0">
      <selection activeCell="E2" sqref="E2"/>
    </sheetView>
  </sheetViews>
  <sheetFormatPr defaultColWidth="9.125" defaultRowHeight="13.6" x14ac:dyDescent="0.25"/>
  <cols>
    <col min="1" max="1" width="24.625" style="56" customWidth="1"/>
    <col min="2" max="2" width="7.75" style="56" customWidth="1"/>
    <col min="3" max="3" width="10.75" style="56" customWidth="1"/>
    <col min="4" max="4" width="9.75" style="56" customWidth="1"/>
    <col min="5" max="5" width="10.625" style="56" customWidth="1"/>
    <col min="6" max="6" width="9.75" style="56" customWidth="1"/>
    <col min="7" max="7" width="12.875" style="56" customWidth="1"/>
    <col min="8" max="8" width="10" style="56" customWidth="1"/>
    <col min="9" max="9" width="10.625" style="56" customWidth="1"/>
    <col min="10" max="10" width="9.375" style="56" customWidth="1"/>
    <col min="11" max="11" width="8.75" style="56" customWidth="1"/>
    <col min="12" max="12" width="9.875" style="56" customWidth="1"/>
    <col min="13" max="13" width="9.75" style="56" customWidth="1"/>
    <col min="14" max="16384" width="9.125" style="56"/>
  </cols>
  <sheetData>
    <row r="1" spans="1:13" x14ac:dyDescent="0.25">
      <c r="A1" s="95" t="s">
        <v>962</v>
      </c>
      <c r="B1" s="96"/>
      <c r="C1" s="96"/>
    </row>
    <row r="2" spans="1:13" x14ac:dyDescent="0.25">
      <c r="A2" s="97" t="s">
        <v>963</v>
      </c>
      <c r="B2" s="96"/>
      <c r="C2" s="96"/>
    </row>
    <row r="3" spans="1:13" x14ac:dyDescent="0.25">
      <c r="A3" s="97"/>
      <c r="I3" s="77"/>
      <c r="J3" s="77"/>
      <c r="K3" s="77"/>
      <c r="L3" s="77"/>
      <c r="M3" s="77"/>
    </row>
    <row r="4" spans="1:13" ht="12.75" customHeight="1" x14ac:dyDescent="0.25">
      <c r="A4" s="571" t="s">
        <v>47</v>
      </c>
      <c r="B4" s="572" t="s">
        <v>48</v>
      </c>
      <c r="C4" s="572" t="s">
        <v>470</v>
      </c>
      <c r="D4" s="572" t="s">
        <v>49</v>
      </c>
      <c r="E4" s="878" t="s">
        <v>626</v>
      </c>
      <c r="F4" s="879"/>
      <c r="G4" s="875" t="s">
        <v>522</v>
      </c>
      <c r="H4" s="572" t="s">
        <v>50</v>
      </c>
      <c r="I4" s="573" t="s">
        <v>304</v>
      </c>
      <c r="J4" s="547"/>
      <c r="K4" s="547"/>
      <c r="L4" s="547"/>
      <c r="M4" s="548"/>
    </row>
    <row r="5" spans="1:13" x14ac:dyDescent="0.25">
      <c r="A5" s="574"/>
      <c r="B5" s="575" t="s">
        <v>52</v>
      </c>
      <c r="C5" s="576" t="s">
        <v>471</v>
      </c>
      <c r="D5" s="575" t="s">
        <v>53</v>
      </c>
      <c r="E5" s="577"/>
      <c r="F5" s="577"/>
      <c r="G5" s="876"/>
      <c r="H5" s="575" t="s">
        <v>53</v>
      </c>
      <c r="I5" s="578" t="s">
        <v>54</v>
      </c>
      <c r="J5" s="578" t="s">
        <v>55</v>
      </c>
      <c r="K5" s="880" t="s">
        <v>305</v>
      </c>
      <c r="L5" s="881"/>
      <c r="M5" s="581" t="s">
        <v>56</v>
      </c>
    </row>
    <row r="6" spans="1:13" x14ac:dyDescent="0.25">
      <c r="A6" s="574"/>
      <c r="B6" s="577"/>
      <c r="C6" s="582" t="s">
        <v>2</v>
      </c>
      <c r="D6" s="575" t="s">
        <v>57</v>
      </c>
      <c r="E6" s="575" t="s">
        <v>58</v>
      </c>
      <c r="F6" s="575" t="s">
        <v>25</v>
      </c>
      <c r="G6" s="876"/>
      <c r="H6" s="575" t="s">
        <v>59</v>
      </c>
      <c r="I6" s="578" t="s">
        <v>60</v>
      </c>
      <c r="J6" s="578"/>
      <c r="K6" s="567" t="s">
        <v>31</v>
      </c>
      <c r="L6" s="583" t="s">
        <v>306</v>
      </c>
      <c r="M6" s="581" t="s">
        <v>61</v>
      </c>
    </row>
    <row r="7" spans="1:13" x14ac:dyDescent="0.25">
      <c r="A7" s="574"/>
      <c r="B7" s="577"/>
      <c r="C7" s="584" t="s">
        <v>481</v>
      </c>
      <c r="D7" s="575" t="s">
        <v>62</v>
      </c>
      <c r="E7" s="575" t="s">
        <v>30</v>
      </c>
      <c r="F7" s="575" t="s">
        <v>26</v>
      </c>
      <c r="G7" s="877"/>
      <c r="H7" s="575" t="s">
        <v>523</v>
      </c>
      <c r="I7" s="562" t="s">
        <v>63</v>
      </c>
      <c r="J7" s="562"/>
      <c r="K7" s="562"/>
      <c r="L7" s="585" t="s">
        <v>307</v>
      </c>
      <c r="M7" s="568" t="s">
        <v>64</v>
      </c>
    </row>
    <row r="8" spans="1:13" x14ac:dyDescent="0.25">
      <c r="A8" s="836">
        <v>1</v>
      </c>
      <c r="B8" s="586">
        <v>2</v>
      </c>
      <c r="C8" s="562">
        <v>3</v>
      </c>
      <c r="D8" s="586">
        <v>4</v>
      </c>
      <c r="E8" s="586">
        <v>5</v>
      </c>
      <c r="F8" s="586">
        <v>6</v>
      </c>
      <c r="G8" s="586">
        <v>7</v>
      </c>
      <c r="H8" s="586">
        <v>8</v>
      </c>
      <c r="I8" s="562">
        <v>9</v>
      </c>
      <c r="J8" s="562">
        <v>10</v>
      </c>
      <c r="K8" s="562">
        <v>11</v>
      </c>
      <c r="L8" s="562">
        <v>12</v>
      </c>
      <c r="M8" s="568">
        <v>13</v>
      </c>
    </row>
    <row r="9" spans="1:13" x14ac:dyDescent="0.25">
      <c r="A9" s="595" t="s">
        <v>98</v>
      </c>
      <c r="B9" s="596">
        <f t="shared" ref="B9:M9" si="0">SUM(B10:B29)</f>
        <v>9001</v>
      </c>
      <c r="C9" s="596">
        <f t="shared" si="0"/>
        <v>111</v>
      </c>
      <c r="D9" s="596">
        <f t="shared" si="0"/>
        <v>7608</v>
      </c>
      <c r="E9" s="596">
        <f t="shared" si="0"/>
        <v>827</v>
      </c>
      <c r="F9" s="596">
        <f t="shared" si="0"/>
        <v>6781</v>
      </c>
      <c r="G9" s="596">
        <f t="shared" si="0"/>
        <v>5</v>
      </c>
      <c r="H9" s="596">
        <f t="shared" si="0"/>
        <v>7603</v>
      </c>
      <c r="I9" s="596">
        <f t="shared" si="0"/>
        <v>1070</v>
      </c>
      <c r="J9" s="596">
        <f t="shared" si="0"/>
        <v>710</v>
      </c>
      <c r="K9" s="596">
        <f t="shared" si="0"/>
        <v>884</v>
      </c>
      <c r="L9" s="596">
        <f t="shared" si="0"/>
        <v>148</v>
      </c>
      <c r="M9" s="596">
        <f t="shared" si="0"/>
        <v>702</v>
      </c>
    </row>
    <row r="10" spans="1:13" ht="14.3" customHeight="1" x14ac:dyDescent="0.25">
      <c r="A10" s="587" t="s">
        <v>99</v>
      </c>
      <c r="B10" s="87">
        <v>346</v>
      </c>
      <c r="C10" s="87"/>
      <c r="D10" s="87">
        <f t="shared" ref="D10:D29" si="1">SUM(E10:F10)</f>
        <v>294</v>
      </c>
      <c r="E10" s="87">
        <v>64</v>
      </c>
      <c r="F10" s="87">
        <v>230</v>
      </c>
      <c r="G10" s="87">
        <v>0</v>
      </c>
      <c r="H10" s="87">
        <f t="shared" ref="H10:H55" si="2">+D10-G10</f>
        <v>294</v>
      </c>
      <c r="I10" s="87">
        <v>209</v>
      </c>
      <c r="J10" s="87">
        <v>114</v>
      </c>
      <c r="K10" s="87">
        <v>107</v>
      </c>
      <c r="L10" s="78">
        <v>16</v>
      </c>
      <c r="M10" s="107">
        <v>144</v>
      </c>
    </row>
    <row r="11" spans="1:13" ht="14.3" customHeight="1" x14ac:dyDescent="0.25">
      <c r="A11" s="593" t="s">
        <v>1</v>
      </c>
      <c r="B11" s="87">
        <v>572</v>
      </c>
      <c r="C11" s="87"/>
      <c r="D11" s="87">
        <f t="shared" si="1"/>
        <v>361</v>
      </c>
      <c r="E11" s="87">
        <v>0</v>
      </c>
      <c r="F11" s="87">
        <v>361</v>
      </c>
      <c r="G11" s="87">
        <v>0</v>
      </c>
      <c r="H11" s="87">
        <f t="shared" si="2"/>
        <v>361</v>
      </c>
      <c r="I11" s="111"/>
      <c r="J11" s="111"/>
      <c r="K11" s="111"/>
      <c r="L11" s="111"/>
      <c r="M11" s="112"/>
    </row>
    <row r="12" spans="1:13" ht="14.3" customHeight="1" x14ac:dyDescent="0.25">
      <c r="A12" s="593" t="s">
        <v>918</v>
      </c>
      <c r="B12" s="108">
        <v>479</v>
      </c>
      <c r="C12" s="108"/>
      <c r="D12" s="108">
        <f t="shared" si="1"/>
        <v>447</v>
      </c>
      <c r="E12" s="108">
        <v>0</v>
      </c>
      <c r="F12" s="108">
        <v>447</v>
      </c>
      <c r="G12" s="108">
        <v>0</v>
      </c>
      <c r="H12" s="108">
        <f t="shared" si="2"/>
        <v>447</v>
      </c>
      <c r="I12" s="834"/>
      <c r="J12" s="834"/>
      <c r="K12" s="834"/>
      <c r="L12" s="834"/>
      <c r="M12" s="835"/>
    </row>
    <row r="13" spans="1:13" ht="14.3" customHeight="1" x14ac:dyDescent="0.25">
      <c r="A13" s="588" t="s">
        <v>100</v>
      </c>
      <c r="B13" s="87">
        <v>205</v>
      </c>
      <c r="C13" s="87"/>
      <c r="D13" s="87">
        <f t="shared" si="1"/>
        <v>175</v>
      </c>
      <c r="E13" s="87">
        <v>46</v>
      </c>
      <c r="F13" s="87">
        <v>129</v>
      </c>
      <c r="G13" s="87">
        <v>0</v>
      </c>
      <c r="H13" s="87">
        <f t="shared" si="2"/>
        <v>175</v>
      </c>
      <c r="I13" s="87">
        <v>50</v>
      </c>
      <c r="J13" s="87">
        <v>65</v>
      </c>
      <c r="K13" s="87">
        <v>59</v>
      </c>
      <c r="L13" s="78">
        <v>7</v>
      </c>
      <c r="M13" s="107">
        <v>39</v>
      </c>
    </row>
    <row r="14" spans="1:13" ht="14.3" customHeight="1" x14ac:dyDescent="0.25">
      <c r="A14" s="590" t="s">
        <v>101</v>
      </c>
      <c r="B14" s="87">
        <v>419</v>
      </c>
      <c r="C14" s="87"/>
      <c r="D14" s="87">
        <f t="shared" si="1"/>
        <v>129</v>
      </c>
      <c r="E14" s="87">
        <v>0</v>
      </c>
      <c r="F14" s="87">
        <v>129</v>
      </c>
      <c r="G14" s="87">
        <v>0</v>
      </c>
      <c r="H14" s="87">
        <f t="shared" si="2"/>
        <v>129</v>
      </c>
      <c r="I14" s="109"/>
      <c r="J14" s="109"/>
      <c r="K14" s="109"/>
      <c r="L14" s="109"/>
      <c r="M14" s="110"/>
    </row>
    <row r="15" spans="1:13" ht="14.3" customHeight="1" x14ac:dyDescent="0.25">
      <c r="A15" s="587" t="s">
        <v>165</v>
      </c>
      <c r="B15" s="87">
        <v>494</v>
      </c>
      <c r="C15" s="87"/>
      <c r="D15" s="87">
        <f>SUM(E15:F15)</f>
        <v>470</v>
      </c>
      <c r="E15" s="87">
        <v>237</v>
      </c>
      <c r="F15" s="87">
        <v>233</v>
      </c>
      <c r="G15" s="87">
        <v>0</v>
      </c>
      <c r="H15" s="87">
        <f>+D15-G15</f>
        <v>470</v>
      </c>
      <c r="I15" s="87">
        <v>93</v>
      </c>
      <c r="J15" s="87">
        <v>198</v>
      </c>
      <c r="K15" s="87">
        <v>209</v>
      </c>
      <c r="L15" s="87">
        <v>20</v>
      </c>
      <c r="M15" s="88">
        <v>80</v>
      </c>
    </row>
    <row r="16" spans="1:13" ht="14.3" customHeight="1" x14ac:dyDescent="0.25">
      <c r="A16" s="590" t="s">
        <v>70</v>
      </c>
      <c r="B16" s="87">
        <v>112</v>
      </c>
      <c r="C16" s="87"/>
      <c r="D16" s="87">
        <f>SUM(E16:F16)</f>
        <v>91</v>
      </c>
      <c r="E16" s="87">
        <v>45</v>
      </c>
      <c r="F16" s="87">
        <v>46</v>
      </c>
      <c r="G16" s="87">
        <v>0</v>
      </c>
      <c r="H16" s="87">
        <f>+D16-G16</f>
        <v>91</v>
      </c>
      <c r="I16" s="109"/>
      <c r="J16" s="109"/>
      <c r="K16" s="109"/>
      <c r="L16" s="109"/>
      <c r="M16" s="110"/>
    </row>
    <row r="17" spans="1:13" ht="14.3" customHeight="1" x14ac:dyDescent="0.25">
      <c r="A17" s="592" t="s">
        <v>926</v>
      </c>
      <c r="B17" s="87">
        <v>516</v>
      </c>
      <c r="C17" s="87"/>
      <c r="D17" s="87">
        <f t="shared" ref="D17" si="3">SUM(E17:F17)</f>
        <v>470</v>
      </c>
      <c r="E17" s="87">
        <v>75</v>
      </c>
      <c r="F17" s="87">
        <v>395</v>
      </c>
      <c r="G17" s="87">
        <v>0</v>
      </c>
      <c r="H17" s="88">
        <f t="shared" ref="H17" si="4">+D17-G17</f>
        <v>470</v>
      </c>
      <c r="I17" s="111"/>
      <c r="J17" s="111"/>
      <c r="K17" s="111"/>
      <c r="L17" s="111"/>
      <c r="M17" s="112"/>
    </row>
    <row r="18" spans="1:13" ht="14.3" customHeight="1" x14ac:dyDescent="0.25">
      <c r="A18" s="588" t="s">
        <v>102</v>
      </c>
      <c r="B18" s="87">
        <v>1503</v>
      </c>
      <c r="C18" s="87">
        <v>83</v>
      </c>
      <c r="D18" s="87">
        <f t="shared" si="1"/>
        <v>1343</v>
      </c>
      <c r="E18" s="87">
        <v>33</v>
      </c>
      <c r="F18" s="87">
        <v>1310</v>
      </c>
      <c r="G18" s="87">
        <v>0</v>
      </c>
      <c r="H18" s="87">
        <f t="shared" si="2"/>
        <v>1343</v>
      </c>
      <c r="I18" s="87">
        <v>254</v>
      </c>
      <c r="J18" s="87">
        <v>73</v>
      </c>
      <c r="K18" s="87">
        <v>223</v>
      </c>
      <c r="L18" s="78">
        <v>49</v>
      </c>
      <c r="M18" s="107">
        <v>86</v>
      </c>
    </row>
    <row r="19" spans="1:13" ht="14.3" customHeight="1" x14ac:dyDescent="0.25">
      <c r="A19" s="590" t="s">
        <v>70</v>
      </c>
      <c r="B19" s="87">
        <v>72</v>
      </c>
      <c r="C19" s="87"/>
      <c r="D19" s="87">
        <f t="shared" si="1"/>
        <v>65</v>
      </c>
      <c r="E19" s="87">
        <v>2</v>
      </c>
      <c r="F19" s="87">
        <v>63</v>
      </c>
      <c r="G19" s="87">
        <v>0</v>
      </c>
      <c r="H19" s="87">
        <f t="shared" si="2"/>
        <v>65</v>
      </c>
      <c r="I19" s="109"/>
      <c r="J19" s="109"/>
      <c r="K19" s="109"/>
      <c r="L19" s="109"/>
      <c r="M19" s="110"/>
    </row>
    <row r="20" spans="1:13" ht="14.3" customHeight="1" x14ac:dyDescent="0.25">
      <c r="A20" s="593" t="s">
        <v>766</v>
      </c>
      <c r="B20" s="87">
        <v>208</v>
      </c>
      <c r="C20" s="87"/>
      <c r="D20" s="87">
        <f t="shared" si="1"/>
        <v>202</v>
      </c>
      <c r="E20" s="87">
        <v>0</v>
      </c>
      <c r="F20" s="87">
        <v>202</v>
      </c>
      <c r="G20" s="87">
        <v>0</v>
      </c>
      <c r="H20" s="87">
        <f t="shared" si="2"/>
        <v>202</v>
      </c>
      <c r="I20" s="109"/>
      <c r="J20" s="109"/>
      <c r="K20" s="109"/>
      <c r="L20" s="109"/>
      <c r="M20" s="110"/>
    </row>
    <row r="21" spans="1:13" ht="14.3" customHeight="1" x14ac:dyDescent="0.25">
      <c r="A21" s="592" t="s">
        <v>767</v>
      </c>
      <c r="B21" s="87">
        <v>161</v>
      </c>
      <c r="C21" s="87"/>
      <c r="D21" s="87">
        <f t="shared" si="1"/>
        <v>133</v>
      </c>
      <c r="E21" s="87">
        <v>26</v>
      </c>
      <c r="F21" s="87">
        <v>107</v>
      </c>
      <c r="G21" s="87">
        <v>0</v>
      </c>
      <c r="H21" s="87">
        <f t="shared" si="2"/>
        <v>133</v>
      </c>
      <c r="I21" s="109"/>
      <c r="J21" s="109"/>
      <c r="K21" s="109"/>
      <c r="L21" s="109"/>
      <c r="M21" s="110"/>
    </row>
    <row r="22" spans="1:13" ht="14.3" customHeight="1" x14ac:dyDescent="0.25">
      <c r="A22" s="588" t="s">
        <v>166</v>
      </c>
      <c r="B22" s="87">
        <v>1038</v>
      </c>
      <c r="C22" s="87">
        <v>28</v>
      </c>
      <c r="D22" s="87">
        <f>SUM(E22:F22)</f>
        <v>929</v>
      </c>
      <c r="E22" s="87">
        <v>127</v>
      </c>
      <c r="F22" s="87">
        <v>802</v>
      </c>
      <c r="G22" s="87">
        <v>0</v>
      </c>
      <c r="H22" s="87">
        <f>+D22-G22</f>
        <v>929</v>
      </c>
      <c r="I22" s="87">
        <v>102</v>
      </c>
      <c r="J22" s="87">
        <v>68</v>
      </c>
      <c r="K22" s="87">
        <v>81</v>
      </c>
      <c r="L22" s="87">
        <v>16</v>
      </c>
      <c r="M22" s="88">
        <v>83</v>
      </c>
    </row>
    <row r="23" spans="1:13" ht="14.3" customHeight="1" x14ac:dyDescent="0.25">
      <c r="A23" s="588" t="s">
        <v>167</v>
      </c>
      <c r="B23" s="87">
        <v>607</v>
      </c>
      <c r="C23" s="87"/>
      <c r="D23" s="87">
        <f>SUM(E23:F23)</f>
        <v>503</v>
      </c>
      <c r="E23" s="87">
        <v>74</v>
      </c>
      <c r="F23" s="87">
        <v>429</v>
      </c>
      <c r="G23" s="87">
        <v>3</v>
      </c>
      <c r="H23" s="87">
        <f>+D23-G23</f>
        <v>500</v>
      </c>
      <c r="I23" s="87">
        <v>103</v>
      </c>
      <c r="J23" s="87">
        <v>104</v>
      </c>
      <c r="K23" s="87">
        <v>82</v>
      </c>
      <c r="L23" s="87">
        <v>10</v>
      </c>
      <c r="M23" s="88">
        <v>134</v>
      </c>
    </row>
    <row r="24" spans="1:13" ht="14.3" customHeight="1" x14ac:dyDescent="0.25">
      <c r="A24" s="590" t="s">
        <v>168</v>
      </c>
      <c r="B24" s="87">
        <v>329</v>
      </c>
      <c r="C24" s="87"/>
      <c r="D24" s="87">
        <f>SUM(E24:F24)</f>
        <v>292</v>
      </c>
      <c r="E24" s="87">
        <v>0</v>
      </c>
      <c r="F24" s="87">
        <v>292</v>
      </c>
      <c r="G24" s="87">
        <v>0</v>
      </c>
      <c r="H24" s="87">
        <f>+D24-G24</f>
        <v>292</v>
      </c>
      <c r="I24" s="109"/>
      <c r="J24" s="109"/>
      <c r="K24" s="109"/>
      <c r="L24" s="109"/>
      <c r="M24" s="110"/>
    </row>
    <row r="25" spans="1:13" ht="14.3" customHeight="1" x14ac:dyDescent="0.25">
      <c r="A25" s="588" t="s">
        <v>169</v>
      </c>
      <c r="B25" s="87">
        <v>860</v>
      </c>
      <c r="C25" s="87"/>
      <c r="D25" s="87">
        <f>SUM(E25:F25)</f>
        <v>797</v>
      </c>
      <c r="E25" s="87">
        <v>61</v>
      </c>
      <c r="F25" s="87">
        <v>736</v>
      </c>
      <c r="G25" s="87">
        <v>2</v>
      </c>
      <c r="H25" s="87">
        <f>+D25-G25</f>
        <v>795</v>
      </c>
      <c r="I25" s="87">
        <v>71</v>
      </c>
      <c r="J25" s="87">
        <v>54</v>
      </c>
      <c r="K25" s="87">
        <v>47</v>
      </c>
      <c r="L25" s="87">
        <v>12</v>
      </c>
      <c r="M25" s="88">
        <v>76</v>
      </c>
    </row>
    <row r="26" spans="1:13" ht="14.3" customHeight="1" x14ac:dyDescent="0.25">
      <c r="A26" s="593" t="s">
        <v>413</v>
      </c>
      <c r="B26" s="87">
        <v>302</v>
      </c>
      <c r="C26" s="87"/>
      <c r="D26" s="87">
        <f>SUM(E26:F26)</f>
        <v>289</v>
      </c>
      <c r="E26" s="87">
        <v>0</v>
      </c>
      <c r="F26" s="87">
        <v>289</v>
      </c>
      <c r="G26" s="87">
        <v>0</v>
      </c>
      <c r="H26" s="87">
        <f>+D26-G26</f>
        <v>289</v>
      </c>
      <c r="I26" s="109"/>
      <c r="J26" s="109"/>
      <c r="K26" s="109"/>
      <c r="L26" s="109"/>
      <c r="M26" s="110"/>
    </row>
    <row r="27" spans="1:13" ht="14.3" customHeight="1" x14ac:dyDescent="0.25">
      <c r="A27" s="588" t="s">
        <v>103</v>
      </c>
      <c r="B27" s="87">
        <v>184</v>
      </c>
      <c r="C27" s="87"/>
      <c r="D27" s="87">
        <f t="shared" si="1"/>
        <v>161</v>
      </c>
      <c r="E27" s="87">
        <v>0</v>
      </c>
      <c r="F27" s="87">
        <v>161</v>
      </c>
      <c r="G27" s="87">
        <v>0</v>
      </c>
      <c r="H27" s="87">
        <f t="shared" si="2"/>
        <v>161</v>
      </c>
      <c r="I27" s="87">
        <v>16</v>
      </c>
      <c r="J27" s="87">
        <v>0</v>
      </c>
      <c r="K27" s="87">
        <v>9</v>
      </c>
      <c r="L27" s="78">
        <v>5</v>
      </c>
      <c r="M27" s="107">
        <v>17</v>
      </c>
    </row>
    <row r="28" spans="1:13" ht="14.3" customHeight="1" x14ac:dyDescent="0.25">
      <c r="A28" s="590" t="s">
        <v>104</v>
      </c>
      <c r="B28" s="87">
        <v>90</v>
      </c>
      <c r="C28" s="87"/>
      <c r="D28" s="87">
        <f t="shared" si="1"/>
        <v>0</v>
      </c>
      <c r="E28" s="87">
        <v>0</v>
      </c>
      <c r="F28" s="87">
        <v>0</v>
      </c>
      <c r="G28" s="87">
        <v>0</v>
      </c>
      <c r="H28" s="87">
        <f t="shared" si="2"/>
        <v>0</v>
      </c>
      <c r="I28" s="109"/>
      <c r="J28" s="109"/>
      <c r="K28" s="109"/>
      <c r="L28" s="109"/>
      <c r="M28" s="110"/>
    </row>
    <row r="29" spans="1:13" ht="14.3" customHeight="1" x14ac:dyDescent="0.25">
      <c r="A29" s="594" t="s">
        <v>504</v>
      </c>
      <c r="B29" s="90">
        <v>504</v>
      </c>
      <c r="C29" s="90"/>
      <c r="D29" s="90">
        <f t="shared" si="1"/>
        <v>457</v>
      </c>
      <c r="E29" s="90">
        <v>37</v>
      </c>
      <c r="F29" s="90">
        <v>420</v>
      </c>
      <c r="G29" s="90">
        <v>0</v>
      </c>
      <c r="H29" s="91">
        <f t="shared" si="2"/>
        <v>457</v>
      </c>
      <c r="I29" s="90">
        <v>172</v>
      </c>
      <c r="J29" s="90">
        <v>34</v>
      </c>
      <c r="K29" s="90">
        <v>67</v>
      </c>
      <c r="L29" s="69">
        <v>13</v>
      </c>
      <c r="M29" s="115">
        <v>43</v>
      </c>
    </row>
    <row r="30" spans="1:13" x14ac:dyDescent="0.25">
      <c r="A30" s="570" t="s">
        <v>105</v>
      </c>
      <c r="B30" s="569">
        <f>SUM(B31:B41)</f>
        <v>5472</v>
      </c>
      <c r="C30" s="569">
        <f t="shared" ref="C30:M30" si="5">SUM(C31:C41)</f>
        <v>0</v>
      </c>
      <c r="D30" s="569">
        <f t="shared" si="5"/>
        <v>4986</v>
      </c>
      <c r="E30" s="569">
        <f t="shared" si="5"/>
        <v>624</v>
      </c>
      <c r="F30" s="569">
        <f t="shared" si="5"/>
        <v>4362</v>
      </c>
      <c r="G30" s="569">
        <f t="shared" si="5"/>
        <v>1</v>
      </c>
      <c r="H30" s="569">
        <f t="shared" si="5"/>
        <v>4985</v>
      </c>
      <c r="I30" s="569">
        <f t="shared" si="5"/>
        <v>623</v>
      </c>
      <c r="J30" s="569">
        <f t="shared" si="5"/>
        <v>610</v>
      </c>
      <c r="K30" s="569">
        <f t="shared" si="5"/>
        <v>592</v>
      </c>
      <c r="L30" s="569">
        <f t="shared" si="5"/>
        <v>87</v>
      </c>
      <c r="M30" s="569">
        <f t="shared" si="5"/>
        <v>589</v>
      </c>
    </row>
    <row r="31" spans="1:13" ht="14.3" customHeight="1" x14ac:dyDescent="0.25">
      <c r="A31" s="587" t="s">
        <v>107</v>
      </c>
      <c r="B31" s="87">
        <v>621</v>
      </c>
      <c r="C31" s="87"/>
      <c r="D31" s="87">
        <f>SUM(E31:F31)</f>
        <v>536</v>
      </c>
      <c r="E31" s="87">
        <v>251</v>
      </c>
      <c r="F31" s="87">
        <v>285</v>
      </c>
      <c r="G31" s="87">
        <v>1</v>
      </c>
      <c r="H31" s="87">
        <f t="shared" si="2"/>
        <v>535</v>
      </c>
      <c r="I31" s="87">
        <v>76</v>
      </c>
      <c r="J31" s="87">
        <v>232</v>
      </c>
      <c r="K31" s="87">
        <v>162</v>
      </c>
      <c r="L31" s="87">
        <v>29</v>
      </c>
      <c r="M31" s="88">
        <v>157</v>
      </c>
    </row>
    <row r="32" spans="1:13" ht="14.3" customHeight="1" x14ac:dyDescent="0.25">
      <c r="A32" s="590" t="s">
        <v>70</v>
      </c>
      <c r="B32" s="87">
        <v>77</v>
      </c>
      <c r="C32" s="87"/>
      <c r="D32" s="87">
        <f>SUM(E32:F32)</f>
        <v>47</v>
      </c>
      <c r="E32" s="87">
        <v>23</v>
      </c>
      <c r="F32" s="87">
        <v>24</v>
      </c>
      <c r="G32" s="87">
        <v>0</v>
      </c>
      <c r="H32" s="87">
        <f t="shared" si="2"/>
        <v>47</v>
      </c>
      <c r="I32" s="109"/>
      <c r="J32" s="109"/>
      <c r="K32" s="109"/>
      <c r="L32" s="109"/>
      <c r="M32" s="110"/>
    </row>
    <row r="33" spans="1:13" ht="14.3" customHeight="1" x14ac:dyDescent="0.25">
      <c r="A33" s="593" t="s">
        <v>919</v>
      </c>
      <c r="B33" s="87">
        <v>326</v>
      </c>
      <c r="C33" s="87"/>
      <c r="D33" s="87">
        <f>SUM(E33:F33)</f>
        <v>307</v>
      </c>
      <c r="E33" s="87">
        <v>0</v>
      </c>
      <c r="F33" s="87">
        <v>307</v>
      </c>
      <c r="G33" s="87">
        <v>0</v>
      </c>
      <c r="H33" s="87">
        <f t="shared" si="2"/>
        <v>307</v>
      </c>
      <c r="I33" s="111"/>
      <c r="J33" s="111"/>
      <c r="K33" s="111"/>
      <c r="L33" s="111"/>
      <c r="M33" s="112"/>
    </row>
    <row r="34" spans="1:13" ht="14.3" customHeight="1" x14ac:dyDescent="0.25">
      <c r="A34" s="588" t="s">
        <v>108</v>
      </c>
      <c r="B34" s="87">
        <v>445</v>
      </c>
      <c r="C34" s="87"/>
      <c r="D34" s="87">
        <f t="shared" ref="D34:D38" si="6">SUM(E34:F34)</f>
        <v>407</v>
      </c>
      <c r="E34" s="87">
        <v>74</v>
      </c>
      <c r="F34" s="87">
        <v>333</v>
      </c>
      <c r="G34" s="87">
        <v>0</v>
      </c>
      <c r="H34" s="87">
        <f t="shared" si="2"/>
        <v>407</v>
      </c>
      <c r="I34" s="87">
        <v>21</v>
      </c>
      <c r="J34" s="87">
        <v>73</v>
      </c>
      <c r="K34" s="87">
        <v>57</v>
      </c>
      <c r="L34" s="87">
        <v>11</v>
      </c>
      <c r="M34" s="88">
        <v>37</v>
      </c>
    </row>
    <row r="35" spans="1:13" ht="14.3" customHeight="1" x14ac:dyDescent="0.25">
      <c r="A35" s="588" t="s">
        <v>109</v>
      </c>
      <c r="B35" s="87">
        <v>636</v>
      </c>
      <c r="C35" s="87"/>
      <c r="D35" s="87">
        <f t="shared" si="6"/>
        <v>590</v>
      </c>
      <c r="E35" s="87">
        <v>57</v>
      </c>
      <c r="F35" s="87">
        <v>533</v>
      </c>
      <c r="G35" s="87">
        <v>0</v>
      </c>
      <c r="H35" s="87">
        <f t="shared" si="2"/>
        <v>590</v>
      </c>
      <c r="I35" s="87">
        <v>72</v>
      </c>
      <c r="J35" s="87">
        <v>26</v>
      </c>
      <c r="K35" s="87">
        <v>40</v>
      </c>
      <c r="L35" s="87">
        <v>6</v>
      </c>
      <c r="M35" s="88">
        <v>31</v>
      </c>
    </row>
    <row r="36" spans="1:13" ht="14.3" customHeight="1" x14ac:dyDescent="0.25">
      <c r="A36" s="588" t="s">
        <v>111</v>
      </c>
      <c r="B36" s="87">
        <v>1035</v>
      </c>
      <c r="C36" s="87"/>
      <c r="D36" s="87">
        <f t="shared" si="6"/>
        <v>949</v>
      </c>
      <c r="E36" s="87">
        <v>88</v>
      </c>
      <c r="F36" s="87">
        <v>861</v>
      </c>
      <c r="G36" s="87">
        <v>0</v>
      </c>
      <c r="H36" s="87">
        <f t="shared" si="2"/>
        <v>949</v>
      </c>
      <c r="I36" s="87">
        <v>185</v>
      </c>
      <c r="J36" s="87">
        <v>61</v>
      </c>
      <c r="K36" s="87">
        <v>119</v>
      </c>
      <c r="L36" s="87">
        <v>15</v>
      </c>
      <c r="M36" s="88">
        <v>138</v>
      </c>
    </row>
    <row r="37" spans="1:13" ht="14.3" customHeight="1" x14ac:dyDescent="0.25">
      <c r="A37" s="593" t="s">
        <v>920</v>
      </c>
      <c r="B37" s="87">
        <v>377</v>
      </c>
      <c r="C37" s="87"/>
      <c r="D37" s="87">
        <f t="shared" si="6"/>
        <v>340</v>
      </c>
      <c r="E37" s="87">
        <v>0</v>
      </c>
      <c r="F37" s="87">
        <v>340</v>
      </c>
      <c r="G37" s="87">
        <v>0</v>
      </c>
      <c r="H37" s="87">
        <f t="shared" si="2"/>
        <v>340</v>
      </c>
      <c r="I37" s="111"/>
      <c r="J37" s="111"/>
      <c r="K37" s="111"/>
      <c r="L37" s="111"/>
      <c r="M37" s="112"/>
    </row>
    <row r="38" spans="1:13" ht="14.3" customHeight="1" x14ac:dyDescent="0.25">
      <c r="A38" s="587" t="s">
        <v>112</v>
      </c>
      <c r="B38" s="87">
        <v>330</v>
      </c>
      <c r="C38" s="87"/>
      <c r="D38" s="87">
        <f t="shared" si="6"/>
        <v>307</v>
      </c>
      <c r="E38" s="87">
        <v>0</v>
      </c>
      <c r="F38" s="87">
        <v>307</v>
      </c>
      <c r="G38" s="87">
        <v>0</v>
      </c>
      <c r="H38" s="87">
        <f t="shared" si="2"/>
        <v>307</v>
      </c>
      <c r="I38" s="87">
        <v>67</v>
      </c>
      <c r="J38" s="87">
        <v>0</v>
      </c>
      <c r="K38" s="87">
        <v>8</v>
      </c>
      <c r="L38" s="87">
        <v>2</v>
      </c>
      <c r="M38" s="88">
        <v>36</v>
      </c>
    </row>
    <row r="39" spans="1:13" ht="14.3" customHeight="1" x14ac:dyDescent="0.25">
      <c r="A39" s="588" t="s">
        <v>113</v>
      </c>
      <c r="B39" s="87">
        <v>312</v>
      </c>
      <c r="C39" s="87"/>
      <c r="D39" s="87">
        <f>SUM(E39:F39)</f>
        <v>289</v>
      </c>
      <c r="E39" s="87">
        <v>56</v>
      </c>
      <c r="F39" s="87">
        <v>233</v>
      </c>
      <c r="G39" s="87">
        <v>0</v>
      </c>
      <c r="H39" s="88">
        <f>+D39-G39</f>
        <v>289</v>
      </c>
      <c r="I39" s="87">
        <v>16</v>
      </c>
      <c r="J39" s="87">
        <v>108</v>
      </c>
      <c r="K39" s="87">
        <v>81</v>
      </c>
      <c r="L39" s="87">
        <v>7</v>
      </c>
      <c r="M39" s="88">
        <v>47</v>
      </c>
    </row>
    <row r="40" spans="1:13" ht="14.3" customHeight="1" x14ac:dyDescent="0.25">
      <c r="A40" s="588" t="s">
        <v>97</v>
      </c>
      <c r="B40" s="87">
        <v>1038</v>
      </c>
      <c r="C40" s="87"/>
      <c r="D40" s="87">
        <f>SUM(E40:F40)</f>
        <v>954</v>
      </c>
      <c r="E40" s="87">
        <v>75</v>
      </c>
      <c r="F40" s="87">
        <v>879</v>
      </c>
      <c r="G40" s="87">
        <v>0</v>
      </c>
      <c r="H40" s="87">
        <f>+D40-G40</f>
        <v>954</v>
      </c>
      <c r="I40" s="87">
        <v>186</v>
      </c>
      <c r="J40" s="87">
        <v>110</v>
      </c>
      <c r="K40" s="87">
        <v>125</v>
      </c>
      <c r="L40" s="87">
        <v>17</v>
      </c>
      <c r="M40" s="88">
        <v>143</v>
      </c>
    </row>
    <row r="41" spans="1:13" ht="14.3" customHeight="1" x14ac:dyDescent="0.25">
      <c r="A41" s="598" t="s">
        <v>729</v>
      </c>
      <c r="B41" s="90">
        <v>275</v>
      </c>
      <c r="C41" s="90"/>
      <c r="D41" s="90">
        <f t="shared" ref="D41" si="7">SUM(E41:F41)</f>
        <v>260</v>
      </c>
      <c r="E41" s="90">
        <v>0</v>
      </c>
      <c r="F41" s="90">
        <v>260</v>
      </c>
      <c r="G41" s="90">
        <v>0</v>
      </c>
      <c r="H41" s="90">
        <f t="shared" ref="H41" si="8">+D41-G41</f>
        <v>260</v>
      </c>
      <c r="I41" s="116"/>
      <c r="J41" s="116"/>
      <c r="K41" s="116"/>
      <c r="L41" s="116"/>
      <c r="M41" s="117"/>
    </row>
    <row r="42" spans="1:13" x14ac:dyDescent="0.25">
      <c r="A42" s="570" t="s">
        <v>114</v>
      </c>
      <c r="B42" s="569">
        <f>SUM(B43:B57)</f>
        <v>6474</v>
      </c>
      <c r="C42" s="569">
        <f t="shared" ref="C42:M42" si="9">SUM(C43:C57)</f>
        <v>0</v>
      </c>
      <c r="D42" s="569">
        <f t="shared" si="9"/>
        <v>5639</v>
      </c>
      <c r="E42" s="569">
        <f t="shared" si="9"/>
        <v>838</v>
      </c>
      <c r="F42" s="569">
        <f t="shared" si="9"/>
        <v>4801</v>
      </c>
      <c r="G42" s="569">
        <f t="shared" si="9"/>
        <v>4</v>
      </c>
      <c r="H42" s="569">
        <f t="shared" si="9"/>
        <v>5635</v>
      </c>
      <c r="I42" s="569">
        <f t="shared" si="9"/>
        <v>706</v>
      </c>
      <c r="J42" s="569">
        <f t="shared" si="9"/>
        <v>591</v>
      </c>
      <c r="K42" s="569">
        <f t="shared" si="9"/>
        <v>822</v>
      </c>
      <c r="L42" s="569">
        <f t="shared" si="9"/>
        <v>108</v>
      </c>
      <c r="M42" s="569">
        <f t="shared" si="9"/>
        <v>613</v>
      </c>
    </row>
    <row r="43" spans="1:13" ht="14.3" customHeight="1" x14ac:dyDescent="0.25">
      <c r="A43" s="587" t="s">
        <v>115</v>
      </c>
      <c r="B43" s="87">
        <v>275</v>
      </c>
      <c r="C43" s="87"/>
      <c r="D43" s="87">
        <f t="shared" ref="D43:D55" si="10">SUM(E43:F43)</f>
        <v>261</v>
      </c>
      <c r="E43" s="87">
        <v>0</v>
      </c>
      <c r="F43" s="87">
        <v>261</v>
      </c>
      <c r="G43" s="87">
        <v>0</v>
      </c>
      <c r="H43" s="87">
        <f t="shared" si="2"/>
        <v>261</v>
      </c>
      <c r="I43" s="87">
        <v>44</v>
      </c>
      <c r="J43" s="87">
        <v>0</v>
      </c>
      <c r="K43" s="87">
        <v>11</v>
      </c>
      <c r="L43" s="87">
        <v>6</v>
      </c>
      <c r="M43" s="88">
        <v>22</v>
      </c>
    </row>
    <row r="44" spans="1:13" ht="14.3" customHeight="1" x14ac:dyDescent="0.25">
      <c r="A44" s="589" t="s">
        <v>116</v>
      </c>
      <c r="B44" s="87">
        <v>1048</v>
      </c>
      <c r="C44" s="87"/>
      <c r="D44" s="87">
        <f t="shared" si="10"/>
        <v>924</v>
      </c>
      <c r="E44" s="87">
        <v>368</v>
      </c>
      <c r="F44" s="87">
        <v>556</v>
      </c>
      <c r="G44" s="87">
        <v>1</v>
      </c>
      <c r="H44" s="87">
        <f t="shared" si="2"/>
        <v>923</v>
      </c>
      <c r="I44" s="87">
        <v>55</v>
      </c>
      <c r="J44" s="87">
        <v>243</v>
      </c>
      <c r="K44" s="87">
        <v>168</v>
      </c>
      <c r="L44" s="87">
        <v>11</v>
      </c>
      <c r="M44" s="88">
        <v>143</v>
      </c>
    </row>
    <row r="45" spans="1:13" ht="14.3" customHeight="1" x14ac:dyDescent="0.25">
      <c r="A45" s="588" t="s">
        <v>172</v>
      </c>
      <c r="B45" s="87">
        <v>962</v>
      </c>
      <c r="C45" s="87"/>
      <c r="D45" s="87">
        <f>SUM(E45:F45)</f>
        <v>877</v>
      </c>
      <c r="E45" s="87">
        <v>160</v>
      </c>
      <c r="F45" s="87">
        <v>717</v>
      </c>
      <c r="G45" s="87">
        <v>1</v>
      </c>
      <c r="H45" s="87">
        <f>+D45-G45</f>
        <v>876</v>
      </c>
      <c r="I45" s="87">
        <v>150</v>
      </c>
      <c r="J45" s="87">
        <v>79</v>
      </c>
      <c r="K45" s="87">
        <v>179</v>
      </c>
      <c r="L45" s="87">
        <v>13</v>
      </c>
      <c r="M45" s="88">
        <v>77</v>
      </c>
    </row>
    <row r="46" spans="1:13" ht="14.3" customHeight="1" x14ac:dyDescent="0.25">
      <c r="A46" s="593" t="s">
        <v>70</v>
      </c>
      <c r="B46" s="87">
        <v>54</v>
      </c>
      <c r="C46" s="87"/>
      <c r="D46" s="87">
        <f>SUM(E46:F46)</f>
        <v>22</v>
      </c>
      <c r="E46" s="87">
        <v>1</v>
      </c>
      <c r="F46" s="87">
        <v>21</v>
      </c>
      <c r="G46" s="87">
        <v>0</v>
      </c>
      <c r="H46" s="87">
        <f>+D46-G46</f>
        <v>22</v>
      </c>
      <c r="I46" s="109"/>
      <c r="J46" s="109"/>
      <c r="K46" s="109"/>
      <c r="L46" s="109"/>
      <c r="M46" s="110"/>
    </row>
    <row r="47" spans="1:13" ht="14.3" customHeight="1" x14ac:dyDescent="0.25">
      <c r="A47" s="590" t="s">
        <v>173</v>
      </c>
      <c r="B47" s="87">
        <v>65</v>
      </c>
      <c r="C47" s="87"/>
      <c r="D47" s="87">
        <f>SUM(E47:F47)</f>
        <v>0</v>
      </c>
      <c r="E47" s="87">
        <v>0</v>
      </c>
      <c r="F47" s="87">
        <v>0</v>
      </c>
      <c r="G47" s="87">
        <v>0</v>
      </c>
      <c r="H47" s="87">
        <f>+D47-G47</f>
        <v>0</v>
      </c>
      <c r="I47" s="109"/>
      <c r="J47" s="109"/>
      <c r="K47" s="109"/>
      <c r="L47" s="109"/>
      <c r="M47" s="110"/>
    </row>
    <row r="48" spans="1:13" ht="14.3" customHeight="1" x14ac:dyDescent="0.25">
      <c r="A48" s="588" t="s">
        <v>117</v>
      </c>
      <c r="B48" s="87">
        <v>270</v>
      </c>
      <c r="C48" s="87"/>
      <c r="D48" s="87">
        <f t="shared" si="10"/>
        <v>234</v>
      </c>
      <c r="E48" s="87">
        <v>65</v>
      </c>
      <c r="F48" s="87">
        <v>169</v>
      </c>
      <c r="G48" s="87">
        <v>0</v>
      </c>
      <c r="H48" s="87">
        <f t="shared" si="2"/>
        <v>234</v>
      </c>
      <c r="I48" s="87">
        <v>14</v>
      </c>
      <c r="J48" s="87">
        <v>72</v>
      </c>
      <c r="K48" s="87">
        <v>146</v>
      </c>
      <c r="L48" s="87">
        <v>8</v>
      </c>
      <c r="M48" s="88">
        <v>49</v>
      </c>
    </row>
    <row r="49" spans="1:13" ht="14.3" customHeight="1" x14ac:dyDescent="0.25">
      <c r="A49" s="590" t="s">
        <v>669</v>
      </c>
      <c r="B49" s="87">
        <v>125</v>
      </c>
      <c r="C49" s="87"/>
      <c r="D49" s="87">
        <f t="shared" si="10"/>
        <v>0</v>
      </c>
      <c r="E49" s="87">
        <v>0</v>
      </c>
      <c r="F49" s="87">
        <v>0</v>
      </c>
      <c r="G49" s="87">
        <v>0</v>
      </c>
      <c r="H49" s="87">
        <f>+D49-G49</f>
        <v>0</v>
      </c>
      <c r="I49" s="109"/>
      <c r="J49" s="109"/>
      <c r="K49" s="109"/>
      <c r="L49" s="109"/>
      <c r="M49" s="110"/>
    </row>
    <row r="50" spans="1:13" ht="14.3" customHeight="1" x14ac:dyDescent="0.25">
      <c r="A50" s="588" t="s">
        <v>118</v>
      </c>
      <c r="B50" s="87">
        <v>706</v>
      </c>
      <c r="C50" s="87"/>
      <c r="D50" s="87">
        <f t="shared" si="10"/>
        <v>627</v>
      </c>
      <c r="E50" s="87">
        <v>61</v>
      </c>
      <c r="F50" s="87">
        <v>566</v>
      </c>
      <c r="G50" s="87">
        <v>0</v>
      </c>
      <c r="H50" s="87">
        <f t="shared" si="2"/>
        <v>627</v>
      </c>
      <c r="I50" s="87">
        <v>52</v>
      </c>
      <c r="J50" s="87">
        <v>42</v>
      </c>
      <c r="K50" s="87">
        <v>62</v>
      </c>
      <c r="L50" s="87">
        <v>19</v>
      </c>
      <c r="M50" s="88">
        <v>48</v>
      </c>
    </row>
    <row r="51" spans="1:13" ht="14.3" customHeight="1" x14ac:dyDescent="0.25">
      <c r="A51" s="588" t="s">
        <v>119</v>
      </c>
      <c r="B51" s="87">
        <v>630</v>
      </c>
      <c r="C51" s="87"/>
      <c r="D51" s="87">
        <f t="shared" si="10"/>
        <v>520</v>
      </c>
      <c r="E51" s="87">
        <v>11</v>
      </c>
      <c r="F51" s="87">
        <v>509</v>
      </c>
      <c r="G51" s="87">
        <v>0</v>
      </c>
      <c r="H51" s="87">
        <f t="shared" si="2"/>
        <v>520</v>
      </c>
      <c r="I51" s="87">
        <v>76</v>
      </c>
      <c r="J51" s="87">
        <v>11</v>
      </c>
      <c r="K51" s="87">
        <v>45</v>
      </c>
      <c r="L51" s="87">
        <v>11</v>
      </c>
      <c r="M51" s="88">
        <v>68</v>
      </c>
    </row>
    <row r="52" spans="1:13" ht="14.3" customHeight="1" x14ac:dyDescent="0.25">
      <c r="A52" s="588" t="s">
        <v>503</v>
      </c>
      <c r="B52" s="87">
        <v>627</v>
      </c>
      <c r="C52" s="87"/>
      <c r="D52" s="87">
        <f t="shared" si="10"/>
        <v>581</v>
      </c>
      <c r="E52" s="87">
        <v>75</v>
      </c>
      <c r="F52" s="87">
        <v>506</v>
      </c>
      <c r="G52" s="87">
        <v>1</v>
      </c>
      <c r="H52" s="87">
        <f t="shared" si="2"/>
        <v>580</v>
      </c>
      <c r="I52" s="87">
        <v>46</v>
      </c>
      <c r="J52" s="87">
        <v>52</v>
      </c>
      <c r="K52" s="87">
        <v>49</v>
      </c>
      <c r="L52" s="87">
        <v>9</v>
      </c>
      <c r="M52" s="88">
        <v>45</v>
      </c>
    </row>
    <row r="53" spans="1:13" ht="14.3" customHeight="1" x14ac:dyDescent="0.25">
      <c r="A53" s="588" t="s">
        <v>120</v>
      </c>
      <c r="B53" s="87">
        <v>507</v>
      </c>
      <c r="C53" s="87"/>
      <c r="D53" s="87">
        <f t="shared" si="10"/>
        <v>487</v>
      </c>
      <c r="E53" s="87">
        <v>0</v>
      </c>
      <c r="F53" s="87">
        <v>487</v>
      </c>
      <c r="G53" s="87">
        <v>1</v>
      </c>
      <c r="H53" s="87">
        <f t="shared" si="2"/>
        <v>486</v>
      </c>
      <c r="I53" s="87">
        <v>92</v>
      </c>
      <c r="J53" s="87">
        <v>0</v>
      </c>
      <c r="K53" s="87">
        <v>49</v>
      </c>
      <c r="L53" s="87">
        <v>11</v>
      </c>
      <c r="M53" s="88">
        <v>19</v>
      </c>
    </row>
    <row r="54" spans="1:13" ht="14.3" customHeight="1" x14ac:dyDescent="0.25">
      <c r="A54" s="588" t="s">
        <v>121</v>
      </c>
      <c r="B54" s="87">
        <v>285</v>
      </c>
      <c r="C54" s="87"/>
      <c r="D54" s="87">
        <f t="shared" si="10"/>
        <v>256</v>
      </c>
      <c r="E54" s="87">
        <v>97</v>
      </c>
      <c r="F54" s="87">
        <v>159</v>
      </c>
      <c r="G54" s="87">
        <v>0</v>
      </c>
      <c r="H54" s="87">
        <f t="shared" si="2"/>
        <v>256</v>
      </c>
      <c r="I54" s="87">
        <v>93</v>
      </c>
      <c r="J54" s="87">
        <v>92</v>
      </c>
      <c r="K54" s="87">
        <v>83</v>
      </c>
      <c r="L54" s="87">
        <v>11</v>
      </c>
      <c r="M54" s="88">
        <v>87</v>
      </c>
    </row>
    <row r="55" spans="1:13" ht="14.3" customHeight="1" x14ac:dyDescent="0.25">
      <c r="A55" s="593" t="s">
        <v>438</v>
      </c>
      <c r="B55" s="87">
        <v>359</v>
      </c>
      <c r="C55" s="87"/>
      <c r="D55" s="87">
        <f t="shared" si="10"/>
        <v>325</v>
      </c>
      <c r="E55" s="87">
        <v>0</v>
      </c>
      <c r="F55" s="87">
        <v>325</v>
      </c>
      <c r="G55" s="87">
        <v>0</v>
      </c>
      <c r="H55" s="88">
        <f t="shared" si="2"/>
        <v>325</v>
      </c>
      <c r="I55" s="109"/>
      <c r="J55" s="109"/>
      <c r="K55" s="109"/>
      <c r="L55" s="109"/>
      <c r="M55" s="110"/>
    </row>
    <row r="56" spans="1:13" ht="14.3" customHeight="1" x14ac:dyDescent="0.25">
      <c r="A56" s="588" t="s">
        <v>302</v>
      </c>
      <c r="B56" s="87">
        <v>427</v>
      </c>
      <c r="C56" s="87"/>
      <c r="D56" s="87">
        <f>SUM(E56:F56)</f>
        <v>397</v>
      </c>
      <c r="E56" s="87">
        <v>0</v>
      </c>
      <c r="F56" s="87">
        <v>397</v>
      </c>
      <c r="G56" s="87">
        <v>0</v>
      </c>
      <c r="H56" s="87">
        <f>+D56-G56</f>
        <v>397</v>
      </c>
      <c r="I56" s="87">
        <v>84</v>
      </c>
      <c r="J56" s="87">
        <v>0</v>
      </c>
      <c r="K56" s="87">
        <v>30</v>
      </c>
      <c r="L56" s="87">
        <v>9</v>
      </c>
      <c r="M56" s="88">
        <v>55</v>
      </c>
    </row>
    <row r="57" spans="1:13" ht="14.3" customHeight="1" x14ac:dyDescent="0.25">
      <c r="A57" s="597" t="s">
        <v>177</v>
      </c>
      <c r="B57" s="90">
        <v>134</v>
      </c>
      <c r="C57" s="90"/>
      <c r="D57" s="90">
        <f>SUM(E57:F57)</f>
        <v>128</v>
      </c>
      <c r="E57" s="90">
        <v>0</v>
      </c>
      <c r="F57" s="90">
        <v>128</v>
      </c>
      <c r="G57" s="90">
        <v>0</v>
      </c>
      <c r="H57" s="91">
        <f>+D57-G57</f>
        <v>128</v>
      </c>
      <c r="I57" s="116"/>
      <c r="J57" s="116"/>
      <c r="K57" s="116"/>
      <c r="L57" s="116"/>
      <c r="M57" s="117"/>
    </row>
    <row r="58" spans="1:13" x14ac:dyDescent="0.25">
      <c r="A58" s="56" t="s">
        <v>362</v>
      </c>
      <c r="M58" s="85"/>
    </row>
    <row r="59" spans="1:13" x14ac:dyDescent="0.25">
      <c r="A59" s="114" t="s">
        <v>480</v>
      </c>
    </row>
    <row r="60" spans="1:13" x14ac:dyDescent="0.25">
      <c r="A60" s="56" t="s">
        <v>524</v>
      </c>
    </row>
    <row r="61" spans="1:13" x14ac:dyDescent="0.25">
      <c r="A61" s="56" t="s">
        <v>0</v>
      </c>
    </row>
    <row r="62" spans="1:13" x14ac:dyDescent="0.25">
      <c r="A62" s="96" t="s">
        <v>525</v>
      </c>
    </row>
  </sheetData>
  <mergeCells count="3">
    <mergeCell ref="G4:G7"/>
    <mergeCell ref="E4:F4"/>
    <mergeCell ref="K5:L5"/>
  </mergeCells>
  <printOptions horizontalCentered="1"/>
  <pageMargins left="0.70866141732283472" right="0.47244094488188981" top="0.74803149606299213" bottom="0.74803149606299213" header="0.31496062992125984" footer="0.31496062992125984"/>
  <pageSetup paperSize="9" scale="63" orientation="portrait" r:id="rId1"/>
  <headerFooter>
    <oddHeader>&amp;C&amp;11 4</oddHead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M72"/>
  <sheetViews>
    <sheetView topLeftCell="A49" zoomScaleNormal="100" workbookViewId="0">
      <selection activeCell="E2" sqref="E2"/>
    </sheetView>
  </sheetViews>
  <sheetFormatPr defaultColWidth="9.125" defaultRowHeight="13.6" x14ac:dyDescent="0.25"/>
  <cols>
    <col min="1" max="1" width="24.625" style="56" customWidth="1"/>
    <col min="2" max="2" width="7.75" style="56" customWidth="1"/>
    <col min="3" max="3" width="10.75" style="56" customWidth="1"/>
    <col min="4" max="4" width="9.75" style="56" customWidth="1"/>
    <col min="5" max="5" width="10.625" style="56" customWidth="1"/>
    <col min="6" max="6" width="9.75" style="56" customWidth="1"/>
    <col min="7" max="7" width="12.625" style="56" customWidth="1"/>
    <col min="8" max="8" width="10" style="56" customWidth="1"/>
    <col min="9" max="9" width="10.625" style="56" customWidth="1"/>
    <col min="10" max="10" width="9.375" style="56" customWidth="1"/>
    <col min="11" max="11" width="8.75" style="56" customWidth="1"/>
    <col min="12" max="12" width="10" style="56" customWidth="1"/>
    <col min="13" max="13" width="9.75" style="56" customWidth="1"/>
    <col min="14" max="16384" width="9.125" style="56"/>
  </cols>
  <sheetData>
    <row r="1" spans="1:13" x14ac:dyDescent="0.25">
      <c r="A1" s="95" t="s">
        <v>962</v>
      </c>
      <c r="B1" s="96"/>
      <c r="C1" s="96"/>
    </row>
    <row r="2" spans="1:13" x14ac:dyDescent="0.25">
      <c r="A2" s="97" t="s">
        <v>963</v>
      </c>
      <c r="B2" s="96"/>
      <c r="C2" s="96"/>
    </row>
    <row r="3" spans="1:13" x14ac:dyDescent="0.25">
      <c r="A3" s="97"/>
      <c r="I3" s="77"/>
      <c r="J3" s="77"/>
      <c r="K3" s="77"/>
      <c r="L3" s="77"/>
      <c r="M3" s="77"/>
    </row>
    <row r="4" spans="1:13" x14ac:dyDescent="0.25">
      <c r="A4" s="571" t="s">
        <v>47</v>
      </c>
      <c r="B4" s="572" t="s">
        <v>48</v>
      </c>
      <c r="C4" s="572" t="s">
        <v>470</v>
      </c>
      <c r="D4" s="572" t="s">
        <v>49</v>
      </c>
      <c r="E4" s="878" t="s">
        <v>626</v>
      </c>
      <c r="F4" s="879"/>
      <c r="G4" s="875" t="s">
        <v>522</v>
      </c>
      <c r="H4" s="572" t="s">
        <v>50</v>
      </c>
      <c r="I4" s="573" t="s">
        <v>304</v>
      </c>
      <c r="J4" s="547"/>
      <c r="K4" s="547"/>
      <c r="L4" s="547"/>
      <c r="M4" s="548"/>
    </row>
    <row r="5" spans="1:13" x14ac:dyDescent="0.25">
      <c r="A5" s="574"/>
      <c r="B5" s="575" t="s">
        <v>52</v>
      </c>
      <c r="C5" s="576" t="s">
        <v>471</v>
      </c>
      <c r="D5" s="575" t="s">
        <v>53</v>
      </c>
      <c r="E5" s="577"/>
      <c r="F5" s="577"/>
      <c r="G5" s="876"/>
      <c r="H5" s="575" t="s">
        <v>53</v>
      </c>
      <c r="I5" s="578" t="s">
        <v>54</v>
      </c>
      <c r="J5" s="578" t="s">
        <v>55</v>
      </c>
      <c r="K5" s="880" t="s">
        <v>305</v>
      </c>
      <c r="L5" s="881"/>
      <c r="M5" s="581" t="s">
        <v>56</v>
      </c>
    </row>
    <row r="6" spans="1:13" x14ac:dyDescent="0.25">
      <c r="A6" s="574"/>
      <c r="B6" s="577"/>
      <c r="C6" s="582" t="s">
        <v>2</v>
      </c>
      <c r="D6" s="575" t="s">
        <v>57</v>
      </c>
      <c r="E6" s="575" t="s">
        <v>58</v>
      </c>
      <c r="F6" s="575" t="s">
        <v>25</v>
      </c>
      <c r="G6" s="876"/>
      <c r="H6" s="575" t="s">
        <v>59</v>
      </c>
      <c r="I6" s="578" t="s">
        <v>60</v>
      </c>
      <c r="J6" s="578"/>
      <c r="K6" s="567" t="s">
        <v>31</v>
      </c>
      <c r="L6" s="583" t="s">
        <v>306</v>
      </c>
      <c r="M6" s="581" t="s">
        <v>61</v>
      </c>
    </row>
    <row r="7" spans="1:13" x14ac:dyDescent="0.25">
      <c r="A7" s="574"/>
      <c r="B7" s="577"/>
      <c r="C7" s="584" t="s">
        <v>481</v>
      </c>
      <c r="D7" s="575" t="s">
        <v>62</v>
      </c>
      <c r="E7" s="575" t="s">
        <v>30</v>
      </c>
      <c r="F7" s="575" t="s">
        <v>26</v>
      </c>
      <c r="G7" s="877"/>
      <c r="H7" s="575" t="s">
        <v>523</v>
      </c>
      <c r="I7" s="562" t="s">
        <v>63</v>
      </c>
      <c r="J7" s="562"/>
      <c r="K7" s="562"/>
      <c r="L7" s="585" t="s">
        <v>307</v>
      </c>
      <c r="M7" s="568" t="s">
        <v>64</v>
      </c>
    </row>
    <row r="8" spans="1:13" x14ac:dyDescent="0.25">
      <c r="A8" s="557">
        <v>1</v>
      </c>
      <c r="B8" s="586">
        <v>2</v>
      </c>
      <c r="C8" s="562">
        <v>3</v>
      </c>
      <c r="D8" s="586">
        <v>4</v>
      </c>
      <c r="E8" s="586">
        <v>5</v>
      </c>
      <c r="F8" s="586">
        <v>6</v>
      </c>
      <c r="G8" s="586">
        <v>7</v>
      </c>
      <c r="H8" s="586">
        <v>8</v>
      </c>
      <c r="I8" s="562">
        <v>9</v>
      </c>
      <c r="J8" s="562">
        <v>10</v>
      </c>
      <c r="K8" s="562">
        <v>11</v>
      </c>
      <c r="L8" s="562">
        <v>12</v>
      </c>
      <c r="M8" s="568">
        <v>13</v>
      </c>
    </row>
    <row r="9" spans="1:13" x14ac:dyDescent="0.25">
      <c r="A9" s="827" t="s">
        <v>122</v>
      </c>
      <c r="B9" s="569">
        <f>SUM(B10:B25)</f>
        <v>7836</v>
      </c>
      <c r="C9" s="569">
        <f t="shared" ref="C9:M9" si="0">SUM(C10:C25)</f>
        <v>388</v>
      </c>
      <c r="D9" s="569">
        <f t="shared" si="0"/>
        <v>6801</v>
      </c>
      <c r="E9" s="569">
        <f t="shared" si="0"/>
        <v>915</v>
      </c>
      <c r="F9" s="569">
        <f t="shared" si="0"/>
        <v>5886</v>
      </c>
      <c r="G9" s="569">
        <f t="shared" si="0"/>
        <v>0</v>
      </c>
      <c r="H9" s="569">
        <f t="shared" si="0"/>
        <v>6801</v>
      </c>
      <c r="I9" s="569">
        <f t="shared" si="0"/>
        <v>844</v>
      </c>
      <c r="J9" s="569">
        <f t="shared" si="0"/>
        <v>697</v>
      </c>
      <c r="K9" s="569">
        <f t="shared" si="0"/>
        <v>818</v>
      </c>
      <c r="L9" s="569">
        <f t="shared" si="0"/>
        <v>106</v>
      </c>
      <c r="M9" s="569">
        <f t="shared" si="0"/>
        <v>672</v>
      </c>
    </row>
    <row r="10" spans="1:13" ht="14.3" customHeight="1" x14ac:dyDescent="0.25">
      <c r="A10" s="587" t="s">
        <v>123</v>
      </c>
      <c r="B10" s="87">
        <v>1091</v>
      </c>
      <c r="C10" s="87">
        <v>388</v>
      </c>
      <c r="D10" s="87">
        <f t="shared" ref="D10:D23" si="1">SUM(E10:F10)</f>
        <v>675</v>
      </c>
      <c r="E10" s="87">
        <v>251</v>
      </c>
      <c r="F10" s="87">
        <v>424</v>
      </c>
      <c r="G10" s="87">
        <v>0</v>
      </c>
      <c r="H10" s="87">
        <f t="shared" ref="H10:H66" si="2">+D10-G10</f>
        <v>675</v>
      </c>
      <c r="I10" s="87">
        <v>94</v>
      </c>
      <c r="J10" s="87">
        <v>172</v>
      </c>
      <c r="K10" s="87">
        <v>200</v>
      </c>
      <c r="L10" s="87">
        <v>16</v>
      </c>
      <c r="M10" s="88">
        <v>61</v>
      </c>
    </row>
    <row r="11" spans="1:13" ht="14.3" customHeight="1" x14ac:dyDescent="0.25">
      <c r="A11" s="588" t="s">
        <v>145</v>
      </c>
      <c r="B11" s="87">
        <v>261</v>
      </c>
      <c r="C11" s="87"/>
      <c r="D11" s="87">
        <f>SUM(E11:F11)</f>
        <v>251</v>
      </c>
      <c r="E11" s="87">
        <v>96</v>
      </c>
      <c r="F11" s="87">
        <v>155</v>
      </c>
      <c r="G11" s="87">
        <v>0</v>
      </c>
      <c r="H11" s="87">
        <f>+D11-G11</f>
        <v>251</v>
      </c>
      <c r="I11" s="87">
        <v>28</v>
      </c>
      <c r="J11" s="87">
        <v>146</v>
      </c>
      <c r="K11" s="87">
        <v>109</v>
      </c>
      <c r="L11" s="87">
        <v>12</v>
      </c>
      <c r="M11" s="88">
        <v>65</v>
      </c>
    </row>
    <row r="12" spans="1:13" ht="14.3" customHeight="1" x14ac:dyDescent="0.25">
      <c r="A12" s="593" t="s">
        <v>510</v>
      </c>
      <c r="B12" s="87">
        <v>80</v>
      </c>
      <c r="C12" s="87"/>
      <c r="D12" s="87">
        <f>SUM(E12:F12)</f>
        <v>77</v>
      </c>
      <c r="E12" s="87">
        <v>0</v>
      </c>
      <c r="F12" s="87">
        <v>77</v>
      </c>
      <c r="G12" s="87">
        <v>0</v>
      </c>
      <c r="H12" s="87">
        <f>+D12-G12</f>
        <v>77</v>
      </c>
      <c r="I12" s="109"/>
      <c r="J12" s="109"/>
      <c r="K12" s="109"/>
      <c r="L12" s="109"/>
      <c r="M12" s="110"/>
    </row>
    <row r="13" spans="1:13" ht="14.3" customHeight="1" x14ac:dyDescent="0.25">
      <c r="A13" s="588" t="s">
        <v>124</v>
      </c>
      <c r="B13" s="87">
        <v>699</v>
      </c>
      <c r="C13" s="87"/>
      <c r="D13" s="87">
        <f t="shared" si="1"/>
        <v>663</v>
      </c>
      <c r="E13" s="87">
        <v>196</v>
      </c>
      <c r="F13" s="87">
        <v>467</v>
      </c>
      <c r="G13" s="87">
        <v>0</v>
      </c>
      <c r="H13" s="87">
        <f t="shared" si="2"/>
        <v>663</v>
      </c>
      <c r="I13" s="87">
        <v>78</v>
      </c>
      <c r="J13" s="87">
        <v>101</v>
      </c>
      <c r="K13" s="87">
        <v>95</v>
      </c>
      <c r="L13" s="87">
        <v>7</v>
      </c>
      <c r="M13" s="88">
        <v>69</v>
      </c>
    </row>
    <row r="14" spans="1:13" ht="14.3" customHeight="1" x14ac:dyDescent="0.25">
      <c r="A14" s="590" t="s">
        <v>125</v>
      </c>
      <c r="B14" s="87">
        <v>71</v>
      </c>
      <c r="C14" s="87"/>
      <c r="D14" s="87">
        <f t="shared" si="1"/>
        <v>71</v>
      </c>
      <c r="E14" s="87">
        <v>0</v>
      </c>
      <c r="F14" s="87">
        <v>71</v>
      </c>
      <c r="G14" s="87">
        <v>0</v>
      </c>
      <c r="H14" s="87">
        <f t="shared" si="2"/>
        <v>71</v>
      </c>
      <c r="I14" s="109"/>
      <c r="J14" s="109"/>
      <c r="K14" s="109"/>
      <c r="L14" s="109"/>
      <c r="M14" s="110"/>
    </row>
    <row r="15" spans="1:13" ht="14.3" customHeight="1" x14ac:dyDescent="0.25">
      <c r="A15" s="590" t="s">
        <v>126</v>
      </c>
      <c r="B15" s="87">
        <v>30</v>
      </c>
      <c r="C15" s="87"/>
      <c r="D15" s="87">
        <f t="shared" si="1"/>
        <v>0</v>
      </c>
      <c r="E15" s="87">
        <v>0</v>
      </c>
      <c r="F15" s="87">
        <v>0</v>
      </c>
      <c r="G15" s="87">
        <v>0</v>
      </c>
      <c r="H15" s="87">
        <f t="shared" si="2"/>
        <v>0</v>
      </c>
      <c r="I15" s="109"/>
      <c r="J15" s="109"/>
      <c r="K15" s="109"/>
      <c r="L15" s="109"/>
      <c r="M15" s="110"/>
    </row>
    <row r="16" spans="1:13" ht="14.3" customHeight="1" x14ac:dyDescent="0.25">
      <c r="A16" s="588" t="s">
        <v>127</v>
      </c>
      <c r="B16" s="87">
        <v>879</v>
      </c>
      <c r="C16" s="87"/>
      <c r="D16" s="87">
        <f t="shared" si="1"/>
        <v>842</v>
      </c>
      <c r="E16" s="87">
        <v>0</v>
      </c>
      <c r="F16" s="87">
        <v>842</v>
      </c>
      <c r="G16" s="87">
        <v>0</v>
      </c>
      <c r="H16" s="87">
        <f t="shared" si="2"/>
        <v>842</v>
      </c>
      <c r="I16" s="87">
        <v>156</v>
      </c>
      <c r="J16" s="87">
        <v>0</v>
      </c>
      <c r="K16" s="87">
        <v>37</v>
      </c>
      <c r="L16" s="87">
        <v>4</v>
      </c>
      <c r="M16" s="88">
        <v>104</v>
      </c>
    </row>
    <row r="17" spans="1:13" ht="14.3" customHeight="1" x14ac:dyDescent="0.25">
      <c r="A17" s="588" t="s">
        <v>142</v>
      </c>
      <c r="B17" s="87">
        <v>430</v>
      </c>
      <c r="C17" s="87"/>
      <c r="D17" s="87">
        <f>SUM(E17:F17)</f>
        <v>398</v>
      </c>
      <c r="E17" s="87">
        <v>18</v>
      </c>
      <c r="F17" s="87">
        <v>380</v>
      </c>
      <c r="G17" s="87">
        <v>0</v>
      </c>
      <c r="H17" s="87">
        <f>+D17-G17</f>
        <v>398</v>
      </c>
      <c r="I17" s="87">
        <v>145</v>
      </c>
      <c r="J17" s="87">
        <v>31</v>
      </c>
      <c r="K17" s="87">
        <v>62</v>
      </c>
      <c r="L17" s="87">
        <v>16</v>
      </c>
      <c r="M17" s="88">
        <v>98</v>
      </c>
    </row>
    <row r="18" spans="1:13" ht="14.3" customHeight="1" x14ac:dyDescent="0.25">
      <c r="A18" s="593" t="s">
        <v>922</v>
      </c>
      <c r="B18" s="87">
        <v>624</v>
      </c>
      <c r="C18" s="87"/>
      <c r="D18" s="87">
        <f>SUM(E18:F18)</f>
        <v>593</v>
      </c>
      <c r="E18" s="87">
        <v>0</v>
      </c>
      <c r="F18" s="87">
        <v>593</v>
      </c>
      <c r="G18" s="87">
        <v>0</v>
      </c>
      <c r="H18" s="87">
        <f>+D18-G18</f>
        <v>593</v>
      </c>
      <c r="I18" s="111"/>
      <c r="J18" s="111"/>
      <c r="K18" s="111"/>
      <c r="L18" s="111"/>
      <c r="M18" s="112"/>
    </row>
    <row r="19" spans="1:13" ht="14.3" customHeight="1" x14ac:dyDescent="0.25">
      <c r="A19" s="588" t="s">
        <v>128</v>
      </c>
      <c r="B19" s="87">
        <v>713</v>
      </c>
      <c r="C19" s="87"/>
      <c r="D19" s="87">
        <f t="shared" si="1"/>
        <v>651</v>
      </c>
      <c r="E19" s="87">
        <v>53</v>
      </c>
      <c r="F19" s="87">
        <v>598</v>
      </c>
      <c r="G19" s="87">
        <v>0</v>
      </c>
      <c r="H19" s="87">
        <f t="shared" si="2"/>
        <v>651</v>
      </c>
      <c r="I19" s="87">
        <v>69</v>
      </c>
      <c r="J19" s="87">
        <v>54</v>
      </c>
      <c r="K19" s="87">
        <v>73</v>
      </c>
      <c r="L19" s="87">
        <v>13</v>
      </c>
      <c r="M19" s="88">
        <v>60</v>
      </c>
    </row>
    <row r="20" spans="1:13" ht="14.3" customHeight="1" x14ac:dyDescent="0.25">
      <c r="A20" s="588" t="s">
        <v>347</v>
      </c>
      <c r="B20" s="87">
        <v>554</v>
      </c>
      <c r="C20" s="87"/>
      <c r="D20" s="87">
        <f t="shared" si="1"/>
        <v>485</v>
      </c>
      <c r="E20" s="87">
        <v>53</v>
      </c>
      <c r="F20" s="87">
        <v>432</v>
      </c>
      <c r="G20" s="87">
        <v>0</v>
      </c>
      <c r="H20" s="87">
        <f t="shared" si="2"/>
        <v>485</v>
      </c>
      <c r="I20" s="87">
        <v>100</v>
      </c>
      <c r="J20" s="87">
        <v>48</v>
      </c>
      <c r="K20" s="87">
        <v>58</v>
      </c>
      <c r="L20" s="87">
        <v>7</v>
      </c>
      <c r="M20" s="88">
        <v>77</v>
      </c>
    </row>
    <row r="21" spans="1:13" ht="14.3" customHeight="1" x14ac:dyDescent="0.25">
      <c r="A21" s="592" t="s">
        <v>921</v>
      </c>
      <c r="B21" s="87">
        <v>177</v>
      </c>
      <c r="C21" s="87"/>
      <c r="D21" s="87">
        <f t="shared" si="1"/>
        <v>123</v>
      </c>
      <c r="E21" s="87">
        <v>0</v>
      </c>
      <c r="F21" s="87">
        <v>123</v>
      </c>
      <c r="G21" s="87">
        <v>0</v>
      </c>
      <c r="H21" s="87">
        <f t="shared" si="2"/>
        <v>123</v>
      </c>
      <c r="I21" s="111"/>
      <c r="J21" s="111"/>
      <c r="K21" s="111"/>
      <c r="L21" s="111"/>
      <c r="M21" s="112"/>
    </row>
    <row r="22" spans="1:13" ht="14.3" customHeight="1" x14ac:dyDescent="0.25">
      <c r="A22" s="590" t="s">
        <v>70</v>
      </c>
      <c r="B22" s="87">
        <v>123</v>
      </c>
      <c r="C22" s="78"/>
      <c r="D22" s="87">
        <f t="shared" si="1"/>
        <v>94</v>
      </c>
      <c r="E22" s="87">
        <v>52</v>
      </c>
      <c r="F22" s="87">
        <v>42</v>
      </c>
      <c r="G22" s="87">
        <v>0</v>
      </c>
      <c r="H22" s="87">
        <f t="shared" si="2"/>
        <v>94</v>
      </c>
      <c r="I22" s="109"/>
      <c r="J22" s="109"/>
      <c r="K22" s="109"/>
      <c r="L22" s="109"/>
      <c r="M22" s="110"/>
    </row>
    <row r="23" spans="1:13" ht="14.3" customHeight="1" x14ac:dyDescent="0.25">
      <c r="A23" s="588" t="s">
        <v>130</v>
      </c>
      <c r="B23" s="87">
        <v>758</v>
      </c>
      <c r="C23" s="87"/>
      <c r="D23" s="87">
        <f t="shared" si="1"/>
        <v>721</v>
      </c>
      <c r="E23" s="87">
        <v>112</v>
      </c>
      <c r="F23" s="87">
        <v>609</v>
      </c>
      <c r="G23" s="87">
        <v>0</v>
      </c>
      <c r="H23" s="87">
        <f t="shared" si="2"/>
        <v>721</v>
      </c>
      <c r="I23" s="87">
        <v>72</v>
      </c>
      <c r="J23" s="87">
        <v>55</v>
      </c>
      <c r="K23" s="87">
        <v>84</v>
      </c>
      <c r="L23" s="87">
        <v>9</v>
      </c>
      <c r="M23" s="88">
        <v>45</v>
      </c>
    </row>
    <row r="24" spans="1:13" ht="14.3" customHeight="1" x14ac:dyDescent="0.25">
      <c r="A24" s="590" t="s">
        <v>131</v>
      </c>
      <c r="B24" s="87">
        <v>126</v>
      </c>
      <c r="C24" s="87"/>
      <c r="D24" s="87">
        <f>SUM(E24:F24)</f>
        <v>0</v>
      </c>
      <c r="E24" s="87">
        <v>0</v>
      </c>
      <c r="F24" s="87">
        <v>0</v>
      </c>
      <c r="G24" s="87">
        <v>0</v>
      </c>
      <c r="H24" s="88">
        <f>+D24-G24</f>
        <v>0</v>
      </c>
      <c r="I24" s="109"/>
      <c r="J24" s="109"/>
      <c r="K24" s="109"/>
      <c r="L24" s="109"/>
      <c r="M24" s="110"/>
    </row>
    <row r="25" spans="1:13" ht="14.3" customHeight="1" x14ac:dyDescent="0.25">
      <c r="A25" s="594" t="s">
        <v>77</v>
      </c>
      <c r="B25" s="90">
        <v>1220</v>
      </c>
      <c r="C25" s="90"/>
      <c r="D25" s="90">
        <f>SUM(E25:F25)</f>
        <v>1157</v>
      </c>
      <c r="E25" s="90">
        <v>84</v>
      </c>
      <c r="F25" s="90">
        <v>1073</v>
      </c>
      <c r="G25" s="90">
        <v>0</v>
      </c>
      <c r="H25" s="91">
        <f>+D25-G25</f>
        <v>1157</v>
      </c>
      <c r="I25" s="90">
        <v>102</v>
      </c>
      <c r="J25" s="90">
        <v>90</v>
      </c>
      <c r="K25" s="90">
        <v>100</v>
      </c>
      <c r="L25" s="90">
        <v>22</v>
      </c>
      <c r="M25" s="91">
        <v>93</v>
      </c>
    </row>
    <row r="26" spans="1:13" x14ac:dyDescent="0.25">
      <c r="A26" s="570" t="s">
        <v>132</v>
      </c>
      <c r="B26" s="569">
        <f t="shared" ref="B26:M26" si="3">SUM(B27:B44)</f>
        <v>8523</v>
      </c>
      <c r="C26" s="569">
        <f t="shared" si="3"/>
        <v>0</v>
      </c>
      <c r="D26" s="569">
        <f t="shared" si="3"/>
        <v>7453</v>
      </c>
      <c r="E26" s="569">
        <f t="shared" si="3"/>
        <v>582</v>
      </c>
      <c r="F26" s="569">
        <f t="shared" si="3"/>
        <v>6871</v>
      </c>
      <c r="G26" s="569">
        <f t="shared" si="3"/>
        <v>18</v>
      </c>
      <c r="H26" s="570">
        <f t="shared" si="3"/>
        <v>7435</v>
      </c>
      <c r="I26" s="569">
        <f t="shared" si="3"/>
        <v>957</v>
      </c>
      <c r="J26" s="569">
        <f t="shared" si="3"/>
        <v>609</v>
      </c>
      <c r="K26" s="569">
        <f t="shared" si="3"/>
        <v>646</v>
      </c>
      <c r="L26" s="569">
        <f t="shared" si="3"/>
        <v>136</v>
      </c>
      <c r="M26" s="570">
        <f t="shared" si="3"/>
        <v>817</v>
      </c>
    </row>
    <row r="27" spans="1:13" ht="14.3" customHeight="1" x14ac:dyDescent="0.25">
      <c r="A27" s="587" t="s">
        <v>65</v>
      </c>
      <c r="B27" s="103">
        <v>704</v>
      </c>
      <c r="C27" s="87"/>
      <c r="D27" s="87">
        <f t="shared" ref="D27:D44" si="4">SUM(E27:F27)</f>
        <v>640</v>
      </c>
      <c r="E27" s="87">
        <v>150</v>
      </c>
      <c r="F27" s="87">
        <v>490</v>
      </c>
      <c r="G27" s="87">
        <v>5</v>
      </c>
      <c r="H27" s="87">
        <f t="shared" ref="H27:H32" si="5">+D27-G27</f>
        <v>635</v>
      </c>
      <c r="I27" s="87">
        <v>72</v>
      </c>
      <c r="J27" s="87">
        <v>142</v>
      </c>
      <c r="K27" s="87">
        <v>73</v>
      </c>
      <c r="L27" s="87">
        <v>14</v>
      </c>
      <c r="M27" s="88">
        <v>114</v>
      </c>
    </row>
    <row r="28" spans="1:13" ht="14.3" customHeight="1" x14ac:dyDescent="0.25">
      <c r="A28" s="590" t="s">
        <v>911</v>
      </c>
      <c r="B28" s="103">
        <v>296</v>
      </c>
      <c r="C28" s="87"/>
      <c r="D28" s="87">
        <f t="shared" si="4"/>
        <v>274</v>
      </c>
      <c r="E28" s="87">
        <v>0</v>
      </c>
      <c r="F28" s="87">
        <v>274</v>
      </c>
      <c r="G28" s="87">
        <v>0</v>
      </c>
      <c r="H28" s="87">
        <f t="shared" si="5"/>
        <v>274</v>
      </c>
      <c r="I28" s="111"/>
      <c r="J28" s="111"/>
      <c r="K28" s="111"/>
      <c r="L28" s="111"/>
      <c r="M28" s="112"/>
    </row>
    <row r="29" spans="1:13" ht="14.3" customHeight="1" x14ac:dyDescent="0.25">
      <c r="A29" s="591" t="s">
        <v>78</v>
      </c>
      <c r="B29" s="87">
        <v>287</v>
      </c>
      <c r="C29" s="87"/>
      <c r="D29" s="87">
        <f t="shared" si="4"/>
        <v>263</v>
      </c>
      <c r="E29" s="87">
        <v>52</v>
      </c>
      <c r="F29" s="87">
        <v>211</v>
      </c>
      <c r="G29" s="87">
        <v>2</v>
      </c>
      <c r="H29" s="87">
        <f t="shared" si="5"/>
        <v>261</v>
      </c>
      <c r="I29" s="87">
        <v>38</v>
      </c>
      <c r="J29" s="87">
        <v>62</v>
      </c>
      <c r="K29" s="87">
        <v>49</v>
      </c>
      <c r="L29" s="87">
        <v>10</v>
      </c>
      <c r="M29" s="88">
        <v>50</v>
      </c>
    </row>
    <row r="30" spans="1:13" ht="14.3" customHeight="1" x14ac:dyDescent="0.25">
      <c r="A30" s="593" t="s">
        <v>764</v>
      </c>
      <c r="B30" s="87">
        <v>204</v>
      </c>
      <c r="C30" s="87"/>
      <c r="D30" s="87">
        <f t="shared" si="4"/>
        <v>156</v>
      </c>
      <c r="E30" s="87">
        <v>0</v>
      </c>
      <c r="F30" s="87">
        <v>156</v>
      </c>
      <c r="G30" s="87">
        <v>0</v>
      </c>
      <c r="H30" s="87">
        <f t="shared" si="5"/>
        <v>156</v>
      </c>
      <c r="I30" s="111"/>
      <c r="J30" s="111"/>
      <c r="K30" s="111"/>
      <c r="L30" s="111"/>
      <c r="M30" s="112"/>
    </row>
    <row r="31" spans="1:13" ht="14.3" customHeight="1" x14ac:dyDescent="0.25">
      <c r="A31" s="588" t="s">
        <v>66</v>
      </c>
      <c r="B31" s="103">
        <v>486</v>
      </c>
      <c r="C31" s="87"/>
      <c r="D31" s="87">
        <f t="shared" si="4"/>
        <v>394</v>
      </c>
      <c r="E31" s="104">
        <v>48</v>
      </c>
      <c r="F31" s="87">
        <v>346</v>
      </c>
      <c r="G31" s="105">
        <v>0</v>
      </c>
      <c r="H31" s="87">
        <f t="shared" si="5"/>
        <v>394</v>
      </c>
      <c r="I31" s="87">
        <v>62</v>
      </c>
      <c r="J31" s="87">
        <v>38</v>
      </c>
      <c r="K31" s="87">
        <v>12</v>
      </c>
      <c r="L31" s="87">
        <v>3</v>
      </c>
      <c r="M31" s="88">
        <v>73</v>
      </c>
    </row>
    <row r="32" spans="1:13" ht="14.3" customHeight="1" x14ac:dyDescent="0.25">
      <c r="A32" s="587" t="s">
        <v>133</v>
      </c>
      <c r="B32" s="87">
        <v>189</v>
      </c>
      <c r="C32" s="87"/>
      <c r="D32" s="87">
        <f t="shared" si="4"/>
        <v>173</v>
      </c>
      <c r="E32" s="87">
        <v>30</v>
      </c>
      <c r="F32" s="87">
        <v>143</v>
      </c>
      <c r="G32" s="87">
        <v>0</v>
      </c>
      <c r="H32" s="87">
        <f t="shared" si="5"/>
        <v>173</v>
      </c>
      <c r="I32" s="87">
        <v>113</v>
      </c>
      <c r="J32" s="87">
        <v>49</v>
      </c>
      <c r="K32" s="87">
        <v>62</v>
      </c>
      <c r="L32" s="87">
        <v>12</v>
      </c>
      <c r="M32" s="88">
        <v>70</v>
      </c>
    </row>
    <row r="33" spans="1:13" ht="14.3" customHeight="1" x14ac:dyDescent="0.25">
      <c r="A33" s="590" t="s">
        <v>134</v>
      </c>
      <c r="B33" s="87">
        <v>356</v>
      </c>
      <c r="C33" s="87"/>
      <c r="D33" s="87">
        <f t="shared" si="4"/>
        <v>266</v>
      </c>
      <c r="E33" s="87">
        <v>0</v>
      </c>
      <c r="F33" s="87">
        <v>266</v>
      </c>
      <c r="G33" s="87">
        <v>0</v>
      </c>
      <c r="H33" s="87">
        <f t="shared" si="2"/>
        <v>266</v>
      </c>
      <c r="I33" s="109"/>
      <c r="J33" s="109"/>
      <c r="K33" s="109"/>
      <c r="L33" s="109"/>
      <c r="M33" s="110"/>
    </row>
    <row r="34" spans="1:13" ht="14.3" customHeight="1" x14ac:dyDescent="0.25">
      <c r="A34" s="593" t="s">
        <v>777</v>
      </c>
      <c r="B34" s="87">
        <v>145</v>
      </c>
      <c r="C34" s="87"/>
      <c r="D34" s="87">
        <f t="shared" si="4"/>
        <v>120</v>
      </c>
      <c r="E34" s="87">
        <v>0</v>
      </c>
      <c r="F34" s="87">
        <v>120</v>
      </c>
      <c r="G34" s="87">
        <v>0</v>
      </c>
      <c r="H34" s="87">
        <f t="shared" si="2"/>
        <v>120</v>
      </c>
      <c r="I34" s="109"/>
      <c r="J34" s="109"/>
      <c r="K34" s="109"/>
      <c r="L34" s="109"/>
      <c r="M34" s="110"/>
    </row>
    <row r="35" spans="1:13" ht="14.3" customHeight="1" x14ac:dyDescent="0.25">
      <c r="A35" s="588" t="s">
        <v>67</v>
      </c>
      <c r="B35" s="106">
        <v>705</v>
      </c>
      <c r="C35" s="78"/>
      <c r="D35" s="78">
        <f t="shared" si="4"/>
        <v>606</v>
      </c>
      <c r="E35" s="78">
        <v>70</v>
      </c>
      <c r="F35" s="78">
        <v>536</v>
      </c>
      <c r="G35" s="78">
        <v>3</v>
      </c>
      <c r="H35" s="78">
        <f t="shared" si="2"/>
        <v>603</v>
      </c>
      <c r="I35" s="78">
        <v>27</v>
      </c>
      <c r="J35" s="78">
        <v>108</v>
      </c>
      <c r="K35" s="78">
        <v>41</v>
      </c>
      <c r="L35" s="78">
        <v>4</v>
      </c>
      <c r="M35" s="107">
        <v>99</v>
      </c>
    </row>
    <row r="36" spans="1:13" ht="14.3" customHeight="1" x14ac:dyDescent="0.25">
      <c r="A36" s="588" t="s">
        <v>135</v>
      </c>
      <c r="B36" s="87">
        <v>762</v>
      </c>
      <c r="C36" s="87"/>
      <c r="D36" s="87">
        <f t="shared" si="4"/>
        <v>694</v>
      </c>
      <c r="E36" s="87">
        <v>55</v>
      </c>
      <c r="F36" s="87">
        <v>639</v>
      </c>
      <c r="G36" s="87">
        <v>3</v>
      </c>
      <c r="H36" s="87">
        <f t="shared" si="2"/>
        <v>691</v>
      </c>
      <c r="I36" s="87">
        <v>92</v>
      </c>
      <c r="J36" s="87">
        <v>71</v>
      </c>
      <c r="K36" s="87">
        <v>91</v>
      </c>
      <c r="L36" s="87">
        <v>12</v>
      </c>
      <c r="M36" s="88">
        <v>53</v>
      </c>
    </row>
    <row r="37" spans="1:13" ht="14.3" customHeight="1" x14ac:dyDescent="0.25">
      <c r="A37" s="590" t="s">
        <v>361</v>
      </c>
      <c r="B37" s="87">
        <v>54</v>
      </c>
      <c r="C37" s="87"/>
      <c r="D37" s="87">
        <f t="shared" si="4"/>
        <v>54</v>
      </c>
      <c r="E37" s="87">
        <v>0</v>
      </c>
      <c r="F37" s="87">
        <v>54</v>
      </c>
      <c r="G37" s="87">
        <v>0</v>
      </c>
      <c r="H37" s="87">
        <f t="shared" si="2"/>
        <v>54</v>
      </c>
      <c r="I37" s="109"/>
      <c r="J37" s="109"/>
      <c r="K37" s="109"/>
      <c r="L37" s="109"/>
      <c r="M37" s="110"/>
    </row>
    <row r="38" spans="1:13" ht="14.3" customHeight="1" x14ac:dyDescent="0.25">
      <c r="A38" s="589" t="s">
        <v>412</v>
      </c>
      <c r="B38" s="103">
        <v>954</v>
      </c>
      <c r="C38" s="87"/>
      <c r="D38" s="87">
        <f>SUM(E38:F38)</f>
        <v>828</v>
      </c>
      <c r="E38" s="87">
        <v>74</v>
      </c>
      <c r="F38" s="87">
        <v>754</v>
      </c>
      <c r="G38" s="87">
        <v>4</v>
      </c>
      <c r="H38" s="87">
        <f>+D38-G38</f>
        <v>824</v>
      </c>
      <c r="I38" s="87">
        <v>194</v>
      </c>
      <c r="J38" s="87">
        <v>54</v>
      </c>
      <c r="K38" s="87">
        <v>91</v>
      </c>
      <c r="L38" s="87">
        <v>17</v>
      </c>
      <c r="M38" s="88">
        <v>126</v>
      </c>
    </row>
    <row r="39" spans="1:13" ht="14.3" customHeight="1" x14ac:dyDescent="0.25">
      <c r="A39" s="593" t="s">
        <v>912</v>
      </c>
      <c r="B39" s="108">
        <v>225</v>
      </c>
      <c r="C39" s="87"/>
      <c r="D39" s="87">
        <f>SUM(E39:F39)</f>
        <v>190</v>
      </c>
      <c r="E39" s="87">
        <v>0</v>
      </c>
      <c r="F39" s="87">
        <v>190</v>
      </c>
      <c r="G39" s="87">
        <v>0</v>
      </c>
      <c r="H39" s="87">
        <f>+D39-G39</f>
        <v>190</v>
      </c>
      <c r="I39" s="111"/>
      <c r="J39" s="111"/>
      <c r="K39" s="111"/>
      <c r="L39" s="111"/>
      <c r="M39" s="112"/>
    </row>
    <row r="40" spans="1:13" ht="14.3" customHeight="1" x14ac:dyDescent="0.25">
      <c r="A40" s="589" t="s">
        <v>506</v>
      </c>
      <c r="B40" s="87">
        <v>354</v>
      </c>
      <c r="C40" s="87"/>
      <c r="D40" s="87">
        <f t="shared" si="4"/>
        <v>268</v>
      </c>
      <c r="E40" s="87">
        <v>0</v>
      </c>
      <c r="F40" s="87">
        <v>268</v>
      </c>
      <c r="G40" s="87">
        <v>0</v>
      </c>
      <c r="H40" s="87">
        <f t="shared" si="2"/>
        <v>268</v>
      </c>
      <c r="I40" s="78">
        <v>41</v>
      </c>
      <c r="J40" s="78">
        <v>0</v>
      </c>
      <c r="K40" s="78">
        <v>9</v>
      </c>
      <c r="L40" s="78">
        <v>4</v>
      </c>
      <c r="M40" s="107">
        <v>28</v>
      </c>
    </row>
    <row r="41" spans="1:13" ht="14.3" customHeight="1" x14ac:dyDescent="0.25">
      <c r="A41" s="593" t="s">
        <v>761</v>
      </c>
      <c r="B41" s="106">
        <v>112</v>
      </c>
      <c r="C41" s="78"/>
      <c r="D41" s="78">
        <f>SUM(E41:F41)</f>
        <v>0</v>
      </c>
      <c r="E41" s="78">
        <v>0</v>
      </c>
      <c r="F41" s="78">
        <v>0</v>
      </c>
      <c r="G41" s="78">
        <v>0</v>
      </c>
      <c r="H41" s="78">
        <f>+D41-G41</f>
        <v>0</v>
      </c>
      <c r="I41" s="111"/>
      <c r="J41" s="111"/>
      <c r="K41" s="111"/>
      <c r="L41" s="111"/>
      <c r="M41" s="112"/>
    </row>
    <row r="42" spans="1:13" ht="14.3" customHeight="1" x14ac:dyDescent="0.25">
      <c r="A42" s="588" t="s">
        <v>136</v>
      </c>
      <c r="B42" s="87">
        <v>1283</v>
      </c>
      <c r="C42" s="87"/>
      <c r="D42" s="87">
        <f t="shared" si="4"/>
        <v>1200</v>
      </c>
      <c r="E42" s="87">
        <v>82</v>
      </c>
      <c r="F42" s="87">
        <v>1118</v>
      </c>
      <c r="G42" s="87">
        <v>1</v>
      </c>
      <c r="H42" s="87">
        <f t="shared" si="2"/>
        <v>1199</v>
      </c>
      <c r="I42" s="87">
        <v>172</v>
      </c>
      <c r="J42" s="87">
        <v>85</v>
      </c>
      <c r="K42" s="87">
        <v>137</v>
      </c>
      <c r="L42" s="87">
        <v>22</v>
      </c>
      <c r="M42" s="88">
        <v>135</v>
      </c>
    </row>
    <row r="43" spans="1:13" ht="14.3" customHeight="1" x14ac:dyDescent="0.25">
      <c r="A43" s="592" t="s">
        <v>778</v>
      </c>
      <c r="B43" s="87">
        <v>102</v>
      </c>
      <c r="C43" s="87"/>
      <c r="D43" s="87">
        <f t="shared" si="4"/>
        <v>81</v>
      </c>
      <c r="E43" s="87">
        <v>21</v>
      </c>
      <c r="F43" s="87">
        <v>60</v>
      </c>
      <c r="G43" s="87">
        <v>0</v>
      </c>
      <c r="H43" s="87">
        <f t="shared" si="2"/>
        <v>81</v>
      </c>
      <c r="I43" s="111"/>
      <c r="J43" s="111"/>
      <c r="K43" s="111"/>
      <c r="L43" s="111"/>
      <c r="M43" s="112"/>
    </row>
    <row r="44" spans="1:13" ht="14.3" customHeight="1" x14ac:dyDescent="0.25">
      <c r="A44" s="594" t="s">
        <v>137</v>
      </c>
      <c r="B44" s="90">
        <v>1305</v>
      </c>
      <c r="C44" s="90"/>
      <c r="D44" s="90">
        <f t="shared" si="4"/>
        <v>1246</v>
      </c>
      <c r="E44" s="90">
        <v>0</v>
      </c>
      <c r="F44" s="90">
        <v>1246</v>
      </c>
      <c r="G44" s="90">
        <v>0</v>
      </c>
      <c r="H44" s="90">
        <f t="shared" si="2"/>
        <v>1246</v>
      </c>
      <c r="I44" s="90">
        <v>146</v>
      </c>
      <c r="J44" s="90">
        <v>0</v>
      </c>
      <c r="K44" s="90">
        <v>81</v>
      </c>
      <c r="L44" s="90">
        <v>38</v>
      </c>
      <c r="M44" s="91">
        <v>69</v>
      </c>
    </row>
    <row r="45" spans="1:13" x14ac:dyDescent="0.25">
      <c r="A45" s="570" t="s">
        <v>138</v>
      </c>
      <c r="B45" s="569">
        <f t="shared" ref="B45:M45" si="6">SUM(B46:B66)</f>
        <v>8922</v>
      </c>
      <c r="C45" s="569">
        <f t="shared" si="6"/>
        <v>86</v>
      </c>
      <c r="D45" s="569">
        <f t="shared" si="6"/>
        <v>7934</v>
      </c>
      <c r="E45" s="569">
        <f t="shared" si="6"/>
        <v>648</v>
      </c>
      <c r="F45" s="569">
        <f t="shared" si="6"/>
        <v>7286</v>
      </c>
      <c r="G45" s="569">
        <f t="shared" si="6"/>
        <v>9</v>
      </c>
      <c r="H45" s="569">
        <f t="shared" si="6"/>
        <v>7925</v>
      </c>
      <c r="I45" s="569">
        <f t="shared" si="6"/>
        <v>1029</v>
      </c>
      <c r="J45" s="569">
        <f t="shared" si="6"/>
        <v>713</v>
      </c>
      <c r="K45" s="569">
        <f t="shared" si="6"/>
        <v>1075</v>
      </c>
      <c r="L45" s="569">
        <f t="shared" si="6"/>
        <v>159</v>
      </c>
      <c r="M45" s="569">
        <f t="shared" si="6"/>
        <v>772</v>
      </c>
    </row>
    <row r="46" spans="1:13" ht="14.3" customHeight="1" x14ac:dyDescent="0.25">
      <c r="A46" s="588" t="s">
        <v>178</v>
      </c>
      <c r="B46" s="87">
        <v>216</v>
      </c>
      <c r="C46" s="87"/>
      <c r="D46" s="87">
        <f>SUM(E46:F46)</f>
        <v>202</v>
      </c>
      <c r="E46" s="87">
        <v>37</v>
      </c>
      <c r="F46" s="87">
        <v>165</v>
      </c>
      <c r="G46" s="87">
        <v>0</v>
      </c>
      <c r="H46" s="87">
        <f>+D46-G46</f>
        <v>202</v>
      </c>
      <c r="I46" s="87">
        <v>44</v>
      </c>
      <c r="J46" s="87">
        <v>23</v>
      </c>
      <c r="K46" s="87">
        <v>37</v>
      </c>
      <c r="L46" s="87">
        <v>6</v>
      </c>
      <c r="M46" s="88">
        <v>36</v>
      </c>
    </row>
    <row r="47" spans="1:13" ht="14.3" customHeight="1" x14ac:dyDescent="0.25">
      <c r="A47" s="590" t="s">
        <v>436</v>
      </c>
      <c r="B47" s="87">
        <v>123</v>
      </c>
      <c r="C47" s="87"/>
      <c r="D47" s="87">
        <f>SUM(E47:F47)</f>
        <v>110</v>
      </c>
      <c r="E47" s="87">
        <v>0</v>
      </c>
      <c r="F47" s="87">
        <v>110</v>
      </c>
      <c r="G47" s="87">
        <v>0</v>
      </c>
      <c r="H47" s="87">
        <f>+D47-G47</f>
        <v>110</v>
      </c>
      <c r="I47" s="109"/>
      <c r="J47" s="109"/>
      <c r="K47" s="109"/>
      <c r="L47" s="109"/>
      <c r="M47" s="110"/>
    </row>
    <row r="48" spans="1:13" ht="14.3" customHeight="1" x14ac:dyDescent="0.25">
      <c r="A48" s="588" t="s">
        <v>179</v>
      </c>
      <c r="B48" s="87">
        <v>309</v>
      </c>
      <c r="C48" s="87"/>
      <c r="D48" s="87">
        <f>SUM(E48:F48)</f>
        <v>279</v>
      </c>
      <c r="E48" s="87">
        <v>76</v>
      </c>
      <c r="F48" s="87">
        <v>203</v>
      </c>
      <c r="G48" s="87">
        <v>1</v>
      </c>
      <c r="H48" s="87">
        <f>+D48-G48</f>
        <v>278</v>
      </c>
      <c r="I48" s="120">
        <v>45</v>
      </c>
      <c r="J48" s="120">
        <v>114</v>
      </c>
      <c r="K48" s="120">
        <v>141</v>
      </c>
      <c r="L48" s="120">
        <v>3</v>
      </c>
      <c r="M48" s="121">
        <v>39</v>
      </c>
    </row>
    <row r="49" spans="1:13" ht="14.3" customHeight="1" x14ac:dyDescent="0.25">
      <c r="A49" s="587" t="s">
        <v>139</v>
      </c>
      <c r="B49" s="87">
        <v>345</v>
      </c>
      <c r="C49" s="87">
        <v>10</v>
      </c>
      <c r="D49" s="87">
        <f t="shared" ref="D49:D66" si="7">SUM(E49:F49)</f>
        <v>312</v>
      </c>
      <c r="E49" s="87">
        <v>49</v>
      </c>
      <c r="F49" s="87">
        <v>263</v>
      </c>
      <c r="G49" s="87">
        <v>0</v>
      </c>
      <c r="H49" s="87">
        <f t="shared" si="2"/>
        <v>312</v>
      </c>
      <c r="I49" s="87">
        <v>75</v>
      </c>
      <c r="J49" s="87">
        <v>44</v>
      </c>
      <c r="K49" s="87">
        <v>72</v>
      </c>
      <c r="L49" s="87">
        <v>15</v>
      </c>
      <c r="M49" s="88">
        <v>45</v>
      </c>
    </row>
    <row r="50" spans="1:13" ht="14.3" customHeight="1" x14ac:dyDescent="0.25">
      <c r="A50" s="593" t="s">
        <v>665</v>
      </c>
      <c r="B50" s="87">
        <v>155</v>
      </c>
      <c r="C50" s="87">
        <v>5</v>
      </c>
      <c r="D50" s="87">
        <f>SUM(E50:F50)</f>
        <v>148</v>
      </c>
      <c r="E50" s="87">
        <v>0</v>
      </c>
      <c r="F50" s="87">
        <v>148</v>
      </c>
      <c r="G50" s="87">
        <v>0</v>
      </c>
      <c r="H50" s="87">
        <f t="shared" si="2"/>
        <v>148</v>
      </c>
      <c r="I50" s="109"/>
      <c r="J50" s="109"/>
      <c r="K50" s="109"/>
      <c r="L50" s="109"/>
      <c r="M50" s="110"/>
    </row>
    <row r="51" spans="1:13" ht="14.3" customHeight="1" x14ac:dyDescent="0.25">
      <c r="A51" s="593" t="s">
        <v>754</v>
      </c>
      <c r="B51" s="87">
        <v>148</v>
      </c>
      <c r="C51" s="87"/>
      <c r="D51" s="87">
        <f>SUM(E51:F51)</f>
        <v>0</v>
      </c>
      <c r="E51" s="87">
        <v>0</v>
      </c>
      <c r="F51" s="87">
        <v>0</v>
      </c>
      <c r="G51" s="87">
        <v>0</v>
      </c>
      <c r="H51" s="87">
        <f t="shared" si="2"/>
        <v>0</v>
      </c>
      <c r="I51" s="109"/>
      <c r="J51" s="109"/>
      <c r="K51" s="109"/>
      <c r="L51" s="109"/>
      <c r="M51" s="110"/>
    </row>
    <row r="52" spans="1:13" ht="14.3" customHeight="1" x14ac:dyDescent="0.25">
      <c r="A52" s="588" t="s">
        <v>180</v>
      </c>
      <c r="B52" s="87">
        <v>290</v>
      </c>
      <c r="C52" s="87">
        <v>2</v>
      </c>
      <c r="D52" s="87">
        <f>SUM(E52:F52)</f>
        <v>269</v>
      </c>
      <c r="E52" s="87">
        <v>60</v>
      </c>
      <c r="F52" s="87">
        <v>209</v>
      </c>
      <c r="G52" s="87">
        <v>0</v>
      </c>
      <c r="H52" s="87">
        <f>+D52-G52</f>
        <v>269</v>
      </c>
      <c r="I52" s="87">
        <v>15</v>
      </c>
      <c r="J52" s="87">
        <v>91</v>
      </c>
      <c r="K52" s="87">
        <v>81</v>
      </c>
      <c r="L52" s="87">
        <v>2</v>
      </c>
      <c r="M52" s="88">
        <v>17</v>
      </c>
    </row>
    <row r="53" spans="1:13" ht="14.3" customHeight="1" x14ac:dyDescent="0.25">
      <c r="A53" s="587" t="s">
        <v>343</v>
      </c>
      <c r="B53" s="87">
        <v>772</v>
      </c>
      <c r="C53" s="87">
        <v>12</v>
      </c>
      <c r="D53" s="87">
        <f>SUM(E53:F53)</f>
        <v>678</v>
      </c>
      <c r="E53" s="87">
        <v>295</v>
      </c>
      <c r="F53" s="87">
        <v>383</v>
      </c>
      <c r="G53" s="87">
        <v>4</v>
      </c>
      <c r="H53" s="87">
        <f>+D53-G53</f>
        <v>674</v>
      </c>
      <c r="I53" s="87">
        <v>144</v>
      </c>
      <c r="J53" s="87">
        <v>204</v>
      </c>
      <c r="K53" s="87">
        <v>189</v>
      </c>
      <c r="L53" s="87">
        <v>29</v>
      </c>
      <c r="M53" s="88">
        <v>165</v>
      </c>
    </row>
    <row r="54" spans="1:13" ht="14.3" customHeight="1" x14ac:dyDescent="0.25">
      <c r="A54" s="590" t="s">
        <v>70</v>
      </c>
      <c r="B54" s="87">
        <v>43</v>
      </c>
      <c r="C54" s="87"/>
      <c r="D54" s="87">
        <f>SUM(E54:F54)</f>
        <v>27</v>
      </c>
      <c r="E54" s="87">
        <v>19</v>
      </c>
      <c r="F54" s="87">
        <v>8</v>
      </c>
      <c r="G54" s="87">
        <v>0</v>
      </c>
      <c r="H54" s="87">
        <f>+D54-G54</f>
        <v>27</v>
      </c>
      <c r="I54" s="109"/>
      <c r="J54" s="109"/>
      <c r="K54" s="109"/>
      <c r="L54" s="109"/>
      <c r="M54" s="110"/>
    </row>
    <row r="55" spans="1:13" ht="14.3" customHeight="1" x14ac:dyDescent="0.25">
      <c r="A55" s="590" t="s">
        <v>927</v>
      </c>
      <c r="B55" s="87">
        <v>628</v>
      </c>
      <c r="C55" s="87"/>
      <c r="D55" s="87">
        <f t="shared" ref="D55" si="8">SUM(E55:F55)</f>
        <v>598</v>
      </c>
      <c r="E55" s="87">
        <v>0</v>
      </c>
      <c r="F55" s="87">
        <v>598</v>
      </c>
      <c r="G55" s="87">
        <v>0</v>
      </c>
      <c r="H55" s="87">
        <f t="shared" ref="H55" si="9">+D55-G55</f>
        <v>598</v>
      </c>
      <c r="I55" s="111"/>
      <c r="J55" s="111"/>
      <c r="K55" s="111"/>
      <c r="L55" s="111"/>
      <c r="M55" s="112"/>
    </row>
    <row r="56" spans="1:13" ht="14.3" customHeight="1" x14ac:dyDescent="0.25">
      <c r="A56" s="587" t="s">
        <v>140</v>
      </c>
      <c r="B56" s="87">
        <v>358</v>
      </c>
      <c r="C56" s="87"/>
      <c r="D56" s="87">
        <f t="shared" si="7"/>
        <v>336</v>
      </c>
      <c r="E56" s="87">
        <v>11</v>
      </c>
      <c r="F56" s="87">
        <v>325</v>
      </c>
      <c r="G56" s="87">
        <v>0</v>
      </c>
      <c r="H56" s="87">
        <f t="shared" si="2"/>
        <v>336</v>
      </c>
      <c r="I56" s="87">
        <v>60</v>
      </c>
      <c r="J56" s="87">
        <v>21</v>
      </c>
      <c r="K56" s="87">
        <v>41</v>
      </c>
      <c r="L56" s="87">
        <v>11</v>
      </c>
      <c r="M56" s="88">
        <v>27</v>
      </c>
    </row>
    <row r="57" spans="1:13" ht="14.3" customHeight="1" x14ac:dyDescent="0.25">
      <c r="A57" s="593" t="s">
        <v>685</v>
      </c>
      <c r="B57" s="87">
        <v>96</v>
      </c>
      <c r="C57" s="87"/>
      <c r="D57" s="87">
        <f>SUM(E57:F57)</f>
        <v>94</v>
      </c>
      <c r="E57" s="87">
        <v>0</v>
      </c>
      <c r="F57" s="87">
        <v>94</v>
      </c>
      <c r="G57" s="87">
        <v>0</v>
      </c>
      <c r="H57" s="87">
        <f t="shared" si="2"/>
        <v>94</v>
      </c>
      <c r="I57" s="109"/>
      <c r="J57" s="109"/>
      <c r="K57" s="109"/>
      <c r="L57" s="109"/>
      <c r="M57" s="110"/>
    </row>
    <row r="58" spans="1:13" ht="14.3" customHeight="1" x14ac:dyDescent="0.25">
      <c r="A58" s="588" t="s">
        <v>182</v>
      </c>
      <c r="B58" s="87">
        <v>659</v>
      </c>
      <c r="C58" s="87">
        <v>8</v>
      </c>
      <c r="D58" s="87">
        <f>SUM(E58:F58)</f>
        <v>602</v>
      </c>
      <c r="E58" s="87">
        <v>25</v>
      </c>
      <c r="F58" s="87">
        <v>577</v>
      </c>
      <c r="G58" s="87">
        <v>2</v>
      </c>
      <c r="H58" s="87">
        <f>+D58-G58</f>
        <v>600</v>
      </c>
      <c r="I58" s="87">
        <v>33</v>
      </c>
      <c r="J58" s="87">
        <v>49</v>
      </c>
      <c r="K58" s="87">
        <v>42</v>
      </c>
      <c r="L58" s="87">
        <v>13</v>
      </c>
      <c r="M58" s="88">
        <v>48</v>
      </c>
    </row>
    <row r="59" spans="1:13" ht="14.3" customHeight="1" x14ac:dyDescent="0.25">
      <c r="A59" s="588" t="s">
        <v>143</v>
      </c>
      <c r="B59" s="87">
        <v>751</v>
      </c>
      <c r="C59" s="87">
        <v>9</v>
      </c>
      <c r="D59" s="87">
        <f t="shared" si="7"/>
        <v>702</v>
      </c>
      <c r="E59" s="87">
        <v>0</v>
      </c>
      <c r="F59" s="87">
        <v>702</v>
      </c>
      <c r="G59" s="87">
        <v>0</v>
      </c>
      <c r="H59" s="87">
        <f t="shared" si="2"/>
        <v>702</v>
      </c>
      <c r="I59" s="87">
        <v>147</v>
      </c>
      <c r="J59" s="87">
        <v>30</v>
      </c>
      <c r="K59" s="87">
        <v>69</v>
      </c>
      <c r="L59" s="87">
        <v>15</v>
      </c>
      <c r="M59" s="88">
        <v>80</v>
      </c>
    </row>
    <row r="60" spans="1:13" ht="14.3" customHeight="1" x14ac:dyDescent="0.25">
      <c r="A60" s="592" t="s">
        <v>779</v>
      </c>
      <c r="B60" s="87">
        <v>147</v>
      </c>
      <c r="C60" s="87">
        <v>5</v>
      </c>
      <c r="D60" s="87">
        <f t="shared" si="7"/>
        <v>129</v>
      </c>
      <c r="E60" s="87">
        <v>8</v>
      </c>
      <c r="F60" s="87">
        <v>121</v>
      </c>
      <c r="G60" s="87">
        <v>0</v>
      </c>
      <c r="H60" s="87">
        <f t="shared" si="2"/>
        <v>129</v>
      </c>
      <c r="I60" s="111"/>
      <c r="J60" s="111"/>
      <c r="K60" s="111"/>
      <c r="L60" s="111"/>
      <c r="M60" s="112"/>
    </row>
    <row r="61" spans="1:13" ht="14.3" customHeight="1" x14ac:dyDescent="0.25">
      <c r="A61" s="588" t="s">
        <v>183</v>
      </c>
      <c r="B61" s="87">
        <v>805</v>
      </c>
      <c r="C61" s="87"/>
      <c r="D61" s="87">
        <f t="shared" si="7"/>
        <v>724</v>
      </c>
      <c r="E61" s="87">
        <v>0</v>
      </c>
      <c r="F61" s="87">
        <v>724</v>
      </c>
      <c r="G61" s="87">
        <v>0</v>
      </c>
      <c r="H61" s="87">
        <f t="shared" si="2"/>
        <v>724</v>
      </c>
      <c r="I61" s="87">
        <v>140</v>
      </c>
      <c r="J61" s="87">
        <v>0</v>
      </c>
      <c r="K61" s="87">
        <v>45</v>
      </c>
      <c r="L61" s="87">
        <v>21</v>
      </c>
      <c r="M61" s="88">
        <v>103</v>
      </c>
    </row>
    <row r="62" spans="1:13" ht="14.3" customHeight="1" x14ac:dyDescent="0.25">
      <c r="A62" s="588" t="s">
        <v>184</v>
      </c>
      <c r="B62" s="87">
        <v>1035</v>
      </c>
      <c r="C62" s="87"/>
      <c r="D62" s="87">
        <f t="shared" si="7"/>
        <v>977</v>
      </c>
      <c r="E62" s="87">
        <v>4</v>
      </c>
      <c r="F62" s="87">
        <v>973</v>
      </c>
      <c r="G62" s="87">
        <v>0</v>
      </c>
      <c r="H62" s="87">
        <f t="shared" si="2"/>
        <v>977</v>
      </c>
      <c r="I62" s="87">
        <v>95</v>
      </c>
      <c r="J62" s="87">
        <v>0</v>
      </c>
      <c r="K62" s="87">
        <v>58</v>
      </c>
      <c r="L62" s="87">
        <v>26</v>
      </c>
      <c r="M62" s="88">
        <v>36</v>
      </c>
    </row>
    <row r="63" spans="1:13" ht="14.3" customHeight="1" x14ac:dyDescent="0.25">
      <c r="A63" s="590" t="s">
        <v>185</v>
      </c>
      <c r="B63" s="87">
        <v>20</v>
      </c>
      <c r="C63" s="87">
        <v>20</v>
      </c>
      <c r="D63" s="87">
        <f t="shared" si="7"/>
        <v>0</v>
      </c>
      <c r="E63" s="87">
        <v>0</v>
      </c>
      <c r="F63" s="87">
        <v>0</v>
      </c>
      <c r="G63" s="87">
        <v>0</v>
      </c>
      <c r="H63" s="87">
        <f t="shared" si="2"/>
        <v>0</v>
      </c>
      <c r="I63" s="109"/>
      <c r="J63" s="109"/>
      <c r="K63" s="109"/>
      <c r="L63" s="109"/>
      <c r="M63" s="110"/>
    </row>
    <row r="64" spans="1:13" ht="14.3" customHeight="1" x14ac:dyDescent="0.25">
      <c r="A64" s="587" t="s">
        <v>349</v>
      </c>
      <c r="B64" s="87">
        <v>1375</v>
      </c>
      <c r="C64" s="87">
        <v>15</v>
      </c>
      <c r="D64" s="87">
        <f t="shared" si="7"/>
        <v>1144</v>
      </c>
      <c r="E64" s="87">
        <v>64</v>
      </c>
      <c r="F64" s="87">
        <v>1080</v>
      </c>
      <c r="G64" s="87">
        <v>0</v>
      </c>
      <c r="H64" s="87">
        <f t="shared" si="2"/>
        <v>1144</v>
      </c>
      <c r="I64" s="87">
        <v>163</v>
      </c>
      <c r="J64" s="87">
        <v>137</v>
      </c>
      <c r="K64" s="87">
        <v>281</v>
      </c>
      <c r="L64" s="87">
        <v>15</v>
      </c>
      <c r="M64" s="88">
        <v>122</v>
      </c>
    </row>
    <row r="65" spans="1:13" ht="14.3" customHeight="1" x14ac:dyDescent="0.25">
      <c r="A65" s="593" t="s">
        <v>785</v>
      </c>
      <c r="B65" s="87">
        <v>177</v>
      </c>
      <c r="C65" s="87"/>
      <c r="D65" s="87">
        <f t="shared" si="7"/>
        <v>164</v>
      </c>
      <c r="E65" s="87">
        <v>0</v>
      </c>
      <c r="F65" s="87">
        <v>164</v>
      </c>
      <c r="G65" s="87">
        <v>0</v>
      </c>
      <c r="H65" s="87">
        <f t="shared" si="2"/>
        <v>164</v>
      </c>
      <c r="I65" s="111"/>
      <c r="J65" s="111"/>
      <c r="K65" s="111"/>
      <c r="L65" s="111"/>
      <c r="M65" s="112"/>
    </row>
    <row r="66" spans="1:13" ht="14.3" customHeight="1" x14ac:dyDescent="0.25">
      <c r="A66" s="594" t="s">
        <v>505</v>
      </c>
      <c r="B66" s="90">
        <v>470</v>
      </c>
      <c r="C66" s="90"/>
      <c r="D66" s="90">
        <f t="shared" si="7"/>
        <v>439</v>
      </c>
      <c r="E66" s="90">
        <v>0</v>
      </c>
      <c r="F66" s="90">
        <v>439</v>
      </c>
      <c r="G66" s="90">
        <v>2</v>
      </c>
      <c r="H66" s="91">
        <f t="shared" si="2"/>
        <v>437</v>
      </c>
      <c r="I66" s="90">
        <v>68</v>
      </c>
      <c r="J66" s="90">
        <v>0</v>
      </c>
      <c r="K66" s="90">
        <v>19</v>
      </c>
      <c r="L66" s="90">
        <v>3</v>
      </c>
      <c r="M66" s="91">
        <v>54</v>
      </c>
    </row>
    <row r="68" spans="1:13" x14ac:dyDescent="0.25">
      <c r="A68" s="56" t="s">
        <v>362</v>
      </c>
    </row>
    <row r="69" spans="1:13" x14ac:dyDescent="0.25">
      <c r="A69" s="114" t="s">
        <v>480</v>
      </c>
    </row>
    <row r="70" spans="1:13" x14ac:dyDescent="0.25">
      <c r="A70" s="56" t="s">
        <v>524</v>
      </c>
    </row>
    <row r="71" spans="1:13" x14ac:dyDescent="0.25">
      <c r="A71" s="56" t="s">
        <v>0</v>
      </c>
    </row>
    <row r="72" spans="1:13" x14ac:dyDescent="0.25">
      <c r="A72" s="96" t="s">
        <v>525</v>
      </c>
    </row>
  </sheetData>
  <mergeCells count="3">
    <mergeCell ref="G4:G7"/>
    <mergeCell ref="E4:F4"/>
    <mergeCell ref="K5:L5"/>
  </mergeCells>
  <printOptions horizontalCentered="1"/>
  <pageMargins left="0.59055118110236227" right="0.55118110236220474" top="0.74803149606299213" bottom="0.74803149606299213" header="0.31496062992125984" footer="0.31496062992125984"/>
  <pageSetup paperSize="9" scale="64" orientation="portrait" r:id="rId1"/>
  <headerFooter>
    <oddHeader>&amp;C&amp;11 5</oddHead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M66"/>
  <sheetViews>
    <sheetView zoomScaleNormal="100" workbookViewId="0">
      <selection activeCell="E2" sqref="E2"/>
    </sheetView>
  </sheetViews>
  <sheetFormatPr defaultColWidth="9.125" defaultRowHeight="13.6" x14ac:dyDescent="0.25"/>
  <cols>
    <col min="1" max="1" width="30.75" style="56" customWidth="1"/>
    <col min="2" max="2" width="9.75" style="56" customWidth="1"/>
    <col min="3" max="3" width="10.75" style="56" customWidth="1"/>
    <col min="4" max="4" width="9.75" style="56" customWidth="1"/>
    <col min="5" max="5" width="10.625" style="56" customWidth="1"/>
    <col min="6" max="6" width="9.75" style="56" customWidth="1"/>
    <col min="7" max="7" width="12.875" style="56" customWidth="1"/>
    <col min="8" max="8" width="10" style="56" customWidth="1"/>
    <col min="9" max="9" width="10.625" style="56" customWidth="1"/>
    <col min="10" max="10" width="9.375" style="56" customWidth="1"/>
    <col min="11" max="11" width="8.75" style="56" customWidth="1"/>
    <col min="12" max="12" width="10.125" style="56" customWidth="1"/>
    <col min="13" max="13" width="9.75" style="56" customWidth="1"/>
    <col min="14" max="16384" width="9.125" style="56"/>
  </cols>
  <sheetData>
    <row r="1" spans="1:13" x14ac:dyDescent="0.25">
      <c r="A1" s="95" t="s">
        <v>962</v>
      </c>
      <c r="B1" s="96"/>
      <c r="C1" s="96"/>
    </row>
    <row r="2" spans="1:13" x14ac:dyDescent="0.25">
      <c r="A2" s="97" t="s">
        <v>963</v>
      </c>
      <c r="B2" s="96"/>
      <c r="C2" s="96"/>
    </row>
    <row r="3" spans="1:13" x14ac:dyDescent="0.25">
      <c r="A3" s="97"/>
      <c r="I3" s="77"/>
      <c r="J3" s="77"/>
      <c r="K3" s="77"/>
      <c r="L3" s="77"/>
      <c r="M3" s="77"/>
    </row>
    <row r="4" spans="1:13" x14ac:dyDescent="0.25">
      <c r="A4" s="571" t="s">
        <v>47</v>
      </c>
      <c r="B4" s="572" t="s">
        <v>48</v>
      </c>
      <c r="C4" s="572" t="s">
        <v>470</v>
      </c>
      <c r="D4" s="572" t="s">
        <v>49</v>
      </c>
      <c r="E4" s="878" t="s">
        <v>626</v>
      </c>
      <c r="F4" s="879"/>
      <c r="G4" s="875" t="s">
        <v>522</v>
      </c>
      <c r="H4" s="572" t="s">
        <v>50</v>
      </c>
      <c r="I4" s="573" t="s">
        <v>304</v>
      </c>
      <c r="J4" s="547"/>
      <c r="K4" s="547"/>
      <c r="L4" s="547"/>
      <c r="M4" s="548"/>
    </row>
    <row r="5" spans="1:13" x14ac:dyDescent="0.25">
      <c r="A5" s="574"/>
      <c r="B5" s="575" t="s">
        <v>52</v>
      </c>
      <c r="C5" s="576" t="s">
        <v>471</v>
      </c>
      <c r="D5" s="575" t="s">
        <v>53</v>
      </c>
      <c r="E5" s="577"/>
      <c r="F5" s="577"/>
      <c r="G5" s="876"/>
      <c r="H5" s="575" t="s">
        <v>53</v>
      </c>
      <c r="I5" s="578" t="s">
        <v>54</v>
      </c>
      <c r="J5" s="578" t="s">
        <v>55</v>
      </c>
      <c r="K5" s="880" t="s">
        <v>305</v>
      </c>
      <c r="L5" s="881"/>
      <c r="M5" s="581" t="s">
        <v>56</v>
      </c>
    </row>
    <row r="6" spans="1:13" x14ac:dyDescent="0.25">
      <c r="A6" s="574"/>
      <c r="B6" s="577"/>
      <c r="C6" s="582" t="s">
        <v>2</v>
      </c>
      <c r="D6" s="575" t="s">
        <v>57</v>
      </c>
      <c r="E6" s="575" t="s">
        <v>58</v>
      </c>
      <c r="F6" s="575" t="s">
        <v>25</v>
      </c>
      <c r="G6" s="876"/>
      <c r="H6" s="575" t="s">
        <v>59</v>
      </c>
      <c r="I6" s="578" t="s">
        <v>60</v>
      </c>
      <c r="J6" s="578"/>
      <c r="K6" s="567" t="s">
        <v>31</v>
      </c>
      <c r="L6" s="583" t="s">
        <v>306</v>
      </c>
      <c r="M6" s="581" t="s">
        <v>61</v>
      </c>
    </row>
    <row r="7" spans="1:13" x14ac:dyDescent="0.25">
      <c r="A7" s="574"/>
      <c r="B7" s="577"/>
      <c r="C7" s="584" t="s">
        <v>481</v>
      </c>
      <c r="D7" s="575" t="s">
        <v>62</v>
      </c>
      <c r="E7" s="575" t="s">
        <v>30</v>
      </c>
      <c r="F7" s="575" t="s">
        <v>26</v>
      </c>
      <c r="G7" s="877"/>
      <c r="H7" s="575" t="s">
        <v>523</v>
      </c>
      <c r="I7" s="562" t="s">
        <v>63</v>
      </c>
      <c r="J7" s="562"/>
      <c r="K7" s="562"/>
      <c r="L7" s="585" t="s">
        <v>307</v>
      </c>
      <c r="M7" s="568" t="s">
        <v>64</v>
      </c>
    </row>
    <row r="8" spans="1:13" x14ac:dyDescent="0.25">
      <c r="A8" s="836">
        <v>1</v>
      </c>
      <c r="B8" s="586">
        <v>2</v>
      </c>
      <c r="C8" s="562">
        <v>3</v>
      </c>
      <c r="D8" s="586">
        <v>4</v>
      </c>
      <c r="E8" s="586">
        <v>5</v>
      </c>
      <c r="F8" s="586">
        <v>6</v>
      </c>
      <c r="G8" s="586">
        <v>7</v>
      </c>
      <c r="H8" s="586">
        <v>8</v>
      </c>
      <c r="I8" s="562">
        <v>9</v>
      </c>
      <c r="J8" s="562">
        <v>10</v>
      </c>
      <c r="K8" s="562">
        <v>11</v>
      </c>
      <c r="L8" s="562">
        <v>12</v>
      </c>
      <c r="M8" s="568">
        <v>13</v>
      </c>
    </row>
    <row r="9" spans="1:13" x14ac:dyDescent="0.25">
      <c r="A9" s="570" t="s">
        <v>144</v>
      </c>
      <c r="B9" s="570">
        <f>SUM(B10:B30)</f>
        <v>8208</v>
      </c>
      <c r="C9" s="570">
        <f t="shared" ref="C9:M9" si="0">SUM(C10:C30)</f>
        <v>632</v>
      </c>
      <c r="D9" s="570">
        <f t="shared" si="0"/>
        <v>6784</v>
      </c>
      <c r="E9" s="570">
        <f>SUM(E10:E30)</f>
        <v>737</v>
      </c>
      <c r="F9" s="570">
        <f t="shared" si="0"/>
        <v>6047</v>
      </c>
      <c r="G9" s="570">
        <f t="shared" si="0"/>
        <v>4</v>
      </c>
      <c r="H9" s="570">
        <f t="shared" si="0"/>
        <v>6780</v>
      </c>
      <c r="I9" s="570">
        <f t="shared" si="0"/>
        <v>777</v>
      </c>
      <c r="J9" s="570">
        <f t="shared" si="0"/>
        <v>705</v>
      </c>
      <c r="K9" s="570">
        <f t="shared" si="0"/>
        <v>864</v>
      </c>
      <c r="L9" s="570">
        <f t="shared" si="0"/>
        <v>116</v>
      </c>
      <c r="M9" s="570">
        <f t="shared" si="0"/>
        <v>621</v>
      </c>
    </row>
    <row r="10" spans="1:13" ht="14.3" customHeight="1" x14ac:dyDescent="0.25">
      <c r="A10" s="588" t="s">
        <v>164</v>
      </c>
      <c r="B10" s="87">
        <v>403</v>
      </c>
      <c r="C10" s="87"/>
      <c r="D10" s="87">
        <f t="shared" ref="D10:D28" si="1">SUM(E10:F10)</f>
        <v>385</v>
      </c>
      <c r="E10" s="87">
        <v>46</v>
      </c>
      <c r="F10" s="87">
        <v>339</v>
      </c>
      <c r="G10" s="87">
        <v>0</v>
      </c>
      <c r="H10" s="87">
        <f>+D10-G10</f>
        <v>385</v>
      </c>
      <c r="I10" s="87">
        <v>22</v>
      </c>
      <c r="J10" s="87">
        <v>70</v>
      </c>
      <c r="K10" s="87">
        <v>43</v>
      </c>
      <c r="L10" s="87">
        <v>9</v>
      </c>
      <c r="M10" s="88">
        <v>51</v>
      </c>
    </row>
    <row r="11" spans="1:13" ht="14.3" customHeight="1" x14ac:dyDescent="0.25">
      <c r="A11" s="587" t="s">
        <v>146</v>
      </c>
      <c r="B11" s="87">
        <v>668</v>
      </c>
      <c r="C11" s="87"/>
      <c r="D11" s="87">
        <f t="shared" si="1"/>
        <v>627</v>
      </c>
      <c r="E11" s="87">
        <v>278</v>
      </c>
      <c r="F11" s="87">
        <v>349</v>
      </c>
      <c r="G11" s="87">
        <v>4</v>
      </c>
      <c r="H11" s="87">
        <f t="shared" ref="H11:H56" si="2">+D11-G11</f>
        <v>623</v>
      </c>
      <c r="I11" s="87">
        <v>142</v>
      </c>
      <c r="J11" s="87">
        <v>192</v>
      </c>
      <c r="K11" s="87">
        <v>211</v>
      </c>
      <c r="L11" s="87">
        <v>18</v>
      </c>
      <c r="M11" s="88">
        <v>131</v>
      </c>
    </row>
    <row r="12" spans="1:13" ht="14.3" customHeight="1" x14ac:dyDescent="0.25">
      <c r="A12" s="590" t="s">
        <v>70</v>
      </c>
      <c r="B12" s="87">
        <v>84</v>
      </c>
      <c r="C12" s="87"/>
      <c r="D12" s="87">
        <f t="shared" si="1"/>
        <v>46</v>
      </c>
      <c r="E12" s="87">
        <v>21</v>
      </c>
      <c r="F12" s="87">
        <v>25</v>
      </c>
      <c r="G12" s="87">
        <v>0</v>
      </c>
      <c r="H12" s="87">
        <f t="shared" si="2"/>
        <v>46</v>
      </c>
      <c r="I12" s="109"/>
      <c r="J12" s="109"/>
      <c r="K12" s="109"/>
      <c r="L12" s="109"/>
      <c r="M12" s="110"/>
    </row>
    <row r="13" spans="1:13" ht="14.3" customHeight="1" x14ac:dyDescent="0.25">
      <c r="A13" s="590" t="s">
        <v>147</v>
      </c>
      <c r="B13" s="87">
        <v>203</v>
      </c>
      <c r="C13" s="87"/>
      <c r="D13" s="87">
        <f t="shared" si="1"/>
        <v>195</v>
      </c>
      <c r="E13" s="87">
        <v>0</v>
      </c>
      <c r="F13" s="87">
        <v>195</v>
      </c>
      <c r="G13" s="87">
        <v>0</v>
      </c>
      <c r="H13" s="87">
        <f t="shared" si="2"/>
        <v>195</v>
      </c>
      <c r="I13" s="109"/>
      <c r="J13" s="109"/>
      <c r="K13" s="109"/>
      <c r="L13" s="109"/>
      <c r="M13" s="110"/>
    </row>
    <row r="14" spans="1:13" ht="14.3" customHeight="1" x14ac:dyDescent="0.25">
      <c r="A14" s="590" t="s">
        <v>148</v>
      </c>
      <c r="B14" s="87">
        <v>82</v>
      </c>
      <c r="C14" s="87"/>
      <c r="D14" s="87">
        <f t="shared" si="1"/>
        <v>0</v>
      </c>
      <c r="E14" s="87">
        <v>0</v>
      </c>
      <c r="F14" s="87">
        <v>0</v>
      </c>
      <c r="G14" s="87">
        <v>0</v>
      </c>
      <c r="H14" s="87">
        <f t="shared" si="2"/>
        <v>0</v>
      </c>
      <c r="I14" s="109"/>
      <c r="J14" s="109"/>
      <c r="K14" s="109"/>
      <c r="L14" s="109"/>
      <c r="M14" s="110"/>
    </row>
    <row r="15" spans="1:13" ht="14.3" customHeight="1" x14ac:dyDescent="0.25">
      <c r="A15" s="593" t="s">
        <v>924</v>
      </c>
      <c r="B15" s="87">
        <v>462</v>
      </c>
      <c r="C15" s="87"/>
      <c r="D15" s="87">
        <f t="shared" si="1"/>
        <v>424</v>
      </c>
      <c r="E15" s="87">
        <v>0</v>
      </c>
      <c r="F15" s="87">
        <v>424</v>
      </c>
      <c r="G15" s="87">
        <v>0</v>
      </c>
      <c r="H15" s="87">
        <f t="shared" si="2"/>
        <v>424</v>
      </c>
      <c r="I15" s="111"/>
      <c r="J15" s="111"/>
      <c r="K15" s="111"/>
      <c r="L15" s="111"/>
      <c r="M15" s="112"/>
    </row>
    <row r="16" spans="1:13" ht="14.3" customHeight="1" x14ac:dyDescent="0.25">
      <c r="A16" s="588" t="s">
        <v>149</v>
      </c>
      <c r="B16" s="87">
        <v>326</v>
      </c>
      <c r="C16" s="87"/>
      <c r="D16" s="87">
        <f t="shared" si="1"/>
        <v>302</v>
      </c>
      <c r="E16" s="87">
        <v>94</v>
      </c>
      <c r="F16" s="87">
        <v>208</v>
      </c>
      <c r="G16" s="87">
        <v>0</v>
      </c>
      <c r="H16" s="87">
        <f t="shared" si="2"/>
        <v>302</v>
      </c>
      <c r="I16" s="87">
        <v>39</v>
      </c>
      <c r="J16" s="87">
        <v>108</v>
      </c>
      <c r="K16" s="87">
        <v>104</v>
      </c>
      <c r="L16" s="87">
        <v>11</v>
      </c>
      <c r="M16" s="88">
        <v>50</v>
      </c>
    </row>
    <row r="17" spans="1:13" ht="14.3" customHeight="1" x14ac:dyDescent="0.25">
      <c r="A17" s="588" t="s">
        <v>150</v>
      </c>
      <c r="B17" s="78">
        <v>680</v>
      </c>
      <c r="C17" s="87"/>
      <c r="D17" s="87">
        <f t="shared" si="1"/>
        <v>633</v>
      </c>
      <c r="E17" s="87">
        <v>76</v>
      </c>
      <c r="F17" s="87">
        <v>557</v>
      </c>
      <c r="G17" s="87">
        <v>0</v>
      </c>
      <c r="H17" s="87">
        <f t="shared" si="2"/>
        <v>633</v>
      </c>
      <c r="I17" s="87">
        <v>58</v>
      </c>
      <c r="J17" s="87">
        <v>102</v>
      </c>
      <c r="K17" s="87">
        <v>82</v>
      </c>
      <c r="L17" s="87">
        <v>9</v>
      </c>
      <c r="M17" s="88">
        <v>100</v>
      </c>
    </row>
    <row r="18" spans="1:13" ht="14.3" customHeight="1" x14ac:dyDescent="0.25">
      <c r="A18" s="593" t="s">
        <v>780</v>
      </c>
      <c r="B18" s="78">
        <v>76</v>
      </c>
      <c r="C18" s="87"/>
      <c r="D18" s="87">
        <f t="shared" si="1"/>
        <v>73</v>
      </c>
      <c r="E18" s="87">
        <v>0</v>
      </c>
      <c r="F18" s="87">
        <v>73</v>
      </c>
      <c r="G18" s="87">
        <v>0</v>
      </c>
      <c r="H18" s="87">
        <f t="shared" si="2"/>
        <v>73</v>
      </c>
      <c r="I18" s="111"/>
      <c r="J18" s="111"/>
      <c r="K18" s="111"/>
      <c r="L18" s="111"/>
      <c r="M18" s="112"/>
    </row>
    <row r="19" spans="1:13" ht="14.3" customHeight="1" x14ac:dyDescent="0.25">
      <c r="A19" s="592" t="s">
        <v>781</v>
      </c>
      <c r="B19" s="78">
        <v>88</v>
      </c>
      <c r="C19" s="87"/>
      <c r="D19" s="87">
        <f t="shared" si="1"/>
        <v>76</v>
      </c>
      <c r="E19" s="87">
        <v>27</v>
      </c>
      <c r="F19" s="87">
        <v>49</v>
      </c>
      <c r="G19" s="87">
        <v>0</v>
      </c>
      <c r="H19" s="87">
        <f t="shared" si="2"/>
        <v>76</v>
      </c>
      <c r="I19" s="111"/>
      <c r="J19" s="111"/>
      <c r="K19" s="111"/>
      <c r="L19" s="111"/>
      <c r="M19" s="112"/>
    </row>
    <row r="20" spans="1:13" ht="14.3" customHeight="1" x14ac:dyDescent="0.25">
      <c r="A20" s="588" t="s">
        <v>181</v>
      </c>
      <c r="B20" s="87">
        <v>309</v>
      </c>
      <c r="C20" s="87"/>
      <c r="D20" s="87">
        <f t="shared" si="1"/>
        <v>287</v>
      </c>
      <c r="E20" s="87">
        <v>0</v>
      </c>
      <c r="F20" s="87">
        <v>287</v>
      </c>
      <c r="G20" s="87">
        <v>0</v>
      </c>
      <c r="H20" s="87">
        <f>+D20-G20</f>
        <v>287</v>
      </c>
      <c r="I20" s="87">
        <v>33</v>
      </c>
      <c r="J20" s="87">
        <v>0</v>
      </c>
      <c r="K20" s="87">
        <v>10</v>
      </c>
      <c r="L20" s="87">
        <v>5</v>
      </c>
      <c r="M20" s="88">
        <v>25</v>
      </c>
    </row>
    <row r="21" spans="1:13" ht="14.3" customHeight="1" x14ac:dyDescent="0.25">
      <c r="A21" s="588" t="s">
        <v>151</v>
      </c>
      <c r="B21" s="87">
        <v>835</v>
      </c>
      <c r="C21" s="87">
        <v>88</v>
      </c>
      <c r="D21" s="87">
        <f t="shared" si="1"/>
        <v>699</v>
      </c>
      <c r="E21" s="87">
        <v>12</v>
      </c>
      <c r="F21" s="87">
        <v>687</v>
      </c>
      <c r="G21" s="87">
        <v>0</v>
      </c>
      <c r="H21" s="87">
        <f t="shared" si="2"/>
        <v>699</v>
      </c>
      <c r="I21" s="87">
        <v>80</v>
      </c>
      <c r="J21" s="87">
        <v>61</v>
      </c>
      <c r="K21" s="87">
        <v>70</v>
      </c>
      <c r="L21" s="87">
        <v>11</v>
      </c>
      <c r="M21" s="88">
        <v>62</v>
      </c>
    </row>
    <row r="22" spans="1:13" ht="14.3" customHeight="1" x14ac:dyDescent="0.25">
      <c r="A22" s="590" t="s">
        <v>3</v>
      </c>
      <c r="B22" s="87">
        <v>32</v>
      </c>
      <c r="C22" s="87"/>
      <c r="D22" s="87">
        <f t="shared" si="1"/>
        <v>26</v>
      </c>
      <c r="E22" s="87">
        <v>0</v>
      </c>
      <c r="F22" s="87">
        <v>26</v>
      </c>
      <c r="G22" s="87">
        <v>0</v>
      </c>
      <c r="H22" s="87">
        <f t="shared" si="2"/>
        <v>26</v>
      </c>
      <c r="I22" s="109"/>
      <c r="J22" s="109"/>
      <c r="K22" s="109"/>
      <c r="L22" s="109"/>
      <c r="M22" s="110"/>
    </row>
    <row r="23" spans="1:13" ht="14.3" customHeight="1" x14ac:dyDescent="0.25">
      <c r="A23" s="593" t="s">
        <v>622</v>
      </c>
      <c r="B23" s="87">
        <v>100</v>
      </c>
      <c r="C23" s="87">
        <v>100</v>
      </c>
      <c r="D23" s="87">
        <f t="shared" si="1"/>
        <v>0</v>
      </c>
      <c r="E23" s="87">
        <v>0</v>
      </c>
      <c r="F23" s="87">
        <v>0</v>
      </c>
      <c r="G23" s="87">
        <v>0</v>
      </c>
      <c r="H23" s="87">
        <f t="shared" si="2"/>
        <v>0</v>
      </c>
      <c r="I23" s="109"/>
      <c r="J23" s="109"/>
      <c r="K23" s="109"/>
      <c r="L23" s="109"/>
      <c r="M23" s="110"/>
    </row>
    <row r="24" spans="1:13" ht="14.3" customHeight="1" x14ac:dyDescent="0.25">
      <c r="A24" s="592" t="s">
        <v>782</v>
      </c>
      <c r="B24" s="87">
        <v>94</v>
      </c>
      <c r="C24" s="87"/>
      <c r="D24" s="87">
        <f t="shared" si="1"/>
        <v>87</v>
      </c>
      <c r="E24" s="87">
        <v>31</v>
      </c>
      <c r="F24" s="87">
        <v>56</v>
      </c>
      <c r="G24" s="87">
        <v>0</v>
      </c>
      <c r="H24" s="87">
        <f t="shared" si="2"/>
        <v>87</v>
      </c>
      <c r="I24" s="109"/>
      <c r="J24" s="109"/>
      <c r="K24" s="109"/>
      <c r="L24" s="109"/>
      <c r="M24" s="110"/>
    </row>
    <row r="25" spans="1:13" ht="14.3" customHeight="1" x14ac:dyDescent="0.25">
      <c r="A25" s="588" t="s">
        <v>74</v>
      </c>
      <c r="B25" s="87">
        <v>1051</v>
      </c>
      <c r="C25" s="87"/>
      <c r="D25" s="87">
        <f>SUM(E25:F25)</f>
        <v>938</v>
      </c>
      <c r="E25" s="87">
        <v>39</v>
      </c>
      <c r="F25" s="87">
        <v>899</v>
      </c>
      <c r="G25" s="87">
        <v>0</v>
      </c>
      <c r="H25" s="87">
        <f>+D25-G25</f>
        <v>938</v>
      </c>
      <c r="I25" s="87">
        <v>163</v>
      </c>
      <c r="J25" s="87">
        <v>43</v>
      </c>
      <c r="K25" s="87">
        <v>132</v>
      </c>
      <c r="L25" s="87">
        <v>22</v>
      </c>
      <c r="M25" s="88">
        <v>67</v>
      </c>
    </row>
    <row r="26" spans="1:13" ht="14.3" customHeight="1" x14ac:dyDescent="0.25">
      <c r="A26" s="590" t="s">
        <v>70</v>
      </c>
      <c r="B26" s="87">
        <v>74</v>
      </c>
      <c r="C26" s="87"/>
      <c r="D26" s="87">
        <f>SUM(E26:F26)</f>
        <v>40</v>
      </c>
      <c r="E26" s="87">
        <v>5</v>
      </c>
      <c r="F26" s="87">
        <v>35</v>
      </c>
      <c r="G26" s="87">
        <v>0</v>
      </c>
      <c r="H26" s="87">
        <f>+D26-G26</f>
        <v>40</v>
      </c>
      <c r="I26" s="109"/>
      <c r="J26" s="109"/>
      <c r="K26" s="109"/>
      <c r="L26" s="109"/>
      <c r="M26" s="110"/>
    </row>
    <row r="27" spans="1:13" ht="14.3" customHeight="1" x14ac:dyDescent="0.25">
      <c r="A27" s="590" t="s">
        <v>75</v>
      </c>
      <c r="B27" s="87">
        <v>161</v>
      </c>
      <c r="C27" s="87"/>
      <c r="D27" s="87">
        <f>SUM(E27:F27)</f>
        <v>0</v>
      </c>
      <c r="E27" s="87">
        <v>0</v>
      </c>
      <c r="F27" s="87">
        <v>0</v>
      </c>
      <c r="G27" s="87">
        <v>0</v>
      </c>
      <c r="H27" s="87">
        <f>+D27-G27</f>
        <v>0</v>
      </c>
      <c r="I27" s="109"/>
      <c r="J27" s="109"/>
      <c r="K27" s="109"/>
      <c r="L27" s="109"/>
      <c r="M27" s="110"/>
    </row>
    <row r="28" spans="1:13" ht="14.3" customHeight="1" x14ac:dyDescent="0.25">
      <c r="A28" s="588" t="s">
        <v>152</v>
      </c>
      <c r="B28" s="87">
        <v>836</v>
      </c>
      <c r="C28" s="87">
        <v>282</v>
      </c>
      <c r="D28" s="87">
        <f t="shared" si="1"/>
        <v>532</v>
      </c>
      <c r="E28" s="87">
        <v>39</v>
      </c>
      <c r="F28" s="87">
        <v>493</v>
      </c>
      <c r="G28" s="87">
        <v>0</v>
      </c>
      <c r="H28" s="87">
        <f t="shared" si="2"/>
        <v>532</v>
      </c>
      <c r="I28" s="87">
        <v>67</v>
      </c>
      <c r="J28" s="87">
        <v>62</v>
      </c>
      <c r="K28" s="87">
        <v>82</v>
      </c>
      <c r="L28" s="87">
        <v>12</v>
      </c>
      <c r="M28" s="88">
        <v>31</v>
      </c>
    </row>
    <row r="29" spans="1:13" ht="14.3" customHeight="1" x14ac:dyDescent="0.25">
      <c r="A29" s="588" t="s">
        <v>153</v>
      </c>
      <c r="B29" s="87">
        <v>1442</v>
      </c>
      <c r="C29" s="87">
        <v>162</v>
      </c>
      <c r="D29" s="87">
        <f>SUM(E29:F29)</f>
        <v>1223</v>
      </c>
      <c r="E29" s="87">
        <v>0</v>
      </c>
      <c r="F29" s="87">
        <v>1223</v>
      </c>
      <c r="G29" s="87">
        <v>0</v>
      </c>
      <c r="H29" s="88">
        <f>+D29-G29</f>
        <v>1223</v>
      </c>
      <c r="I29" s="87">
        <v>173</v>
      </c>
      <c r="J29" s="87">
        <v>67</v>
      </c>
      <c r="K29" s="87">
        <v>130</v>
      </c>
      <c r="L29" s="87">
        <v>19</v>
      </c>
      <c r="M29" s="88">
        <v>104</v>
      </c>
    </row>
    <row r="30" spans="1:13" ht="14.3" customHeight="1" x14ac:dyDescent="0.25">
      <c r="A30" s="599" t="s">
        <v>783</v>
      </c>
      <c r="B30" s="90">
        <v>202</v>
      </c>
      <c r="C30" s="90"/>
      <c r="D30" s="90">
        <f>SUM(E30:F30)</f>
        <v>191</v>
      </c>
      <c r="E30" s="90">
        <v>69</v>
      </c>
      <c r="F30" s="90">
        <v>122</v>
      </c>
      <c r="G30" s="90">
        <v>0</v>
      </c>
      <c r="H30" s="91">
        <f>+D30-G30</f>
        <v>191</v>
      </c>
      <c r="I30" s="118"/>
      <c r="J30" s="118"/>
      <c r="K30" s="118"/>
      <c r="L30" s="118"/>
      <c r="M30" s="119"/>
    </row>
    <row r="31" spans="1:13" x14ac:dyDescent="0.25">
      <c r="A31" s="570" t="s">
        <v>154</v>
      </c>
      <c r="B31" s="569">
        <f t="shared" ref="B31:D31" si="3">SUM(B32:B44)</f>
        <v>6107</v>
      </c>
      <c r="C31" s="569">
        <f t="shared" si="3"/>
        <v>450</v>
      </c>
      <c r="D31" s="569">
        <f t="shared" si="3"/>
        <v>4899</v>
      </c>
      <c r="E31" s="569">
        <f>SUM(E32:E44)</f>
        <v>441</v>
      </c>
      <c r="F31" s="569">
        <f t="shared" ref="F31:M31" si="4">SUM(F32:F44)</f>
        <v>4458</v>
      </c>
      <c r="G31" s="569">
        <f t="shared" si="4"/>
        <v>1</v>
      </c>
      <c r="H31" s="569">
        <f t="shared" si="4"/>
        <v>4898</v>
      </c>
      <c r="I31" s="569">
        <f t="shared" si="4"/>
        <v>683</v>
      </c>
      <c r="J31" s="569">
        <f t="shared" si="4"/>
        <v>511</v>
      </c>
      <c r="K31" s="569">
        <f t="shared" si="4"/>
        <v>670</v>
      </c>
      <c r="L31" s="569">
        <f t="shared" si="4"/>
        <v>56</v>
      </c>
      <c r="M31" s="569">
        <f t="shared" si="4"/>
        <v>525</v>
      </c>
    </row>
    <row r="32" spans="1:13" ht="14.3" customHeight="1" x14ac:dyDescent="0.25">
      <c r="A32" s="588" t="s">
        <v>106</v>
      </c>
      <c r="B32" s="87">
        <v>1073</v>
      </c>
      <c r="C32" s="87"/>
      <c r="D32" s="87">
        <f>SUM(E32:F32)</f>
        <v>1010</v>
      </c>
      <c r="E32" s="87">
        <v>107</v>
      </c>
      <c r="F32" s="87">
        <v>903</v>
      </c>
      <c r="G32" s="87">
        <v>0</v>
      </c>
      <c r="H32" s="87">
        <f>+D32-G32</f>
        <v>1010</v>
      </c>
      <c r="I32" s="87">
        <v>73</v>
      </c>
      <c r="J32" s="87">
        <v>202</v>
      </c>
      <c r="K32" s="87">
        <v>152</v>
      </c>
      <c r="L32" s="87">
        <v>9</v>
      </c>
      <c r="M32" s="88">
        <v>117</v>
      </c>
    </row>
    <row r="33" spans="1:13" ht="14.3" customHeight="1" x14ac:dyDescent="0.25">
      <c r="A33" s="588" t="s">
        <v>156</v>
      </c>
      <c r="B33" s="87">
        <v>562</v>
      </c>
      <c r="C33" s="87"/>
      <c r="D33" s="87">
        <f t="shared" ref="D33:D44" si="5">SUM(E33:F33)</f>
        <v>510</v>
      </c>
      <c r="E33" s="87">
        <v>0</v>
      </c>
      <c r="F33" s="87">
        <v>510</v>
      </c>
      <c r="G33" s="87">
        <v>0</v>
      </c>
      <c r="H33" s="87">
        <f t="shared" si="2"/>
        <v>510</v>
      </c>
      <c r="I33" s="87">
        <v>120</v>
      </c>
      <c r="J33" s="87">
        <v>0</v>
      </c>
      <c r="K33" s="87">
        <v>26</v>
      </c>
      <c r="L33" s="87">
        <v>6</v>
      </c>
      <c r="M33" s="88">
        <v>92</v>
      </c>
    </row>
    <row r="34" spans="1:13" ht="14.3" customHeight="1" x14ac:dyDescent="0.25">
      <c r="A34" s="593" t="s">
        <v>155</v>
      </c>
      <c r="B34" s="87">
        <v>205</v>
      </c>
      <c r="C34" s="87"/>
      <c r="D34" s="87">
        <f t="shared" si="5"/>
        <v>187</v>
      </c>
      <c r="E34" s="87">
        <v>0</v>
      </c>
      <c r="F34" s="87">
        <v>187</v>
      </c>
      <c r="G34" s="87">
        <v>0</v>
      </c>
      <c r="H34" s="87">
        <f t="shared" si="2"/>
        <v>187</v>
      </c>
      <c r="I34" s="111"/>
      <c r="J34" s="111"/>
      <c r="K34" s="111"/>
      <c r="L34" s="111"/>
      <c r="M34" s="112"/>
    </row>
    <row r="35" spans="1:13" ht="14.3" customHeight="1" x14ac:dyDescent="0.25">
      <c r="A35" s="588" t="s">
        <v>157</v>
      </c>
      <c r="B35" s="87">
        <v>222</v>
      </c>
      <c r="C35" s="87"/>
      <c r="D35" s="87">
        <f t="shared" si="5"/>
        <v>195</v>
      </c>
      <c r="E35" s="87">
        <v>0</v>
      </c>
      <c r="F35" s="87">
        <v>195</v>
      </c>
      <c r="G35" s="87">
        <v>0</v>
      </c>
      <c r="H35" s="87">
        <f t="shared" si="2"/>
        <v>195</v>
      </c>
      <c r="I35" s="87">
        <v>44</v>
      </c>
      <c r="J35" s="87">
        <v>0</v>
      </c>
      <c r="K35" s="87">
        <v>4</v>
      </c>
      <c r="L35" s="87">
        <v>2</v>
      </c>
      <c r="M35" s="88">
        <v>27</v>
      </c>
    </row>
    <row r="36" spans="1:13" ht="14.3" customHeight="1" x14ac:dyDescent="0.25">
      <c r="A36" s="587" t="s">
        <v>158</v>
      </c>
      <c r="B36" s="87">
        <v>287</v>
      </c>
      <c r="C36" s="87"/>
      <c r="D36" s="87">
        <f t="shared" si="5"/>
        <v>269</v>
      </c>
      <c r="E36" s="87">
        <v>0</v>
      </c>
      <c r="F36" s="87">
        <v>269</v>
      </c>
      <c r="G36" s="87">
        <v>0</v>
      </c>
      <c r="H36" s="87">
        <f t="shared" si="2"/>
        <v>269</v>
      </c>
      <c r="I36" s="87">
        <v>106</v>
      </c>
      <c r="J36" s="87">
        <v>0</v>
      </c>
      <c r="K36" s="87">
        <v>15</v>
      </c>
      <c r="L36" s="87">
        <v>6</v>
      </c>
      <c r="M36" s="88">
        <v>41</v>
      </c>
    </row>
    <row r="37" spans="1:13" ht="14.3" customHeight="1" x14ac:dyDescent="0.25">
      <c r="A37" s="590" t="s">
        <v>159</v>
      </c>
      <c r="B37" s="87">
        <v>317</v>
      </c>
      <c r="C37" s="87"/>
      <c r="D37" s="87">
        <f t="shared" si="5"/>
        <v>303</v>
      </c>
      <c r="E37" s="87">
        <v>0</v>
      </c>
      <c r="F37" s="87">
        <v>303</v>
      </c>
      <c r="G37" s="87">
        <v>0</v>
      </c>
      <c r="H37" s="87">
        <f t="shared" si="2"/>
        <v>303</v>
      </c>
      <c r="I37" s="109"/>
      <c r="J37" s="109"/>
      <c r="K37" s="109"/>
      <c r="L37" s="109"/>
      <c r="M37" s="110"/>
    </row>
    <row r="38" spans="1:13" ht="14.3" customHeight="1" x14ac:dyDescent="0.25">
      <c r="A38" s="588" t="s">
        <v>110</v>
      </c>
      <c r="B38" s="87">
        <v>759</v>
      </c>
      <c r="C38" s="78"/>
      <c r="D38" s="87">
        <f>SUM(E38:F38)</f>
        <v>667</v>
      </c>
      <c r="E38" s="87">
        <v>53</v>
      </c>
      <c r="F38" s="87">
        <v>614</v>
      </c>
      <c r="G38" s="87">
        <v>0</v>
      </c>
      <c r="H38" s="87">
        <f>+D38-G38</f>
        <v>667</v>
      </c>
      <c r="I38" s="87">
        <v>81</v>
      </c>
      <c r="J38" s="87">
        <v>63</v>
      </c>
      <c r="K38" s="87">
        <v>75</v>
      </c>
      <c r="L38" s="87">
        <v>10</v>
      </c>
      <c r="M38" s="88">
        <v>83</v>
      </c>
    </row>
    <row r="39" spans="1:13" ht="14.3" customHeight="1" x14ac:dyDescent="0.25">
      <c r="A39" s="588" t="s">
        <v>160</v>
      </c>
      <c r="B39" s="87">
        <v>231</v>
      </c>
      <c r="C39" s="87"/>
      <c r="D39" s="87">
        <f t="shared" si="5"/>
        <v>207</v>
      </c>
      <c r="E39" s="87">
        <v>45</v>
      </c>
      <c r="F39" s="87">
        <v>162</v>
      </c>
      <c r="G39" s="87">
        <v>0</v>
      </c>
      <c r="H39" s="87">
        <f t="shared" si="2"/>
        <v>207</v>
      </c>
      <c r="I39" s="87">
        <v>29</v>
      </c>
      <c r="J39" s="87">
        <v>103</v>
      </c>
      <c r="K39" s="87">
        <v>185</v>
      </c>
      <c r="L39" s="87">
        <v>7</v>
      </c>
      <c r="M39" s="88">
        <v>36</v>
      </c>
    </row>
    <row r="40" spans="1:13" ht="14.3" customHeight="1" x14ac:dyDescent="0.25">
      <c r="A40" s="593" t="s">
        <v>925</v>
      </c>
      <c r="B40" s="87">
        <v>245</v>
      </c>
      <c r="C40" s="87">
        <v>245</v>
      </c>
      <c r="D40" s="87">
        <f t="shared" si="5"/>
        <v>0</v>
      </c>
      <c r="E40" s="87">
        <v>0</v>
      </c>
      <c r="F40" s="87">
        <v>0</v>
      </c>
      <c r="G40" s="87">
        <v>0</v>
      </c>
      <c r="H40" s="87">
        <f t="shared" si="2"/>
        <v>0</v>
      </c>
      <c r="I40" s="111"/>
      <c r="J40" s="111"/>
      <c r="K40" s="111"/>
      <c r="L40" s="111"/>
      <c r="M40" s="112"/>
    </row>
    <row r="41" spans="1:13" ht="14.3" customHeight="1" x14ac:dyDescent="0.25">
      <c r="A41" s="587" t="s">
        <v>161</v>
      </c>
      <c r="B41" s="87">
        <v>1535</v>
      </c>
      <c r="C41" s="87">
        <v>27</v>
      </c>
      <c r="D41" s="87">
        <f t="shared" si="5"/>
        <v>1180</v>
      </c>
      <c r="E41" s="87">
        <v>236</v>
      </c>
      <c r="F41" s="87">
        <v>944</v>
      </c>
      <c r="G41" s="87">
        <v>1</v>
      </c>
      <c r="H41" s="87">
        <f t="shared" si="2"/>
        <v>1179</v>
      </c>
      <c r="I41" s="87">
        <v>159</v>
      </c>
      <c r="J41" s="87">
        <v>143</v>
      </c>
      <c r="K41" s="87">
        <v>204</v>
      </c>
      <c r="L41" s="87">
        <v>14</v>
      </c>
      <c r="M41" s="88">
        <v>89</v>
      </c>
    </row>
    <row r="42" spans="1:13" ht="14.3" customHeight="1" x14ac:dyDescent="0.25">
      <c r="A42" s="588" t="s">
        <v>437</v>
      </c>
      <c r="B42" s="87">
        <v>489</v>
      </c>
      <c r="C42" s="87">
        <v>178</v>
      </c>
      <c r="D42" s="87">
        <f t="shared" si="5"/>
        <v>284</v>
      </c>
      <c r="E42" s="87">
        <v>0</v>
      </c>
      <c r="F42" s="87">
        <v>284</v>
      </c>
      <c r="G42" s="87">
        <v>0</v>
      </c>
      <c r="H42" s="87">
        <f t="shared" si="2"/>
        <v>284</v>
      </c>
      <c r="I42" s="87">
        <v>71</v>
      </c>
      <c r="J42" s="87">
        <v>0</v>
      </c>
      <c r="K42" s="87">
        <v>9</v>
      </c>
      <c r="L42" s="87">
        <v>2</v>
      </c>
      <c r="M42" s="88">
        <v>40</v>
      </c>
    </row>
    <row r="43" spans="1:13" ht="14.3" customHeight="1" x14ac:dyDescent="0.25">
      <c r="A43" s="590" t="s">
        <v>162</v>
      </c>
      <c r="B43" s="87">
        <v>86</v>
      </c>
      <c r="C43" s="87"/>
      <c r="D43" s="87">
        <f t="shared" si="5"/>
        <v>0</v>
      </c>
      <c r="E43" s="87">
        <v>0</v>
      </c>
      <c r="F43" s="87">
        <v>0</v>
      </c>
      <c r="G43" s="87">
        <v>0</v>
      </c>
      <c r="H43" s="87">
        <f t="shared" si="2"/>
        <v>0</v>
      </c>
      <c r="I43" s="109"/>
      <c r="J43" s="109"/>
      <c r="K43" s="109"/>
      <c r="L43" s="109"/>
      <c r="M43" s="110"/>
    </row>
    <row r="44" spans="1:13" ht="14.3" customHeight="1" x14ac:dyDescent="0.25">
      <c r="A44" s="598" t="s">
        <v>163</v>
      </c>
      <c r="B44" s="90">
        <v>96</v>
      </c>
      <c r="C44" s="90"/>
      <c r="D44" s="90">
        <f t="shared" si="5"/>
        <v>87</v>
      </c>
      <c r="E44" s="90">
        <v>0</v>
      </c>
      <c r="F44" s="90">
        <v>87</v>
      </c>
      <c r="G44" s="90">
        <v>0</v>
      </c>
      <c r="H44" s="91">
        <f t="shared" si="2"/>
        <v>87</v>
      </c>
      <c r="I44" s="116"/>
      <c r="J44" s="116"/>
      <c r="K44" s="116"/>
      <c r="L44" s="116"/>
      <c r="M44" s="117"/>
    </row>
    <row r="45" spans="1:13" x14ac:dyDescent="0.25">
      <c r="A45" s="595" t="s">
        <v>170</v>
      </c>
      <c r="B45" s="596">
        <f t="shared" ref="B45:M45" si="6">SUM(B46:B58)</f>
        <v>7001</v>
      </c>
      <c r="C45" s="596">
        <f t="shared" si="6"/>
        <v>176</v>
      </c>
      <c r="D45" s="596">
        <f t="shared" si="6"/>
        <v>5358</v>
      </c>
      <c r="E45" s="596">
        <f t="shared" si="6"/>
        <v>1133</v>
      </c>
      <c r="F45" s="596">
        <f t="shared" si="6"/>
        <v>4225</v>
      </c>
      <c r="G45" s="596">
        <f t="shared" si="6"/>
        <v>9</v>
      </c>
      <c r="H45" s="595">
        <f t="shared" si="6"/>
        <v>5349</v>
      </c>
      <c r="I45" s="596">
        <f t="shared" si="6"/>
        <v>644</v>
      </c>
      <c r="J45" s="596">
        <f t="shared" si="6"/>
        <v>950</v>
      </c>
      <c r="K45" s="596">
        <f t="shared" si="6"/>
        <v>1101</v>
      </c>
      <c r="L45" s="596">
        <f t="shared" si="6"/>
        <v>107</v>
      </c>
      <c r="M45" s="595">
        <f t="shared" si="6"/>
        <v>585</v>
      </c>
    </row>
    <row r="46" spans="1:13" ht="14.3" customHeight="1" x14ac:dyDescent="0.25">
      <c r="A46" s="588" t="s">
        <v>171</v>
      </c>
      <c r="B46" s="87">
        <v>219</v>
      </c>
      <c r="C46" s="87"/>
      <c r="D46" s="87">
        <f t="shared" ref="D46:D56" si="7">SUM(E46:F46)</f>
        <v>200</v>
      </c>
      <c r="E46" s="87">
        <v>53</v>
      </c>
      <c r="F46" s="87">
        <v>147</v>
      </c>
      <c r="G46" s="87">
        <v>2</v>
      </c>
      <c r="H46" s="87">
        <f t="shared" si="2"/>
        <v>198</v>
      </c>
      <c r="I46" s="87">
        <v>41</v>
      </c>
      <c r="J46" s="87">
        <v>54</v>
      </c>
      <c r="K46" s="87">
        <v>46</v>
      </c>
      <c r="L46" s="87">
        <v>12</v>
      </c>
      <c r="M46" s="88">
        <v>22</v>
      </c>
    </row>
    <row r="47" spans="1:13" ht="14.3" customHeight="1" x14ac:dyDescent="0.25">
      <c r="A47" s="593" t="s">
        <v>666</v>
      </c>
      <c r="B47" s="87">
        <v>181</v>
      </c>
      <c r="C47" s="87"/>
      <c r="D47" s="87">
        <f t="shared" si="7"/>
        <v>122</v>
      </c>
      <c r="E47" s="87">
        <v>0</v>
      </c>
      <c r="F47" s="87">
        <v>122</v>
      </c>
      <c r="G47" s="87">
        <v>0</v>
      </c>
      <c r="H47" s="87">
        <f>+D47-G47</f>
        <v>122</v>
      </c>
      <c r="I47" s="109"/>
      <c r="J47" s="109"/>
      <c r="K47" s="109"/>
      <c r="L47" s="109"/>
      <c r="M47" s="110"/>
    </row>
    <row r="48" spans="1:13" ht="14.3" customHeight="1" x14ac:dyDescent="0.25">
      <c r="A48" s="588" t="s">
        <v>360</v>
      </c>
      <c r="B48" s="87">
        <v>1761</v>
      </c>
      <c r="C48" s="87">
        <v>80</v>
      </c>
      <c r="D48" s="87">
        <f t="shared" si="7"/>
        <v>1399</v>
      </c>
      <c r="E48" s="87">
        <v>482</v>
      </c>
      <c r="F48" s="87">
        <v>917</v>
      </c>
      <c r="G48" s="87">
        <v>1</v>
      </c>
      <c r="H48" s="87">
        <f t="shared" si="2"/>
        <v>1398</v>
      </c>
      <c r="I48" s="87">
        <v>246</v>
      </c>
      <c r="J48" s="87">
        <v>198</v>
      </c>
      <c r="K48" s="87">
        <v>375</v>
      </c>
      <c r="L48" s="87">
        <v>25</v>
      </c>
      <c r="M48" s="88">
        <v>130</v>
      </c>
    </row>
    <row r="49" spans="1:13" ht="14.3" customHeight="1" x14ac:dyDescent="0.25">
      <c r="A49" s="588" t="s">
        <v>174</v>
      </c>
      <c r="B49" s="87">
        <v>632</v>
      </c>
      <c r="C49" s="87"/>
      <c r="D49" s="87">
        <f t="shared" si="7"/>
        <v>569</v>
      </c>
      <c r="E49" s="87">
        <v>74</v>
      </c>
      <c r="F49" s="87">
        <v>495</v>
      </c>
      <c r="G49" s="87">
        <v>2</v>
      </c>
      <c r="H49" s="87">
        <f t="shared" si="2"/>
        <v>567</v>
      </c>
      <c r="I49" s="87">
        <v>44</v>
      </c>
      <c r="J49" s="87">
        <v>169</v>
      </c>
      <c r="K49" s="87">
        <v>135</v>
      </c>
      <c r="L49" s="87">
        <v>14</v>
      </c>
      <c r="M49" s="88">
        <v>105</v>
      </c>
    </row>
    <row r="50" spans="1:13" ht="14.3" customHeight="1" x14ac:dyDescent="0.25">
      <c r="A50" s="593" t="s">
        <v>784</v>
      </c>
      <c r="B50" s="87">
        <v>139</v>
      </c>
      <c r="C50" s="87"/>
      <c r="D50" s="87">
        <f t="shared" si="7"/>
        <v>110</v>
      </c>
      <c r="E50" s="87">
        <v>0</v>
      </c>
      <c r="F50" s="87">
        <v>110</v>
      </c>
      <c r="G50" s="87">
        <v>0</v>
      </c>
      <c r="H50" s="87">
        <f t="shared" si="2"/>
        <v>110</v>
      </c>
      <c r="I50" s="111"/>
      <c r="J50" s="111"/>
      <c r="K50" s="111"/>
      <c r="L50" s="111"/>
      <c r="M50" s="112"/>
    </row>
    <row r="51" spans="1:13" ht="14.3" customHeight="1" x14ac:dyDescent="0.25">
      <c r="A51" s="587" t="s">
        <v>175</v>
      </c>
      <c r="B51" s="87">
        <v>1080</v>
      </c>
      <c r="C51" s="87"/>
      <c r="D51" s="87">
        <f t="shared" si="7"/>
        <v>956</v>
      </c>
      <c r="E51" s="87">
        <v>281</v>
      </c>
      <c r="F51" s="87">
        <v>675</v>
      </c>
      <c r="G51" s="87">
        <v>2</v>
      </c>
      <c r="H51" s="87">
        <f t="shared" si="2"/>
        <v>954</v>
      </c>
      <c r="I51" s="87">
        <v>157</v>
      </c>
      <c r="J51" s="87">
        <v>273</v>
      </c>
      <c r="K51" s="87">
        <v>320</v>
      </c>
      <c r="L51" s="87">
        <v>24</v>
      </c>
      <c r="M51" s="88">
        <v>131</v>
      </c>
    </row>
    <row r="52" spans="1:13" ht="14.3" customHeight="1" x14ac:dyDescent="0.25">
      <c r="A52" s="590" t="s">
        <v>414</v>
      </c>
      <c r="B52" s="87">
        <v>235</v>
      </c>
      <c r="C52" s="87">
        <v>96</v>
      </c>
      <c r="D52" s="87">
        <f t="shared" si="7"/>
        <v>81</v>
      </c>
      <c r="E52" s="87">
        <v>0</v>
      </c>
      <c r="F52" s="87">
        <v>81</v>
      </c>
      <c r="G52" s="87">
        <v>0</v>
      </c>
      <c r="H52" s="87">
        <f t="shared" si="2"/>
        <v>81</v>
      </c>
      <c r="I52" s="109"/>
      <c r="J52" s="109"/>
      <c r="K52" s="109"/>
      <c r="L52" s="109"/>
      <c r="M52" s="110"/>
    </row>
    <row r="53" spans="1:13" ht="14.3" customHeight="1" x14ac:dyDescent="0.25">
      <c r="A53" s="588" t="s">
        <v>129</v>
      </c>
      <c r="B53" s="87">
        <v>621</v>
      </c>
      <c r="C53" s="87"/>
      <c r="D53" s="87">
        <f t="shared" si="7"/>
        <v>575</v>
      </c>
      <c r="E53" s="87">
        <v>101</v>
      </c>
      <c r="F53" s="87">
        <v>474</v>
      </c>
      <c r="G53" s="87">
        <v>1</v>
      </c>
      <c r="H53" s="87">
        <f t="shared" si="2"/>
        <v>574</v>
      </c>
      <c r="I53" s="87">
        <v>59</v>
      </c>
      <c r="J53" s="87">
        <v>70</v>
      </c>
      <c r="K53" s="87">
        <v>96</v>
      </c>
      <c r="L53" s="87">
        <v>9</v>
      </c>
      <c r="M53" s="88">
        <v>62</v>
      </c>
    </row>
    <row r="54" spans="1:13" ht="14.3" customHeight="1" x14ac:dyDescent="0.25">
      <c r="A54" s="593" t="s">
        <v>769</v>
      </c>
      <c r="B54" s="87">
        <v>168</v>
      </c>
      <c r="C54" s="87"/>
      <c r="D54" s="87">
        <f t="shared" si="7"/>
        <v>93</v>
      </c>
      <c r="E54" s="87">
        <v>0</v>
      </c>
      <c r="F54" s="87">
        <v>93</v>
      </c>
      <c r="G54" s="87">
        <v>0</v>
      </c>
      <c r="H54" s="87">
        <f t="shared" si="2"/>
        <v>93</v>
      </c>
      <c r="I54" s="111"/>
      <c r="J54" s="111"/>
      <c r="K54" s="111"/>
      <c r="L54" s="111"/>
      <c r="M54" s="112"/>
    </row>
    <row r="55" spans="1:13" ht="14.3" customHeight="1" x14ac:dyDescent="0.25">
      <c r="A55" s="588" t="s">
        <v>668</v>
      </c>
      <c r="B55" s="108">
        <v>1265</v>
      </c>
      <c r="C55" s="88"/>
      <c r="D55" s="87">
        <f>SUM(E55:F55)</f>
        <v>599</v>
      </c>
      <c r="E55" s="87">
        <v>50</v>
      </c>
      <c r="F55" s="87">
        <v>549</v>
      </c>
      <c r="G55" s="87">
        <v>1</v>
      </c>
      <c r="H55" s="87">
        <f>+D55-G55</f>
        <v>598</v>
      </c>
      <c r="I55" s="87">
        <v>54</v>
      </c>
      <c r="J55" s="87">
        <v>64</v>
      </c>
      <c r="K55" s="87">
        <v>38</v>
      </c>
      <c r="L55" s="87">
        <v>13</v>
      </c>
      <c r="M55" s="88">
        <v>59</v>
      </c>
    </row>
    <row r="56" spans="1:13" ht="14.3" customHeight="1" x14ac:dyDescent="0.25">
      <c r="A56" s="594" t="s">
        <v>176</v>
      </c>
      <c r="B56" s="90">
        <v>700</v>
      </c>
      <c r="C56" s="91"/>
      <c r="D56" s="90">
        <f t="shared" si="7"/>
        <v>654</v>
      </c>
      <c r="E56" s="90">
        <v>92</v>
      </c>
      <c r="F56" s="90">
        <v>562</v>
      </c>
      <c r="G56" s="90">
        <v>0</v>
      </c>
      <c r="H56" s="90">
        <f t="shared" si="2"/>
        <v>654</v>
      </c>
      <c r="I56" s="90">
        <v>43</v>
      </c>
      <c r="J56" s="90">
        <v>122</v>
      </c>
      <c r="K56" s="90">
        <v>91</v>
      </c>
      <c r="L56" s="90">
        <v>10</v>
      </c>
      <c r="M56" s="91">
        <v>76</v>
      </c>
    </row>
    <row r="57" spans="1:13" x14ac:dyDescent="0.25">
      <c r="A57" s="113"/>
      <c r="B57" s="77"/>
      <c r="C57" s="77"/>
      <c r="D57" s="77"/>
      <c r="E57" s="77"/>
      <c r="F57" s="77"/>
      <c r="G57" s="77"/>
      <c r="H57" s="77"/>
      <c r="I57" s="77"/>
      <c r="J57" s="77"/>
      <c r="K57" s="77"/>
      <c r="L57" s="77"/>
      <c r="M57" s="77"/>
    </row>
    <row r="58" spans="1:13" x14ac:dyDescent="0.25">
      <c r="A58" s="56" t="s">
        <v>362</v>
      </c>
    </row>
    <row r="59" spans="1:13" x14ac:dyDescent="0.25">
      <c r="A59" s="114" t="s">
        <v>480</v>
      </c>
    </row>
    <row r="60" spans="1:13" x14ac:dyDescent="0.25">
      <c r="A60" s="56" t="s">
        <v>524</v>
      </c>
    </row>
    <row r="61" spans="1:13" x14ac:dyDescent="0.25">
      <c r="A61" s="56" t="s">
        <v>0</v>
      </c>
    </row>
    <row r="62" spans="1:13" x14ac:dyDescent="0.25">
      <c r="A62" s="96" t="s">
        <v>525</v>
      </c>
      <c r="B62" s="95"/>
    </row>
    <row r="63" spans="1:13" x14ac:dyDescent="0.25">
      <c r="A63" s="96"/>
      <c r="B63" s="95"/>
    </row>
    <row r="64" spans="1:13" x14ac:dyDescent="0.25">
      <c r="A64" s="96"/>
      <c r="B64" s="95"/>
    </row>
    <row r="65" spans="1:2" x14ac:dyDescent="0.25">
      <c r="A65" s="96"/>
      <c r="B65" s="95"/>
    </row>
    <row r="66" spans="1:2" x14ac:dyDescent="0.25">
      <c r="A66" s="96"/>
      <c r="B66" s="95"/>
    </row>
  </sheetData>
  <mergeCells count="3">
    <mergeCell ref="G4:G7"/>
    <mergeCell ref="E4:F4"/>
    <mergeCell ref="K5:L5"/>
  </mergeCells>
  <printOptions horizontalCentered="1"/>
  <pageMargins left="0.51181102362204722" right="0.55118110236220474" top="0.74803149606299213" bottom="0.74803149606299213" header="0.31496062992125984" footer="0.31496062992125984"/>
  <pageSetup paperSize="9" scale="61" orientation="portrait" r:id="rId1"/>
  <headerFooter>
    <oddHeader>&amp;C&amp;11 6</oddHeader>
  </headerFooter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J33"/>
  <sheetViews>
    <sheetView zoomScale="90" zoomScaleNormal="90" workbookViewId="0">
      <selection activeCell="F8" sqref="F8"/>
    </sheetView>
  </sheetViews>
  <sheetFormatPr defaultColWidth="9.125" defaultRowHeight="13.6" x14ac:dyDescent="0.25"/>
  <cols>
    <col min="1" max="1" width="4.25" style="56" customWidth="1"/>
    <col min="2" max="2" width="9.125" style="56"/>
    <col min="3" max="3" width="8.25" style="56" customWidth="1"/>
    <col min="4" max="4" width="23.375" style="56" customWidth="1"/>
    <col min="5" max="5" width="11.75" style="56" customWidth="1"/>
    <col min="6" max="6" width="11.25" style="56" customWidth="1"/>
    <col min="7" max="7" width="12.75" style="56" customWidth="1"/>
    <col min="8" max="8" width="12.375" style="56" customWidth="1"/>
    <col min="9" max="9" width="13" style="56" customWidth="1"/>
    <col min="10" max="10" width="11.125" style="56" customWidth="1"/>
    <col min="11" max="16384" width="9.125" style="56"/>
  </cols>
  <sheetData>
    <row r="1" spans="1:10" ht="18" customHeight="1" x14ac:dyDescent="0.25">
      <c r="A1" s="123" t="s">
        <v>526</v>
      </c>
      <c r="B1" s="124"/>
    </row>
    <row r="2" spans="1:10" ht="15.8" customHeight="1" x14ac:dyDescent="0.25"/>
    <row r="3" spans="1:10" ht="20.05" customHeight="1" x14ac:dyDescent="0.25">
      <c r="A3" s="888" t="s">
        <v>527</v>
      </c>
      <c r="B3" s="890" t="s">
        <v>20</v>
      </c>
      <c r="C3" s="891"/>
      <c r="D3" s="892"/>
      <c r="E3" s="882" t="s">
        <v>528</v>
      </c>
      <c r="F3" s="882"/>
      <c r="G3" s="882" t="s">
        <v>529</v>
      </c>
      <c r="H3" s="882"/>
      <c r="I3" s="882" t="s">
        <v>530</v>
      </c>
      <c r="J3" s="882"/>
    </row>
    <row r="4" spans="1:10" ht="20.05" customHeight="1" x14ac:dyDescent="0.25">
      <c r="A4" s="889"/>
      <c r="B4" s="893"/>
      <c r="C4" s="894"/>
      <c r="D4" s="895"/>
      <c r="E4" s="818">
        <v>44620</v>
      </c>
      <c r="F4" s="818">
        <v>44651</v>
      </c>
      <c r="G4" s="818">
        <v>44620</v>
      </c>
      <c r="H4" s="818">
        <v>44651</v>
      </c>
      <c r="I4" s="818">
        <v>44620</v>
      </c>
      <c r="J4" s="818">
        <v>44651</v>
      </c>
    </row>
    <row r="5" spans="1:10" ht="20.05" customHeight="1" x14ac:dyDescent="0.25">
      <c r="A5" s="865">
        <v>1</v>
      </c>
      <c r="B5" s="887" t="s">
        <v>531</v>
      </c>
      <c r="C5" s="887"/>
      <c r="D5" s="887"/>
      <c r="E5" s="125">
        <v>84991</v>
      </c>
      <c r="F5" s="125">
        <v>84989</v>
      </c>
      <c r="G5" s="125">
        <v>72853</v>
      </c>
      <c r="H5" s="125">
        <v>73138</v>
      </c>
      <c r="I5" s="126"/>
      <c r="J5" s="126"/>
    </row>
    <row r="6" spans="1:10" ht="20.05" customHeight="1" x14ac:dyDescent="0.25">
      <c r="A6" s="865">
        <v>2</v>
      </c>
      <c r="B6" s="883" t="s">
        <v>470</v>
      </c>
      <c r="C6" s="884" t="s">
        <v>869</v>
      </c>
      <c r="D6" s="885"/>
      <c r="E6" s="98">
        <v>1626</v>
      </c>
      <c r="F6" s="98">
        <v>2080</v>
      </c>
      <c r="G6" s="126"/>
      <c r="H6" s="126"/>
      <c r="I6" s="126"/>
      <c r="J6" s="126"/>
    </row>
    <row r="7" spans="1:10" ht="18.7" customHeight="1" x14ac:dyDescent="0.25">
      <c r="A7" s="865">
        <v>3</v>
      </c>
      <c r="B7" s="883"/>
      <c r="C7" s="884" t="s">
        <v>870</v>
      </c>
      <c r="D7" s="885"/>
      <c r="E7" s="126"/>
      <c r="F7" s="126"/>
      <c r="G7" s="125">
        <v>76</v>
      </c>
      <c r="H7" s="127">
        <v>73</v>
      </c>
      <c r="I7" s="126"/>
      <c r="J7" s="126"/>
    </row>
    <row r="8" spans="1:10" ht="20.05" customHeight="1" x14ac:dyDescent="0.25">
      <c r="A8" s="865">
        <v>4</v>
      </c>
      <c r="B8" s="886" t="s">
        <v>871</v>
      </c>
      <c r="C8" s="887"/>
      <c r="D8" s="887"/>
      <c r="E8" s="125">
        <v>83365</v>
      </c>
      <c r="F8" s="125">
        <v>82909</v>
      </c>
      <c r="G8" s="125">
        <v>72777</v>
      </c>
      <c r="H8" s="127">
        <v>73065</v>
      </c>
      <c r="I8" s="126"/>
      <c r="J8" s="126"/>
    </row>
    <row r="9" spans="1:10" ht="20.05" customHeight="1" x14ac:dyDescent="0.25">
      <c r="A9" s="865">
        <v>5</v>
      </c>
      <c r="B9" s="883" t="s">
        <v>295</v>
      </c>
      <c r="C9" s="885" t="s">
        <v>532</v>
      </c>
      <c r="D9" s="885"/>
      <c r="E9" s="125">
        <v>80677</v>
      </c>
      <c r="F9" s="125">
        <v>80268</v>
      </c>
      <c r="G9" s="127">
        <v>71121</v>
      </c>
      <c r="H9" s="127">
        <v>71468</v>
      </c>
      <c r="I9" s="128">
        <v>88.155236312703749</v>
      </c>
      <c r="J9" s="128">
        <v>89.036726964668361</v>
      </c>
    </row>
    <row r="10" spans="1:10" ht="20.05" customHeight="1" x14ac:dyDescent="0.25">
      <c r="A10" s="865">
        <v>6</v>
      </c>
      <c r="B10" s="883"/>
      <c r="C10" s="885" t="s">
        <v>872</v>
      </c>
      <c r="D10" s="885"/>
      <c r="E10" s="125">
        <v>2688</v>
      </c>
      <c r="F10" s="125">
        <v>2641</v>
      </c>
      <c r="G10" s="127">
        <v>1656</v>
      </c>
      <c r="H10" s="127">
        <v>1597</v>
      </c>
      <c r="I10" s="129">
        <v>61.607142857142861</v>
      </c>
      <c r="J10" s="128">
        <v>60.46951912154487</v>
      </c>
    </row>
    <row r="11" spans="1:10" ht="9" customHeight="1" x14ac:dyDescent="0.25"/>
    <row r="12" spans="1:10" ht="12.9" customHeight="1" x14ac:dyDescent="0.25">
      <c r="A12" s="122" t="s">
        <v>533</v>
      </c>
      <c r="B12" s="122" t="s">
        <v>534</v>
      </c>
    </row>
    <row r="13" spans="1:10" ht="12.9" customHeight="1" x14ac:dyDescent="0.25">
      <c r="A13" s="122" t="s">
        <v>535</v>
      </c>
      <c r="B13" s="122" t="s">
        <v>536</v>
      </c>
    </row>
    <row r="14" spans="1:10" ht="12.9" customHeight="1" x14ac:dyDescent="0.25">
      <c r="A14" s="122"/>
      <c r="B14" s="122" t="s">
        <v>537</v>
      </c>
    </row>
    <row r="15" spans="1:10" ht="12.9" customHeight="1" x14ac:dyDescent="0.25">
      <c r="A15" s="122" t="s">
        <v>538</v>
      </c>
      <c r="B15" s="122" t="s">
        <v>551</v>
      </c>
    </row>
    <row r="16" spans="1:10" ht="12.9" customHeight="1" x14ac:dyDescent="0.25">
      <c r="A16" s="122" t="s">
        <v>539</v>
      </c>
      <c r="B16" s="122" t="s">
        <v>540</v>
      </c>
    </row>
    <row r="17" spans="1:10" ht="14.95" customHeight="1" x14ac:dyDescent="0.25"/>
    <row r="18" spans="1:10" ht="18" customHeight="1" x14ac:dyDescent="0.25">
      <c r="A18" s="130" t="s">
        <v>439</v>
      </c>
      <c r="B18" s="131" t="s">
        <v>541</v>
      </c>
      <c r="J18" s="77"/>
    </row>
    <row r="19" spans="1:10" ht="18" customHeight="1" x14ac:dyDescent="0.25">
      <c r="A19" s="132"/>
      <c r="B19" s="131" t="s">
        <v>728</v>
      </c>
      <c r="J19" s="133">
        <v>29</v>
      </c>
    </row>
    <row r="20" spans="1:10" ht="18" customHeight="1" x14ac:dyDescent="0.25">
      <c r="A20" s="130" t="s">
        <v>439</v>
      </c>
      <c r="B20" s="134" t="s">
        <v>623</v>
      </c>
      <c r="J20" s="135">
        <v>0.89</v>
      </c>
    </row>
    <row r="21" spans="1:10" ht="18" customHeight="1" x14ac:dyDescent="0.25">
      <c r="A21" s="130" t="s">
        <v>439</v>
      </c>
      <c r="B21" s="134" t="s">
        <v>678</v>
      </c>
      <c r="J21" s="136">
        <v>0</v>
      </c>
    </row>
    <row r="22" spans="1:10" ht="14.3" customHeight="1" x14ac:dyDescent="0.25">
      <c r="A22" s="124"/>
      <c r="B22" s="134"/>
    </row>
    <row r="23" spans="1:10" ht="14.3" customHeight="1" x14ac:dyDescent="0.25">
      <c r="A23" s="124"/>
      <c r="B23" s="134"/>
    </row>
    <row r="24" spans="1:10" ht="20.05" customHeight="1" x14ac:dyDescent="0.25">
      <c r="A24" s="137"/>
      <c r="B24" s="138" t="s">
        <v>964</v>
      </c>
      <c r="C24" s="137"/>
      <c r="D24" s="137"/>
      <c r="E24" s="137"/>
      <c r="F24" s="137"/>
      <c r="G24" s="137"/>
      <c r="H24" s="137"/>
      <c r="I24" s="137"/>
    </row>
    <row r="25" spans="1:10" ht="20.05" customHeight="1" x14ac:dyDescent="0.25">
      <c r="A25" s="137"/>
      <c r="B25" s="137"/>
      <c r="C25" s="137"/>
      <c r="D25" s="137"/>
      <c r="E25" s="137"/>
      <c r="F25" s="137"/>
      <c r="G25" s="137"/>
      <c r="H25" s="137"/>
      <c r="I25" s="137"/>
    </row>
    <row r="26" spans="1:10" ht="14.95" customHeight="1" x14ac:dyDescent="0.25"/>
    <row r="27" spans="1:10" ht="20.05" customHeight="1" x14ac:dyDescent="0.25"/>
    <row r="28" spans="1:10" ht="14.95" customHeight="1" x14ac:dyDescent="0.25"/>
    <row r="29" spans="1:10" ht="19.55" customHeight="1" x14ac:dyDescent="0.25"/>
    <row r="30" spans="1:10" ht="14.95" customHeight="1" x14ac:dyDescent="0.25"/>
    <row r="31" spans="1:10" ht="18" customHeight="1" x14ac:dyDescent="0.25"/>
    <row r="32" spans="1:10" ht="14.95" customHeight="1" x14ac:dyDescent="0.25"/>
    <row r="33" ht="14.95" customHeight="1" x14ac:dyDescent="0.25"/>
  </sheetData>
  <mergeCells count="13">
    <mergeCell ref="A3:A4"/>
    <mergeCell ref="B3:D4"/>
    <mergeCell ref="E3:F3"/>
    <mergeCell ref="G3:H3"/>
    <mergeCell ref="B9:B10"/>
    <mergeCell ref="C9:D9"/>
    <mergeCell ref="C10:D10"/>
    <mergeCell ref="I3:J3"/>
    <mergeCell ref="B6:B7"/>
    <mergeCell ref="C6:D6"/>
    <mergeCell ref="C7:D7"/>
    <mergeCell ref="B8:D8"/>
    <mergeCell ref="B5:D5"/>
  </mergeCells>
  <printOptions horizontalCentered="1"/>
  <pageMargins left="0.27559055118110237" right="0.23622047244094491" top="0.51181102362204722" bottom="0.27559055118110237" header="0.23622047244094491" footer="0.19685039370078741"/>
  <pageSetup paperSize="9" scale="78" orientation="portrait" r:id="rId1"/>
  <headerFooter>
    <oddHeader>&amp;C7</oddHeader>
  </headerFooter>
  <rowBreaks count="1" manualBreakCount="1">
    <brk id="57" max="16383" man="1"/>
  </row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36</vt:i4>
      </vt:variant>
      <vt:variant>
        <vt:lpstr>Nazwane zakresy</vt:lpstr>
      </vt:variant>
      <vt:variant>
        <vt:i4>3</vt:i4>
      </vt:variant>
    </vt:vector>
  </HeadingPairs>
  <TitlesOfParts>
    <vt:vector size="39" baseType="lpstr">
      <vt:lpstr>tytuł</vt:lpstr>
      <vt:lpstr>spis treści</vt:lpstr>
      <vt:lpstr>strona1</vt:lpstr>
      <vt:lpstr>strona2</vt:lpstr>
      <vt:lpstr>strona3</vt:lpstr>
      <vt:lpstr>Arkusz4</vt:lpstr>
      <vt:lpstr>Arkusz5</vt:lpstr>
      <vt:lpstr>Arkusz6</vt:lpstr>
      <vt:lpstr>strona7</vt:lpstr>
      <vt:lpstr>strona8</vt:lpstr>
      <vt:lpstr>Arkusz9</vt:lpstr>
      <vt:lpstr>Arkusz10</vt:lpstr>
      <vt:lpstr>Arkusz11</vt:lpstr>
      <vt:lpstr>strona11</vt:lpstr>
      <vt:lpstr>Arkusz12</vt:lpstr>
      <vt:lpstr>strona13</vt:lpstr>
      <vt:lpstr>strona14</vt:lpstr>
      <vt:lpstr>strona 15</vt:lpstr>
      <vt:lpstr>strona 16</vt:lpstr>
      <vt:lpstr>strona 17</vt:lpstr>
      <vt:lpstr>Arkusz18</vt:lpstr>
      <vt:lpstr>Arkusz19</vt:lpstr>
      <vt:lpstr>strona20</vt:lpstr>
      <vt:lpstr>strona21</vt:lpstr>
      <vt:lpstr>strona22</vt:lpstr>
      <vt:lpstr>Arkusz23</vt:lpstr>
      <vt:lpstr>strona24</vt:lpstr>
      <vt:lpstr>strona25</vt:lpstr>
      <vt:lpstr>strona26</vt:lpstr>
      <vt:lpstr>strona27</vt:lpstr>
      <vt:lpstr>strona28</vt:lpstr>
      <vt:lpstr>strona 29</vt:lpstr>
      <vt:lpstr>strona 30</vt:lpstr>
      <vt:lpstr>strona 31</vt:lpstr>
      <vt:lpstr>strona 33</vt:lpstr>
      <vt:lpstr>strona 34</vt:lpstr>
      <vt:lpstr>'spis treści'!Print_Area</vt:lpstr>
      <vt:lpstr>strona3!Print_Titles</vt:lpstr>
      <vt:lpstr>strona8!Print_Titles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 Z Z K</dc:creator>
  <cp:lastModifiedBy>Maja Milewska</cp:lastModifiedBy>
  <cp:lastPrinted>2022-04-13T09:04:29Z</cp:lastPrinted>
  <dcterms:created xsi:type="dcterms:W3CDTF">2009-10-09T14:00:07Z</dcterms:created>
  <dcterms:modified xsi:type="dcterms:W3CDTF">2022-04-14T09:52:32Z</dcterms:modified>
</cp:coreProperties>
</file>