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8_{AA4F8E13-57CD-4C6A-9CDB-8E6077012CA8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H39" i="37" l="1"/>
  <c r="E39" i="37"/>
  <c r="D39" i="37" s="1"/>
  <c r="H38" i="37"/>
  <c r="E38" i="37"/>
  <c r="D38" i="37"/>
  <c r="J37" i="37"/>
  <c r="I37" i="37"/>
  <c r="H37" i="37"/>
  <c r="G37" i="37"/>
  <c r="E37" i="37" s="1"/>
  <c r="D37" i="37" s="1"/>
  <c r="F37" i="37"/>
  <c r="H36" i="37"/>
  <c r="D36" i="37" s="1"/>
  <c r="E36" i="37"/>
  <c r="H35" i="37"/>
  <c r="E35" i="37"/>
  <c r="D35" i="37" s="1"/>
  <c r="J34" i="37"/>
  <c r="I34" i="37"/>
  <c r="H34" i="37"/>
  <c r="G34" i="37"/>
  <c r="F34" i="37"/>
  <c r="E34" i="37"/>
  <c r="D34" i="37"/>
  <c r="H33" i="37"/>
  <c r="E33" i="37"/>
  <c r="D33" i="37"/>
  <c r="H32" i="37"/>
  <c r="D32" i="37" s="1"/>
  <c r="E32" i="37"/>
  <c r="J31" i="37"/>
  <c r="J30" i="37" s="1"/>
  <c r="I31" i="37"/>
  <c r="H31" i="37" s="1"/>
  <c r="G31" i="37"/>
  <c r="G30" i="37" s="1"/>
  <c r="F31" i="37"/>
  <c r="F30" i="37" s="1"/>
  <c r="E30" i="37" s="1"/>
  <c r="E31" i="37"/>
  <c r="D30" i="37" l="1"/>
  <c r="D31" i="37"/>
  <c r="I30" i="37"/>
  <c r="H30" i="37" s="1"/>
  <c r="J68" i="32"/>
  <c r="H68" i="32"/>
  <c r="F68" i="32"/>
  <c r="D68" i="32"/>
  <c r="J65" i="32"/>
  <c r="H65" i="32"/>
  <c r="F65" i="32"/>
  <c r="D65" i="32"/>
  <c r="J62" i="32"/>
  <c r="H62" i="32"/>
  <c r="F62" i="32"/>
  <c r="D62" i="32"/>
  <c r="J56" i="32"/>
  <c r="H56" i="32"/>
  <c r="F56" i="32"/>
  <c r="D56" i="32"/>
  <c r="J52" i="32"/>
  <c r="H52" i="32"/>
  <c r="F52" i="32"/>
  <c r="D52" i="32"/>
  <c r="J49" i="32"/>
  <c r="H49" i="32"/>
  <c r="F49" i="32"/>
  <c r="D49" i="32"/>
  <c r="J45" i="32"/>
  <c r="H45" i="32"/>
  <c r="F45" i="32"/>
  <c r="D45" i="32"/>
  <c r="J37" i="32"/>
  <c r="H37" i="32"/>
  <c r="F37" i="32"/>
  <c r="D37" i="32"/>
  <c r="J33" i="32"/>
  <c r="H33" i="32"/>
  <c r="F33" i="32"/>
  <c r="D33" i="32"/>
  <c r="J29" i="32"/>
  <c r="H29" i="32"/>
  <c r="F29" i="32"/>
  <c r="D29" i="32"/>
  <c r="J23" i="32"/>
  <c r="H23" i="32"/>
  <c r="H22" i="32" s="1"/>
  <c r="F23" i="32"/>
  <c r="F22" i="32" s="1"/>
  <c r="D23" i="32"/>
  <c r="J22" i="32"/>
  <c r="J32" i="30"/>
  <c r="H32" i="30"/>
  <c r="F32" i="30"/>
  <c r="D32" i="30"/>
  <c r="K9" i="30"/>
  <c r="K8" i="30" s="1"/>
  <c r="I9" i="30"/>
  <c r="I8" i="30" s="1"/>
  <c r="H9" i="30"/>
  <c r="G9" i="30"/>
  <c r="G8" i="30" s="1"/>
  <c r="F9" i="30"/>
  <c r="F8" i="30" s="1"/>
  <c r="E9" i="30"/>
  <c r="D9" i="30"/>
  <c r="H8" i="30"/>
  <c r="D34" i="29"/>
  <c r="D33" i="29"/>
  <c r="H32" i="29"/>
  <c r="G32" i="29"/>
  <c r="F32" i="29"/>
  <c r="E32" i="29"/>
  <c r="C32" i="29"/>
  <c r="D28" i="29"/>
  <c r="H27" i="29"/>
  <c r="G27" i="29"/>
  <c r="F27" i="29"/>
  <c r="E27" i="29"/>
  <c r="D27" i="29"/>
  <c r="C27" i="29"/>
  <c r="H22" i="29"/>
  <c r="G22" i="29"/>
  <c r="F22" i="29"/>
  <c r="F21" i="29" s="1"/>
  <c r="E22" i="29"/>
  <c r="E21" i="29" s="1"/>
  <c r="D22" i="29"/>
  <c r="C22" i="29"/>
  <c r="H21" i="29"/>
  <c r="G21" i="29"/>
  <c r="D21" i="29"/>
  <c r="C21" i="29"/>
  <c r="H7" i="29"/>
  <c r="G7" i="29"/>
  <c r="F7" i="29"/>
  <c r="E7" i="29"/>
  <c r="G36" i="28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F8" i="28"/>
  <c r="F36" i="28" s="1"/>
  <c r="E8" i="28"/>
  <c r="E36" i="28" s="1"/>
  <c r="D22" i="32" l="1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C40" i="36" s="1"/>
  <c r="E40" i="36"/>
  <c r="D40" i="36"/>
  <c r="E34" i="36"/>
  <c r="D34" i="36"/>
  <c r="D30" i="36" s="1"/>
  <c r="C34" i="36"/>
  <c r="E31" i="36"/>
  <c r="D31" i="36"/>
  <c r="C31" i="36"/>
  <c r="C30" i="36" s="1"/>
  <c r="E30" i="36"/>
  <c r="H79" i="20"/>
  <c r="D79" i="20"/>
  <c r="C79" i="20" s="1"/>
  <c r="H78" i="20"/>
  <c r="D78" i="20"/>
  <c r="C78" i="20" s="1"/>
  <c r="H77" i="20"/>
  <c r="C77" i="20" s="1"/>
  <c r="D77" i="20"/>
  <c r="H76" i="20"/>
  <c r="D76" i="20"/>
  <c r="H75" i="20"/>
  <c r="D75" i="20"/>
  <c r="C75" i="20" s="1"/>
  <c r="H74" i="20"/>
  <c r="D74" i="20"/>
  <c r="C74" i="20" s="1"/>
  <c r="H73" i="20"/>
  <c r="D73" i="20"/>
  <c r="C73" i="20"/>
  <c r="H72" i="20"/>
  <c r="D72" i="20"/>
  <c r="H71" i="20"/>
  <c r="D71" i="20"/>
  <c r="C71" i="20" s="1"/>
  <c r="H70" i="20"/>
  <c r="D70" i="20"/>
  <c r="C70" i="20" s="1"/>
  <c r="H69" i="20"/>
  <c r="C69" i="20" s="1"/>
  <c r="D69" i="20"/>
  <c r="H68" i="20"/>
  <c r="D68" i="20"/>
  <c r="H67" i="20"/>
  <c r="D67" i="20"/>
  <c r="C67" i="20" s="1"/>
  <c r="H66" i="20"/>
  <c r="D66" i="20"/>
  <c r="C66" i="20" s="1"/>
  <c r="H65" i="20"/>
  <c r="D65" i="20"/>
  <c r="C65" i="20"/>
  <c r="H64" i="20"/>
  <c r="D64" i="20"/>
  <c r="H63" i="20"/>
  <c r="D63" i="20"/>
  <c r="C63" i="20" s="1"/>
  <c r="H62" i="20"/>
  <c r="D62" i="20"/>
  <c r="C62" i="20" s="1"/>
  <c r="H61" i="20"/>
  <c r="C61" i="20" s="1"/>
  <c r="D61" i="20"/>
  <c r="H60" i="20"/>
  <c r="D60" i="20"/>
  <c r="H59" i="20"/>
  <c r="D59" i="20"/>
  <c r="C59" i="20" s="1"/>
  <c r="H58" i="20"/>
  <c r="D58" i="20"/>
  <c r="C58" i="20" s="1"/>
  <c r="H57" i="20"/>
  <c r="D57" i="20"/>
  <c r="C57" i="20"/>
  <c r="H56" i="20"/>
  <c r="D56" i="20"/>
  <c r="H55" i="20"/>
  <c r="D55" i="20"/>
  <c r="C55" i="20" s="1"/>
  <c r="H54" i="20"/>
  <c r="D54" i="20"/>
  <c r="C54" i="20" s="1"/>
  <c r="H53" i="20"/>
  <c r="C53" i="20" s="1"/>
  <c r="D53" i="20"/>
  <c r="H52" i="20"/>
  <c r="D52" i="20"/>
  <c r="H51" i="20"/>
  <c r="D51" i="20"/>
  <c r="C51" i="20" s="1"/>
  <c r="H50" i="20"/>
  <c r="D50" i="20"/>
  <c r="C50" i="20" s="1"/>
  <c r="H49" i="20"/>
  <c r="D49" i="20"/>
  <c r="C49" i="20"/>
  <c r="H48" i="20"/>
  <c r="D48" i="20"/>
  <c r="H47" i="20"/>
  <c r="D47" i="20"/>
  <c r="C47" i="20" s="1"/>
  <c r="H46" i="20"/>
  <c r="D46" i="20"/>
  <c r="C46" i="20" s="1"/>
  <c r="H45" i="20"/>
  <c r="C45" i="20" s="1"/>
  <c r="D45" i="20"/>
  <c r="H44" i="20"/>
  <c r="D44" i="20"/>
  <c r="C44" i="20" s="1"/>
  <c r="H43" i="20"/>
  <c r="D43" i="20"/>
  <c r="C43" i="20" s="1"/>
  <c r="H42" i="20"/>
  <c r="D42" i="20"/>
  <c r="C42" i="20" s="1"/>
  <c r="H41" i="20"/>
  <c r="D41" i="20"/>
  <c r="C41" i="20"/>
  <c r="H40" i="20"/>
  <c r="D40" i="20"/>
  <c r="C40" i="20" s="1"/>
  <c r="H39" i="20"/>
  <c r="D39" i="20"/>
  <c r="C39" i="20" s="1"/>
  <c r="H38" i="20"/>
  <c r="D38" i="20"/>
  <c r="C38" i="20" s="1"/>
  <c r="H37" i="20"/>
  <c r="C37" i="20" s="1"/>
  <c r="D37" i="20"/>
  <c r="H36" i="20"/>
  <c r="D36" i="20"/>
  <c r="C36" i="20" s="1"/>
  <c r="H35" i="20"/>
  <c r="D35" i="20"/>
  <c r="C35" i="20" s="1"/>
  <c r="H34" i="20"/>
  <c r="D34" i="20"/>
  <c r="C34" i="20" s="1"/>
  <c r="H33" i="20"/>
  <c r="D33" i="20"/>
  <c r="C33" i="20"/>
  <c r="H32" i="20"/>
  <c r="D32" i="20"/>
  <c r="C32" i="20" s="1"/>
  <c r="H31" i="20"/>
  <c r="D31" i="20"/>
  <c r="C31" i="20" s="1"/>
  <c r="H30" i="20"/>
  <c r="D30" i="20"/>
  <c r="C30" i="20" s="1"/>
  <c r="H29" i="20"/>
  <c r="C29" i="20" s="1"/>
  <c r="D29" i="20"/>
  <c r="H28" i="20"/>
  <c r="D28" i="20"/>
  <c r="C28" i="20" s="1"/>
  <c r="H27" i="20"/>
  <c r="D27" i="20"/>
  <c r="C27" i="20" s="1"/>
  <c r="H26" i="20"/>
  <c r="D26" i="20"/>
  <c r="C26" i="20" s="1"/>
  <c r="H25" i="20"/>
  <c r="D25" i="20"/>
  <c r="C25" i="20"/>
  <c r="H24" i="20"/>
  <c r="D24" i="20"/>
  <c r="C24" i="20" s="1"/>
  <c r="H23" i="20"/>
  <c r="D23" i="20"/>
  <c r="C23" i="20" s="1"/>
  <c r="H22" i="20"/>
  <c r="D22" i="20"/>
  <c r="C22" i="20" s="1"/>
  <c r="H21" i="20"/>
  <c r="C21" i="20" s="1"/>
  <c r="D21" i="20"/>
  <c r="H20" i="20"/>
  <c r="D20" i="20"/>
  <c r="C20" i="20" s="1"/>
  <c r="H19" i="20"/>
  <c r="D19" i="20"/>
  <c r="C19" i="20" s="1"/>
  <c r="H18" i="20"/>
  <c r="D18" i="20"/>
  <c r="C18" i="20" s="1"/>
  <c r="H17" i="20"/>
  <c r="D17" i="20"/>
  <c r="C17" i="20"/>
  <c r="H16" i="20"/>
  <c r="D16" i="20"/>
  <c r="C16" i="20" s="1"/>
  <c r="H15" i="20"/>
  <c r="D15" i="20"/>
  <c r="C15" i="20" s="1"/>
  <c r="H14" i="20"/>
  <c r="D14" i="20"/>
  <c r="C14" i="20" s="1"/>
  <c r="H13" i="20"/>
  <c r="C13" i="20" s="1"/>
  <c r="D13" i="20"/>
  <c r="H12" i="20"/>
  <c r="D12" i="20"/>
  <c r="C12" i="20" s="1"/>
  <c r="H11" i="20"/>
  <c r="D11" i="20"/>
  <c r="C11" i="20" s="1"/>
  <c r="H10" i="20"/>
  <c r="D10" i="20"/>
  <c r="C10" i="20" s="1"/>
  <c r="H9" i="20"/>
  <c r="D9" i="20"/>
  <c r="C9" i="20"/>
  <c r="H8" i="20"/>
  <c r="D8" i="20"/>
  <c r="C8" i="20" s="1"/>
  <c r="H7" i="20"/>
  <c r="D7" i="20"/>
  <c r="C7" i="20" s="1"/>
  <c r="K6" i="20"/>
  <c r="J6" i="20"/>
  <c r="I6" i="20"/>
  <c r="G6" i="20"/>
  <c r="F6" i="20"/>
  <c r="E6" i="20"/>
  <c r="E32" i="46"/>
  <c r="E31" i="46"/>
  <c r="E30" i="46"/>
  <c r="E29" i="46"/>
  <c r="E28" i="46"/>
  <c r="E27" i="46"/>
  <c r="E26" i="46"/>
  <c r="D25" i="46"/>
  <c r="E25" i="46" s="1"/>
  <c r="C25" i="46"/>
  <c r="B25" i="46"/>
  <c r="E24" i="46"/>
  <c r="E23" i="46"/>
  <c r="E22" i="46"/>
  <c r="E21" i="46"/>
  <c r="E20" i="46"/>
  <c r="E19" i="46"/>
  <c r="E18" i="46"/>
  <c r="E17" i="46"/>
  <c r="D16" i="46"/>
  <c r="E16" i="46" s="1"/>
  <c r="C16" i="46"/>
  <c r="B16" i="46"/>
  <c r="E15" i="46"/>
  <c r="E14" i="46"/>
  <c r="E13" i="46"/>
  <c r="E12" i="46"/>
  <c r="E11" i="46"/>
  <c r="E10" i="46"/>
  <c r="E9" i="46"/>
  <c r="E8" i="46"/>
  <c r="E7" i="46"/>
  <c r="D6" i="46"/>
  <c r="E6" i="46" s="1"/>
  <c r="C6" i="46"/>
  <c r="B6" i="46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E27" i="45" s="1"/>
  <c r="C27" i="45"/>
  <c r="B27" i="45"/>
  <c r="E26" i="45"/>
  <c r="E25" i="45"/>
  <c r="E24" i="45"/>
  <c r="E23" i="45"/>
  <c r="E22" i="45"/>
  <c r="E21" i="45"/>
  <c r="E20" i="45"/>
  <c r="E19" i="45"/>
  <c r="E18" i="45"/>
  <c r="E17" i="45"/>
  <c r="D17" i="45"/>
  <c r="C17" i="45"/>
  <c r="B17" i="45"/>
  <c r="E16" i="45"/>
  <c r="E15" i="45"/>
  <c r="E14" i="45"/>
  <c r="E13" i="45"/>
  <c r="E12" i="45"/>
  <c r="E11" i="45"/>
  <c r="E10" i="45"/>
  <c r="E9" i="45"/>
  <c r="E8" i="45"/>
  <c r="E7" i="45"/>
  <c r="D6" i="45"/>
  <c r="C6" i="45"/>
  <c r="B6" i="45"/>
  <c r="E6" i="45" s="1"/>
  <c r="E48" i="40"/>
  <c r="E47" i="40"/>
  <c r="E46" i="40"/>
  <c r="E45" i="40"/>
  <c r="E44" i="40"/>
  <c r="E43" i="40"/>
  <c r="E42" i="40"/>
  <c r="E41" i="40"/>
  <c r="D41" i="40"/>
  <c r="C41" i="40"/>
  <c r="B41" i="40"/>
  <c r="E40" i="40"/>
  <c r="E39" i="40"/>
  <c r="E38" i="40"/>
  <c r="E37" i="40"/>
  <c r="E36" i="40"/>
  <c r="E35" i="40"/>
  <c r="E34" i="40"/>
  <c r="E33" i="40"/>
  <c r="E32" i="40"/>
  <c r="D31" i="40"/>
  <c r="C31" i="40"/>
  <c r="B31" i="40"/>
  <c r="E31" i="40" s="1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D17" i="40"/>
  <c r="E17" i="40" s="1"/>
  <c r="C17" i="40"/>
  <c r="B17" i="40"/>
  <c r="E16" i="40"/>
  <c r="E15" i="40"/>
  <c r="E14" i="40"/>
  <c r="E13" i="40"/>
  <c r="E12" i="40"/>
  <c r="E11" i="40"/>
  <c r="E10" i="40"/>
  <c r="E9" i="40"/>
  <c r="E8" i="40"/>
  <c r="D7" i="40"/>
  <c r="E7" i="40" s="1"/>
  <c r="C7" i="40"/>
  <c r="B7" i="40"/>
  <c r="J9" i="39"/>
  <c r="H9" i="39"/>
  <c r="F9" i="39"/>
  <c r="H7" i="39"/>
  <c r="F6" i="39"/>
  <c r="H5" i="39"/>
  <c r="F5" i="39"/>
  <c r="D56" i="44"/>
  <c r="H56" i="44" s="1"/>
  <c r="D55" i="44"/>
  <c r="H55" i="44" s="1"/>
  <c r="H54" i="44"/>
  <c r="D54" i="44"/>
  <c r="D53" i="44"/>
  <c r="H53" i="44" s="1"/>
  <c r="H52" i="44"/>
  <c r="D52" i="44"/>
  <c r="D51" i="44"/>
  <c r="H51" i="44" s="1"/>
  <c r="H50" i="44"/>
  <c r="D50" i="44"/>
  <c r="D49" i="44"/>
  <c r="H49" i="44" s="1"/>
  <c r="H48" i="44"/>
  <c r="D48" i="44"/>
  <c r="D47" i="44"/>
  <c r="H47" i="44" s="1"/>
  <c r="H46" i="44"/>
  <c r="D46" i="44"/>
  <c r="M45" i="44"/>
  <c r="L45" i="44"/>
  <c r="K45" i="44"/>
  <c r="J45" i="44"/>
  <c r="I45" i="44"/>
  <c r="G45" i="44"/>
  <c r="F45" i="44"/>
  <c r="E45" i="44"/>
  <c r="D45" i="44"/>
  <c r="C45" i="44"/>
  <c r="B45" i="44"/>
  <c r="D44" i="44"/>
  <c r="H44" i="44" s="1"/>
  <c r="H43" i="44"/>
  <c r="D43" i="44"/>
  <c r="D42" i="44"/>
  <c r="H42" i="44" s="1"/>
  <c r="H41" i="44"/>
  <c r="D41" i="44"/>
  <c r="D40" i="44"/>
  <c r="H40" i="44" s="1"/>
  <c r="H39" i="44"/>
  <c r="D39" i="44"/>
  <c r="D38" i="44"/>
  <c r="H38" i="44" s="1"/>
  <c r="H37" i="44"/>
  <c r="D37" i="44"/>
  <c r="D36" i="44"/>
  <c r="H36" i="44" s="1"/>
  <c r="H35" i="44"/>
  <c r="D35" i="44"/>
  <c r="D34" i="44"/>
  <c r="H34" i="44" s="1"/>
  <c r="H33" i="44"/>
  <c r="D33" i="44"/>
  <c r="D32" i="44"/>
  <c r="D31" i="44" s="1"/>
  <c r="M31" i="44"/>
  <c r="L31" i="44"/>
  <c r="K31" i="44"/>
  <c r="J31" i="44"/>
  <c r="I31" i="44"/>
  <c r="G31" i="44"/>
  <c r="F31" i="44"/>
  <c r="E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H10" i="44" s="1"/>
  <c r="M9" i="44"/>
  <c r="L9" i="44"/>
  <c r="K9" i="44"/>
  <c r="J9" i="44"/>
  <c r="I9" i="44"/>
  <c r="G9" i="44"/>
  <c r="F9" i="44"/>
  <c r="E9" i="44"/>
  <c r="D9" i="44"/>
  <c r="C9" i="44"/>
  <c r="B9" i="44"/>
  <c r="D66" i="43"/>
  <c r="H66" i="43" s="1"/>
  <c r="D65" i="43"/>
  <c r="H65" i="43" s="1"/>
  <c r="D64" i="43"/>
  <c r="H64" i="43" s="1"/>
  <c r="D63" i="43"/>
  <c r="H63" i="43" s="1"/>
  <c r="D62" i="43"/>
  <c r="H62" i="43" s="1"/>
  <c r="D61" i="43"/>
  <c r="H61" i="43" s="1"/>
  <c r="D60" i="43"/>
  <c r="H60" i="43" s="1"/>
  <c r="D59" i="43"/>
  <c r="H59" i="43" s="1"/>
  <c r="D58" i="43"/>
  <c r="H58" i="43" s="1"/>
  <c r="D57" i="43"/>
  <c r="H57" i="43" s="1"/>
  <c r="D56" i="43"/>
  <c r="H56" i="43" s="1"/>
  <c r="D55" i="43"/>
  <c r="H55" i="43" s="1"/>
  <c r="D54" i="43"/>
  <c r="H54" i="43" s="1"/>
  <c r="D53" i="43"/>
  <c r="H53" i="43" s="1"/>
  <c r="D52" i="43"/>
  <c r="H52" i="43" s="1"/>
  <c r="D51" i="43"/>
  <c r="H51" i="43" s="1"/>
  <c r="D50" i="43"/>
  <c r="H50" i="43" s="1"/>
  <c r="D49" i="43"/>
  <c r="H49" i="43" s="1"/>
  <c r="D48" i="43"/>
  <c r="H48" i="43" s="1"/>
  <c r="D47" i="43"/>
  <c r="H47" i="43" s="1"/>
  <c r="D46" i="43"/>
  <c r="H46" i="43" s="1"/>
  <c r="M45" i="43"/>
  <c r="L45" i="43"/>
  <c r="K45" i="43"/>
  <c r="J45" i="43"/>
  <c r="I45" i="43"/>
  <c r="G45" i="43"/>
  <c r="F45" i="43"/>
  <c r="E45" i="43"/>
  <c r="C45" i="43"/>
  <c r="B45" i="43"/>
  <c r="D44" i="43"/>
  <c r="H44" i="43" s="1"/>
  <c r="D43" i="43"/>
  <c r="H43" i="43" s="1"/>
  <c r="D42" i="43"/>
  <c r="H42" i="43" s="1"/>
  <c r="D41" i="43"/>
  <c r="H41" i="43" s="1"/>
  <c r="D40" i="43"/>
  <c r="H40" i="43" s="1"/>
  <c r="D39" i="43"/>
  <c r="H39" i="43" s="1"/>
  <c r="D38" i="43"/>
  <c r="H38" i="43" s="1"/>
  <c r="D37" i="43"/>
  <c r="H37" i="43" s="1"/>
  <c r="D36" i="43"/>
  <c r="H36" i="43" s="1"/>
  <c r="D35" i="43"/>
  <c r="H35" i="43" s="1"/>
  <c r="D34" i="43"/>
  <c r="H34" i="43" s="1"/>
  <c r="D33" i="43"/>
  <c r="H33" i="43" s="1"/>
  <c r="D32" i="43"/>
  <c r="H32" i="43" s="1"/>
  <c r="D31" i="43"/>
  <c r="H31" i="43" s="1"/>
  <c r="D30" i="43"/>
  <c r="H30" i="43" s="1"/>
  <c r="D29" i="43"/>
  <c r="H29" i="43" s="1"/>
  <c r="D28" i="43"/>
  <c r="H28" i="43" s="1"/>
  <c r="D27" i="43"/>
  <c r="H27" i="43" s="1"/>
  <c r="M26" i="43"/>
  <c r="L26" i="43"/>
  <c r="K26" i="43"/>
  <c r="J26" i="43"/>
  <c r="I26" i="43"/>
  <c r="G26" i="43"/>
  <c r="F26" i="43"/>
  <c r="E26" i="43"/>
  <c r="C26" i="43"/>
  <c r="B26" i="43"/>
  <c r="D25" i="43"/>
  <c r="H25" i="43" s="1"/>
  <c r="D24" i="43"/>
  <c r="H24" i="43" s="1"/>
  <c r="D23" i="43"/>
  <c r="H23" i="43" s="1"/>
  <c r="D22" i="43"/>
  <c r="H22" i="43" s="1"/>
  <c r="D21" i="43"/>
  <c r="H21" i="43" s="1"/>
  <c r="D20" i="43"/>
  <c r="H20" i="43" s="1"/>
  <c r="D19" i="43"/>
  <c r="H19" i="43" s="1"/>
  <c r="D18" i="43"/>
  <c r="H18" i="43" s="1"/>
  <c r="D17" i="43"/>
  <c r="H17" i="43" s="1"/>
  <c r="D16" i="43"/>
  <c r="H16" i="43" s="1"/>
  <c r="D15" i="43"/>
  <c r="H15" i="43" s="1"/>
  <c r="D14" i="43"/>
  <c r="H14" i="43" s="1"/>
  <c r="D13" i="43"/>
  <c r="H13" i="43" s="1"/>
  <c r="D12" i="43"/>
  <c r="H12" i="43" s="1"/>
  <c r="D11" i="43"/>
  <c r="H11" i="43" s="1"/>
  <c r="D10" i="43"/>
  <c r="D9" i="43" s="1"/>
  <c r="M9" i="43"/>
  <c r="L9" i="43"/>
  <c r="K9" i="43"/>
  <c r="J9" i="43"/>
  <c r="I9" i="43"/>
  <c r="G9" i="43"/>
  <c r="F9" i="43"/>
  <c r="E9" i="43"/>
  <c r="C9" i="43"/>
  <c r="B9" i="43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M42" i="42"/>
  <c r="L42" i="42"/>
  <c r="K42" i="42"/>
  <c r="J42" i="42"/>
  <c r="I42" i="42"/>
  <c r="G42" i="42"/>
  <c r="F42" i="42"/>
  <c r="E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H31" i="42" s="1"/>
  <c r="H30" i="42" s="1"/>
  <c r="M30" i="42"/>
  <c r="L30" i="42"/>
  <c r="K30" i="42"/>
  <c r="J30" i="42"/>
  <c r="I30" i="42"/>
  <c r="G30" i="42"/>
  <c r="F30" i="42"/>
  <c r="E30" i="42"/>
  <c r="D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H10" i="42" s="1"/>
  <c r="M9" i="42"/>
  <c r="L9" i="42"/>
  <c r="K9" i="42"/>
  <c r="J9" i="42"/>
  <c r="I9" i="42"/>
  <c r="G9" i="42"/>
  <c r="F9" i="42"/>
  <c r="E9" i="42"/>
  <c r="D9" i="42"/>
  <c r="C9" i="42"/>
  <c r="B9" i="42"/>
  <c r="D55" i="6"/>
  <c r="H55" i="6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H36" i="6" s="1"/>
  <c r="M35" i="6"/>
  <c r="L35" i="6"/>
  <c r="K35" i="6"/>
  <c r="J35" i="6"/>
  <c r="I35" i="6"/>
  <c r="G35" i="6"/>
  <c r="F35" i="6"/>
  <c r="E35" i="6"/>
  <c r="D35" i="6"/>
  <c r="C35" i="6"/>
  <c r="B35" i="6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H11" i="6" s="1"/>
  <c r="M10" i="6"/>
  <c r="L10" i="6"/>
  <c r="K10" i="6"/>
  <c r="J10" i="6"/>
  <c r="I10" i="6"/>
  <c r="G10" i="6"/>
  <c r="F10" i="6"/>
  <c r="E10" i="6"/>
  <c r="C10" i="6"/>
  <c r="B10" i="6"/>
  <c r="F8" i="39" l="1"/>
  <c r="F10" i="39" s="1"/>
  <c r="H8" i="39"/>
  <c r="H10" i="39" s="1"/>
  <c r="J10" i="39" s="1"/>
  <c r="C48" i="20"/>
  <c r="C56" i="20"/>
  <c r="C64" i="20"/>
  <c r="C72" i="20"/>
  <c r="H6" i="20"/>
  <c r="C52" i="20"/>
  <c r="C60" i="20"/>
  <c r="C68" i="20"/>
  <c r="C76" i="20"/>
  <c r="D6" i="20"/>
  <c r="C6" i="20" s="1"/>
  <c r="H45" i="44"/>
  <c r="H9" i="44"/>
  <c r="H32" i="44"/>
  <c r="H31" i="44" s="1"/>
  <c r="H26" i="43"/>
  <c r="H45" i="43"/>
  <c r="H10" i="43"/>
  <c r="H9" i="43" s="1"/>
  <c r="D26" i="43"/>
  <c r="D45" i="43"/>
  <c r="H9" i="42"/>
  <c r="H42" i="42"/>
  <c r="D42" i="42"/>
  <c r="H35" i="6"/>
  <c r="H10" i="6"/>
  <c r="D10" i="6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5C70CC65-2A77-403C-9862-9CBE8B06B0B3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3F2958D5-4374-46CD-9CE7-8259CB16A017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<sst xmlns="http://schemas.openxmlformats.org/spreadsheetml/2006/main" count="1807" uniqueCount="1020">
  <si>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</si>
  <si>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</si>
  <si>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</si>
  <si>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</si>
  <si>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</si>
  <si>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</si>
  <si>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</si>
  <si>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</si>
  <si>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</si>
  <si>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</si>
  <si>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</si>
  <si>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</si>
  <si>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</si>
  <si>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</si>
  <si>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</si>
  <si>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</si>
  <si>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</si>
  <si>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</si>
  <si>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</si>
  <si>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</si>
  <si>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</si>
  <si>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</si>
  <si>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</si>
  <si>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</si>
  <si>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</si>
  <si>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</si>
  <si>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</si>
  <si>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</si>
  <si>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</si>
  <si>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</si>
  <si>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</si>
  <si>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</si>
  <si>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</si>
  <si>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</si>
  <si>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</si>
  <si>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</si>
  <si>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</si>
  <si>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</si>
  <si>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</si>
  <si>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</si>
  <si>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</si>
  <si>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</si>
  <si>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</si>
  <si>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</si>
  <si>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</si>
  <si>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</si>
  <si>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</si>
  <si>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</si>
  <si>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</si>
  <si>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</si>
  <si>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</si>
  <si>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</si>
  <si>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</si>
  <si>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</si>
  <si>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</si>
  <si>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</si>
  <si>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</si>
  <si>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</si>
  <si>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</si>
  <si>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</si>
  <si>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</si>
  <si>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</si>
  <si>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</si>
  <si>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</si>
  <si>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</si>
  <si>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</si>
  <si>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</si>
  <si>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</si>
  <si>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</si>
  <si>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</si>
  <si>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</si>
  <si>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</si>
  <si>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</si>
  <si>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</si>
  <si>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</si>
  <si>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</si>
  <si>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</si>
  <si>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</si>
  <si>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</si>
  <si>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</si>
  <si>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</si>
  <si>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</si>
  <si>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</si>
  <si>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</si>
  <si>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</si>
  <si>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</si>
  <si>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</si>
  <si>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</si>
  <si>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</si>
  <si>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</si>
  <si>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</si>
  <si>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</si>
  <si>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</si>
  <si>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</si>
  <si>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</si>
  <si>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</si>
  <si>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</si>
  <si>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</si>
  <si>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</si>
  <si>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</si>
  <si>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</si>
  <si>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</si>
  <si>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</si>
  <si>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</si>
  <si>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</si>
  <si>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</si>
  <si>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</si>
  <si>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</si>
  <si>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</si>
  <si>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</si>
  <si>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</si>
  <si>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</si>
  <si>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</si>
  <si>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</si>
  <si>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</si>
  <si>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</si>
  <si>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</si>
  <si>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</si>
  <si>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</si>
  <si>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</si>
  <si>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</si>
  <si>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</si>
  <si>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</si>
  <si>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</si>
  <si>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</si>
  <si>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</si>
  <si>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</si>
  <si>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</si>
  <si>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</si>
  <si>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</si>
  <si>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</si>
  <si>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</si>
  <si>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</si>
  <si>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</si>
  <si>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</si>
  <si>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</si>
  <si>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</si>
  <si>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</si>
  <si>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</si>
  <si>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</si>
  <si>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</si>
  <si>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</si>
  <si>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</si>
  <si>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</si>
  <si>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</si>
  <si>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</si>
  <si>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</si>
  <si>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</si>
  <si>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</si>
  <si>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</si>
  <si>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</si>
  <si>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</si>
  <si>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</si>
  <si>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</si>
  <si>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</si>
  <si>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</si>
  <si>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</si>
  <si>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</si>
  <si>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</si>
  <si>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</si>
  <si>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</si>
  <si>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</si>
  <si>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</si>
  <si>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</si>
  <si>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</si>
  <si>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</si>
  <si>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</si>
  <si>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</si>
  <si>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</si>
  <si>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</si>
  <si>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</si>
  <si>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</si>
  <si>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</si>
  <si>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</si>
  <si>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</si>
  <si>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</si>
  <si>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</si>
  <si>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</si>
  <si>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</si>
  <si>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</si>
  <si>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</si>
  <si>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</si>
  <si>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</si>
  <si>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</si>
  <si>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</si>
  <si>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</si>
  <si>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</si>
  <si>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</si>
  <si>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</si>
  <si>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</si>
  <si>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</si>
  <si>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</si>
  <si>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</si>
  <si>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</si>
  <si>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</si>
  <si>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</si>
  <si>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</si>
  <si>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</si>
  <si>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</si>
  <si>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</si>
  <si>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</si>
  <si>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</si>
  <si>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</si>
  <si>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</si>
  <si>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</si>
  <si>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</si>
  <si>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</si>
  <si>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</si>
  <si>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</si>
  <si>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</si>
  <si>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</si>
  <si>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</si>
  <si>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</si>
  <si>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</si>
  <si>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</si>
  <si>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</si>
  <si>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</si>
  <si>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</si>
  <si>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</si>
  <si>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</si>
  <si>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</si>
  <si>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</si>
  <si>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</si>
  <si>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</si>
  <si>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</si>
  <si>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</si>
  <si>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</si>
  <si>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</si>
  <si>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</si>
  <si>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</si>
  <si>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</si>
  <si>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</si>
  <si>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</si>
  <si>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</si>
  <si>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</si>
  <si>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</si>
  <si>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</si>
  <si>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</si>
  <si>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</si>
  <si>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</si>
  <si>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</si>
  <si>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</si>
  <si>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</si>
  <si>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</si>
  <si>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</si>
  <si>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</si>
  <si>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</si>
  <si>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</si>
  <si>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</si>
  <si>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</si>
  <si>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</si>
  <si>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</si>
  <si>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</si>
  <si>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</si>
  <si>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</si>
  <si>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</si>
  <si>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</si>
  <si>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</si>
  <si>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</si>
  <si>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</si>
  <si>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</si>
  <si>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</si>
  <si>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</si>
  <si>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</si>
  <si>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</si>
  <si>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</si>
  <si>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</si>
  <si>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</si>
  <si>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</si>
  <si>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</si>
  <si>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</si>
  <si>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</si>
  <si>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</si>
  <si>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</si>
  <si>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</si>
  <si>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</si>
  <si>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</si>
  <si>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</si>
  <si>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</si>
  <si>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</si>
  <si>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</si>
  <si>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</si>
  <si>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</si>
  <si>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</si>
  <si>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</si>
  <si>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</si>
  <si>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</si>
  <si>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</si>
  <si>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</si>
  <si>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</si>
  <si>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</si>
  <si>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</si>
  <si>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</si>
  <si>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</si>
  <si>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</si>
  <si>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</si>
  <si>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</si>
  <si>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</si>
  <si>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</si>
  <si>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</si>
  <si>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</si>
  <si>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</si>
  <si>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</si>
  <si>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</si>
  <si>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</si>
  <si>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</si>
  <si>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</si>
  <si>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</si>
  <si>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</si>
  <si>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</si>
  <si>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</si>
  <si>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</si>
  <si>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</si>
  <si>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</si>
  <si>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</si>
  <si>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</si>
  <si>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</si>
  <si>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</si>
  <si>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</si>
  <si>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</si>
  <si>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</si>
  <si>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</si>
  <si>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</si>
  <si>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</si>
  <si>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</si>
  <si>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</si>
  <si>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</si>
  <si>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</si>
  <si>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</si>
  <si>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</si>
  <si>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</si>
  <si>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</si>
  <si>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</si>
  <si>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</si>
  <si>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</si>
  <si>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</si>
  <si>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</si>
  <si>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</si>
  <si>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</si>
  <si>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</si>
  <si>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</si>
  <si>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</si>
  <si>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</si>
  <si>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</si>
  <si>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</si>
  <si>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</si>
  <si>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</si>
  <si>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</si>
  <si>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</si>
  <si>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</si>
  <si>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</si>
  <si>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</si>
  <si>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</si>
  <si>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</si>
  <si>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</si>
  <si>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</si>
  <si>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</si>
  <si>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</si>
  <si>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</si>
  <si>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</si>
  <si>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</si>
  <si>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</si>
  <si>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</si>
  <si>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</si>
  <si>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</si>
  <si>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</si>
  <si>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</si>
  <si>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</si>
  <si>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</si>
  <si>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</si>
  <si>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</si>
  <si>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</si>
  <si>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</si>
  <si>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</si>
  <si>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</si>
  <si>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</si>
  <si>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</si>
  <si>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</si>
  <si>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</si>
  <si>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</si>
  <si>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</si>
  <si>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</si>
  <si>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</si>
  <si>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</si>
  <si>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</si>
  <si>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</si>
  <si>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</si>
  <si>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</si>
  <si>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</si>
  <si>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</si>
  <si>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</si>
  <si>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</si>
  <si>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</si>
  <si>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</si>
  <si>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</si>
  <si>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</si>
  <si>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</si>
  <si>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</si>
  <si>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</si>
  <si>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</si>
  <si>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</si>
  <si>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</si>
  <si>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</si>
  <si>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</si>
  <si>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</si>
  <si>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</si>
  <si>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</si>
  <si>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</si>
  <si>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</si>
  <si>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</si>
  <si>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</si>
  <si>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</si>
  <si>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</si>
  <si>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</si>
  <si>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</si>
  <si>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</si>
  <si>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</si>
  <si>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</si>
  <si>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</si>
  <si>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</si>
  <si>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</si>
  <si>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</si>
  <si>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</si>
  <si>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</si>
  <si>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</si>
  <si>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</si>
  <si>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</si>
  <si>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</si>
  <si>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</si>
  <si>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</si>
  <si>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</si>
  <si>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</si>
  <si>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</si>
  <si>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</si>
  <si>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</si>
  <si>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</si>
  <si>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</si>
  <si>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</si>
  <si>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</si>
  <si>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</si>
  <si>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</si>
  <si>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</si>
  <si>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</si>
  <si>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</si>
  <si>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</si>
  <si>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</si>
  <si>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</si>
  <si>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</si>
  <si>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</si>
  <si>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</si>
  <si>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</si>
  <si>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</si>
  <si>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</si>
  <si>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</si>
  <si>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</si>
  <si>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</si>
  <si>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</si>
  <si>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</si>
  <si>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</si>
  <si>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</si>
  <si>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</si>
  <si>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</si>
  <si>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</si>
  <si>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</si>
  <si>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</si>
  <si>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</si>
  <si>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</si>
  <si>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</si>
  <si>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</si>
  <si>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</si>
  <si>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</si>
  <si>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</si>
  <si>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</si>
  <si>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</si>
  <si>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</si>
  <si>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</si>
  <si>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</si>
  <si>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</si>
  <si>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</si>
  <si>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</si>
  <si>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</si>
  <si>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</si>
  <si>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</si>
  <si>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</si>
  <si>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</si>
  <si>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</si>
  <si>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</si>
  <si>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</si>
  <si>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</si>
  <si>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</si>
  <si>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</si>
  <si>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</si>
  <si>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</si>
  <si>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</si>
  <si>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</si>
  <si>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</si>
  <si>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</si>
  <si>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</si>
  <si>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</si>
  <si>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</si>
  <si>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</si>
  <si>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</si>
  <si>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</si>
  <si>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</si>
  <si>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</si>
  <si>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</si>
  <si>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</si>
  <si>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</si>
  <si>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</si>
  <si>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</si>
  <si>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</si>
  <si>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</si>
  <si>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</si>
  <si>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</si>
  <si>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</si>
  <si>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</si>
  <si>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</si>
  <si>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</si>
  <si>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</si>
  <si>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</si>
  <si>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</si>
  <si>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</si>
  <si>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</si>
  <si>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</si>
  <si>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</si>
  <si>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</si>
  <si>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</si>
  <si>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</si>
  <si>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</si>
  <si>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</si>
  <si>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</si>
  <si>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</si>
  <si>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</si>
  <si>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</si>
  <si>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</si>
  <si>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</si>
  <si>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</si>
  <si>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</si>
  <si>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</si>
  <si>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</si>
  <si>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</si>
  <si>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</si>
  <si>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</si>
  <si>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</si>
  <si>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</si>
  <si>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</si>
  <si>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</si>
  <si>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</si>
  <si>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</si>
  <si>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</si>
  <si>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</si>
  <si>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</si>
  <si>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</si>
  <si>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</si>
  <si>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</si>
  <si>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</si>
  <si>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</si>
  <si>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</si>
  <si>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</si>
  <si>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</si>
  <si>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</si>
  <si>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</si>
  <si>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</si>
  <si>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</si>
  <si>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</si>
  <si>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</si>
  <si>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</si>
  <si>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</si>
  <si>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</si>
  <si>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</si>
  <si>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</si>
  <si>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</si>
  <si>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</si>
  <si>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</si>
  <si>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</si>
  <si>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</si>
  <si>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</si>
  <si>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</si>
  <si>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</si>
  <si>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</si>
  <si>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</si>
  <si>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</si>
  <si>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</si>
  <si>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</si>
  <si>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</si>
  <si>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</si>
  <si>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</si>
  <si>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</si>
  <si>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</si>
  <si>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</si>
  <si>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</si>
  <si>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</si>
  <si>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</si>
  <si>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</si>
  <si>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</si>
  <si>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</si>
  <si>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</si>
  <si>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</si>
  <si>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</si>
  <si>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</si>
  <si>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</si>
  <si>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</si>
  <si>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</si>
  <si>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</si>
  <si>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</si>
  <si>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</si>
  <si>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</si>
  <si>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</si>
  <si>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</si>
  <si>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</si>
  <si>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</si>
  <si>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</si>
  <si>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</si>
  <si>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</si>
  <si>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</si>
  <si>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</si>
  <si>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</si>
  <si>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</si>
  <si>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</si>
  <si>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</si>
  <si>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</si>
  <si>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</si>
  <si>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</si>
  <si>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</si>
  <si>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</si>
  <si>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</si>
  <si>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</si>
  <si>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</si>
  <si>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</si>
  <si>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</si>
  <si>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</si>
  <si>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</si>
  <si>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</si>
  <si>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</si>
  <si>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</si>
  <si>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</si>
  <si>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</si>
  <si>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</si>
  <si>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</si>
  <si>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</si>
  <si>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</si>
  <si>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</si>
  <si>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</si>
  <si>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</si>
  <si>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</si>
  <si>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</si>
  <si>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</si>
  <si>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</si>
  <si>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</si>
  <si>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</si>
  <si>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</si>
  <si>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</si>
  <si>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</si>
  <si>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</si>
  <si>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</si>
  <si>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</si>
  <si>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</si>
  <si>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</si>
  <si>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</si>
  <si>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</si>
  <si>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</si>
  <si>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</si>
  <si>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</si>
  <si>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</si>
  <si>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</si>
  <si>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</si>
  <si>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</si>
  <si>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</si>
  <si>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</si>
  <si>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</si>
  <si>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</si>
  <si>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</si>
  <si>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</si>
  <si>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</si>
  <si>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</si>
  <si>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</si>
  <si>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</si>
  <si>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</si>
  <si>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</si>
  <si>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</si>
  <si>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</si>
  <si>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</si>
  <si>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</si>
  <si>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</si>
  <si>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</si>
  <si>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</si>
  <si>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</si>
  <si>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</si>
  <si>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</si>
  <si>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</si>
  <si>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</si>
  <si>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</si>
  <si>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</si>
  <si>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</si>
  <si>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</si>
  <si>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</si>
  <si>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</si>
  <si>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</si>
  <si>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</si>
  <si>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</si>
  <si>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</si>
  <si>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</si>
  <si>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</si>
  <si>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</si>
  <si>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</si>
  <si>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</si>
  <si>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</si>
  <si>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</si>
  <si>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</si>
  <si>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</si>
  <si>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</si>
  <si>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</si>
  <si>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</si>
  <si>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</si>
  <si>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</si>
  <si>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</si>
  <si>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</si>
  <si>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</si>
  <si>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</si>
  <si>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</si>
  <si>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</si>
  <si>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</si>
  <si>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</si>
  <si>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</si>
  <si>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</si>
  <si>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</si>
  <si>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</si>
  <si>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</si>
  <si>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</si>
  <si>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</si>
  <si>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</si>
  <si>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</si>
  <si>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</si>
  <si>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</si>
  <si>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</si>
  <si>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</si>
  <si>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</si>
  <si>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</si>
  <si>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</si>
  <si>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</si>
  <si>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</si>
  <si>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</si>
  <si>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</si>
  <si>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</si>
  <si>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</si>
  <si>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</si>
  <si>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</si>
  <si>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</si>
  <si>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</si>
  <si>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</si>
  <si>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</si>
  <si>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</si>
  <si>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</si>
  <si>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</si>
  <si>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</si>
  <si>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</si>
  <si>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</si>
  <si>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</si>
  <si>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</si>
  <si>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</si>
  <si>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</si>
  <si>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</si>
  <si>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</si>
  <si>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</si>
  <si>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</si>
  <si>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</si>
  <si>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</si>
  <si>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</si>
  <si>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</si>
  <si>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</si>
  <si>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</si>
  <si>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</si>
  <si>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</si>
  <si>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</si>
  <si>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</si>
  <si>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</si>
  <si>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</si>
  <si>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</si>
  <si>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</si>
  <si>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</si>
  <si>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</si>
  <si>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</si>
  <si>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</si>
  <si>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</si>
  <si>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</si>
  <si>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</si>
  <si>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</si>
  <si>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</si>
  <si>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</si>
  <si>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</si>
  <si>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</si>
  <si>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</si>
  <si>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</si>
  <si>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</si>
  <si>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</si>
  <si>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</si>
  <si>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</si>
  <si>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</si>
  <si>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</si>
  <si>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</si>
  <si>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</si>
  <si>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</si>
  <si>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</si>
  <si>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</si>
  <si>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</si>
  <si>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</si>
  <si>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</si>
  <si>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</si>
  <si>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</si>
  <si>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</si>
  <si>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</si>
  <si>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</si>
  <si>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</si>
  <si>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</si>
  <si>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</si>
  <si>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</si>
  <si>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</si>
  <si>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</si>
  <si>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</si>
  <si>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</si>
  <si>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</si>
  <si>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</si>
  <si>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</si>
  <si>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</si>
  <si>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</si>
  <si>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</si>
  <si>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</si>
  <si>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</si>
  <si>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</si>
  <si>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</si>
  <si>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</si>
  <si>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</si>
  <si>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</si>
  <si>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</si>
  <si>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</si>
  <si>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</si>
  <si>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</si>
  <si>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</si>
  <si>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</si>
  <si>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</si>
  <si>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</si>
  <si>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</si>
  <si>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</si>
  <si>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</si>
  <si>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</si>
  <si>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</si>
  <si>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</si>
  <si>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</si>
  <si>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</si>
  <si>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</si>
  <si>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</si>
  <si>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</si>
  <si>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</si>
  <si>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</si>
  <si>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</si>
  <si>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</si>
  <si>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</si>
  <si>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</si>
  <si>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</si>
  <si>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</si>
  <si>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</si>
  <si>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</si>
  <si>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</si>
  <si>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</si>
  <si>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</si>
  <si>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t>Tadżykistan</t>
  </si>
  <si>
    <t xml:space="preserve">   1. ZK Brzeg</t>
  </si>
  <si>
    <t xml:space="preserve">   2. ZK Głubczyce</t>
  </si>
  <si>
    <t xml:space="preserve">   3. ZK Kluczbork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</si>
  <si>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</si>
  <si>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</si>
  <si>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</si>
  <si>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</si>
  <si>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</si>
  <si>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</si>
  <si>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</si>
  <si>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</si>
  <si>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</si>
  <si>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</si>
  <si>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</si>
  <si>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</si>
  <si>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</si>
  <si>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</si>
  <si>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</si>
  <si>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</si>
  <si>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</si>
  <si>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</si>
  <si>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</si>
  <si>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</si>
  <si>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</si>
  <si>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</si>
  <si>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</si>
  <si>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</si>
  <si>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</si>
  <si>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</si>
  <si>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</si>
  <si>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</si>
  <si>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</si>
  <si>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</si>
  <si>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</si>
  <si>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</si>
  <si>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</si>
  <si>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</si>
  <si>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</si>
  <si>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</si>
  <si>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</si>
  <si>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</si>
  <si>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</si>
  <si>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</si>
  <si>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</si>
  <si>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</si>
  <si>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</si>
  <si>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</si>
  <si>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</si>
  <si>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</si>
  <si>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</si>
  <si>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</si>
  <si>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</si>
  <si>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</si>
  <si>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</si>
  <si>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</si>
  <si>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</si>
  <si>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</si>
  <si>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</si>
  <si>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</si>
  <si>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</si>
  <si>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</si>
  <si>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1. AŚ Lublin</t>
  </si>
  <si>
    <t xml:space="preserve">   2. OZ Sieraków Śląski</t>
  </si>
  <si>
    <t xml:space="preserve">   2. ZK Kłodzko</t>
  </si>
  <si>
    <t xml:space="preserve">   2. OZ Koziegłowy</t>
  </si>
  <si>
    <t xml:space="preserve">   1. ZK Rzeszów</t>
  </si>
  <si>
    <t>8 - 10</t>
  </si>
  <si>
    <t>strona8!A1</t>
  </si>
  <si>
    <t xml:space="preserve">   1. ZK Gorzów Wielkopolski</t>
  </si>
  <si>
    <t xml:space="preserve">   1. AŚ Warszawa - Grochów</t>
  </si>
  <si>
    <t xml:space="preserve">   2. ZK Przytuły Stare</t>
  </si>
  <si>
    <t xml:space="preserve">   3. OZ Stawiszyn</t>
  </si>
  <si>
    <t>Etiopia</t>
  </si>
  <si>
    <t>Jamajka</t>
  </si>
  <si>
    <t>Jordania</t>
  </si>
  <si>
    <t>Kongo</t>
  </si>
  <si>
    <t>Korea Południowa</t>
  </si>
  <si>
    <t xml:space="preserve">   1. AŚ Gdańsk</t>
  </si>
  <si>
    <t xml:space="preserve">   2. AŚ Wejherowo</t>
  </si>
  <si>
    <t xml:space="preserve">   2. OZ Płoty</t>
  </si>
  <si>
    <t xml:space="preserve">   2. OZ Białystok</t>
  </si>
  <si>
    <t xml:space="preserve">   2. AŚ Kielce</t>
  </si>
  <si>
    <t>kwiecień</t>
  </si>
  <si>
    <t>Zjednoczone Emiraty Arabskie</t>
  </si>
  <si>
    <t xml:space="preserve">   3. ZK Inowrocław</t>
  </si>
  <si>
    <t xml:space="preserve">   2. ZK Jastrzębie Zdrój</t>
  </si>
  <si>
    <t xml:space="preserve">   3. OZ Zabrze</t>
  </si>
  <si>
    <t xml:space="preserve">   3. OZ Słońsk</t>
  </si>
  <si>
    <t xml:space="preserve">   3. ZK Zaręba</t>
  </si>
  <si>
    <t xml:space="preserve">     BIS.0332.06.2022.MM                                                                                   </t>
  </si>
  <si>
    <t>maj 2022 r.</t>
  </si>
  <si>
    <t>od 01.01.2022 r. do 31.05.2022 r.</t>
  </si>
  <si>
    <t>Struktura populacji osadzonych kobiet i mężczyzn w dniu 31.05.2022 r.</t>
  </si>
  <si>
    <t>Struktura populacji osadzonych kobiet w dniu 31.05.2022 r.</t>
  </si>
  <si>
    <t>Osadzeni przebywający w poszczególnych okręgach - stan ewidencyjny w dniu 31.05.2022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</si>
  <si>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31.05.2021 do 31.05.2022</t>
    </r>
  </si>
  <si>
    <t xml:space="preserve">TABL.  3  Liczba tymczasowo aresztowanych, skazanych i ukaranych w poszczególnych aresztach śledczych i zakładach karnych w dniu 31.05.2022 r. </t>
  </si>
  <si>
    <t xml:space="preserve">               i ruch osadzonych w maju 2022 r.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</si>
  <si>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</si>
  <si>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</si>
  <si>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</si>
  <si>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</si>
  <si>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t>Zaludnienie aresztów śledczych i zakładów karnych w dniu 31 maja 2022 r. (bez miejsc dodatkowych)</t>
  </si>
  <si>
    <t>TABL. 5  Zaludnienie oddziałów mieszkalnych w aresztach śledczych i zakładach karnych w dn. 31.05.2022 r.,</t>
  </si>
  <si>
    <t>TABL. 5  Zaludnienie oddziałów mieszkalnych w aresztach śledczych i zakładach karnych w dn. 31.05.2022r.,</t>
  </si>
  <si>
    <t>maj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</si>
  <si>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01.05.2021 do 31.05.2022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</si>
  <si>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31.05.2021 do 31.05.2022</t>
    </r>
  </si>
  <si>
    <t xml:space="preserve">    stan w dniu 31.05.2022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</si>
  <si>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31.05.2021 do 31.05.2022</t>
    </r>
  </si>
  <si>
    <t xml:space="preserve">                      od 01.05.2021 do 31.05.2022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</si>
  <si>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maju 2022 r. </t>
    </r>
  </si>
  <si>
    <t xml:space="preserve">                    sądów apelacyjnych - stan w dniu 31.05.2022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</si>
  <si>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maju 2022 r.</t>
    </r>
  </si>
  <si>
    <t>TABL. 17 Cudzoziemcy przebywający w AŚ i ZK w dniu 31.05.2022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</si>
  <si>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31.05.2021 do 31.05.2022</t>
    </r>
  </si>
  <si>
    <t>w dniu 31.05.2022r</t>
  </si>
  <si>
    <t>Skazani na karę dożywotniego pozbawienia wolności wg stanu w dniu  31.05.2022r.*</t>
  </si>
  <si>
    <t>wg aktualnego statusu prawnego (stan w dniu 31.05.2022 r.)</t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</si>
  <si>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</si>
  <si>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</si>
  <si>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t>Osadzeni zobowiązani do świadczeń alimentacyjnych w kwietniu 2022 r.</t>
  </si>
  <si>
    <r>
      <t>na dzień 31.05.2022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</si>
  <si>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31.12.2020 do 31.05.2022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</si>
  <si>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31.12.2020 do 31.05.2022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</si>
  <si>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31.12.2020 do 31.05.2022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</si>
  <si>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kwiecień =     160 godzin</t>
    </r>
  </si>
  <si>
    <r>
      <t>Zatrudnienie osadzonych w kwietniu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</si>
  <si>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  powinien przepracować w ciągu miesiąca                   normatyw  za kwiecień=   160 godzin</t>
  </si>
  <si>
    <t xml:space="preserve">     Maj 2022 r.</t>
  </si>
  <si>
    <t xml:space="preserve">   01.01 - 31.05.22 r.</t>
  </si>
  <si>
    <r>
      <t>TABL.  34   Osadzeni, którzy dokonali ucieczki, ujęci i nieujęci w okresie od 01.01.22 r. do 31.05.2022 r.</t>
    </r>
    <r>
      <rPr>
        <vertAlign val="superscript"/>
        <sz val="10"/>
        <rFont val="Calibri"/>
        <family val="2"/>
        <charset val="238"/>
        <scheme val="minor"/>
      </rPr>
      <t>3</t>
    </r>
  </si>
  <si>
    <t xml:space="preserve">                     Maj 2022 r.</t>
  </si>
  <si>
    <t xml:space="preserve">              01.01 - 31.05.22 r.</t>
  </si>
  <si>
    <t xml:space="preserve">                    Maj 2022 r.</t>
  </si>
  <si>
    <t xml:space="preserve">                01.01 - 31.05.22 r.</t>
  </si>
  <si>
    <t xml:space="preserve">                    Maj 2022 r. </t>
  </si>
  <si>
    <t xml:space="preserve">                 01.01 - 31.05.22 r.</t>
  </si>
  <si>
    <t xml:space="preserve">   4. ZK Koronowo</t>
  </si>
  <si>
    <t xml:space="preserve">   5. OZ Gdańsk - Przeróbka</t>
  </si>
  <si>
    <t xml:space="preserve">   1. ZK Tarnów</t>
  </si>
  <si>
    <t xml:space="preserve">   2. ZK Trzebinia</t>
  </si>
  <si>
    <t xml:space="preserve">   3. ZK Wojkowice</t>
  </si>
  <si>
    <t xml:space="preserve">   4. ZK Nowy Wiśnicz</t>
  </si>
  <si>
    <t xml:space="preserve">   5. OZ Ciągowice</t>
  </si>
  <si>
    <t xml:space="preserve">   6. OZ Kraków Nowa - Huta </t>
  </si>
  <si>
    <t xml:space="preserve">   7. OZ Tarnów - Mościce</t>
  </si>
  <si>
    <t xml:space="preserve">   2. ZK Żytkowice</t>
  </si>
  <si>
    <t xml:space="preserve">   3. OZ Zabłocie</t>
  </si>
  <si>
    <t xml:space="preserve">   3. OZ Olsztyn</t>
  </si>
  <si>
    <t xml:space="preserve">   4. OZ Piława Dolna</t>
  </si>
  <si>
    <t>Warszawa, 14.06.2022 r.</t>
  </si>
  <si>
    <r>
      <t>Zatrudnienie odpłatne osadzonych w kwietniu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</si>
  <si>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31.05.2022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</si>
</sst>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3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u/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8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17" fillId="0" borderId="8" xfId="0" applyFont="1" applyFill="1" applyBorder="1"/>
    <xf numFmtId="0" fontId="25" fillId="0" borderId="0" xfId="0" applyFont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17" fillId="0" borderId="1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0" fontId="17" fillId="0" borderId="0" xfId="0" applyFont="1" applyAlignment="1">
      <alignment horizontal="right"/>
    </xf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35" fillId="0" borderId="0" xfId="0" applyFont="1"/>
    <xf numFmtId="0" fontId="24" fillId="0" borderId="0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5" fillId="0" borderId="0" xfId="0" applyFont="1" applyFill="1" applyBorder="1"/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36" fillId="0" borderId="9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4" fillId="11" borderId="1" xfId="0" applyFont="1" applyFill="1" applyBorder="1"/>
    <xf numFmtId="0" fontId="24" fillId="11" borderId="14" xfId="0" applyFont="1" applyFill="1" applyBorder="1"/>
    <xf numFmtId="0" fontId="24" fillId="11" borderId="0" xfId="0" applyFont="1" applyFill="1" applyBorder="1"/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36" fillId="11" borderId="26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0" fontId="17" fillId="14" borderId="7" xfId="0" applyFont="1" applyFill="1" applyBorder="1" applyAlignment="1">
      <alignment horizontal="left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8" fillId="0" borderId="85" xfId="0" applyFont="1" applyBorder="1"/>
    <xf numFmtId="0" fontId="12" fillId="2" borderId="65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14" fontId="17" fillId="11" borderId="8" xfId="0" applyNumberFormat="1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14" fontId="17" fillId="11" borderId="3" xfId="0" applyNumberFormat="1" applyFont="1" applyFill="1" applyBorder="1" applyAlignment="1">
      <alignment horizontal="center"/>
    </xf>
    <xf numFmtId="0" fontId="25" fillId="11" borderId="8" xfId="0" quotePrefix="1" applyFont="1" applyFill="1" applyBorder="1" applyAlignment="1">
      <alignment horizontal="left"/>
    </xf>
    <xf numFmtId="0" fontId="25" fillId="0" borderId="1" xfId="0" applyFont="1" applyBorder="1"/>
    <xf numFmtId="0" fontId="17" fillId="11" borderId="8" xfId="0" quotePrefix="1" applyFont="1" applyFill="1" applyBorder="1" applyAlignment="1">
      <alignment horizontal="left"/>
    </xf>
    <xf numFmtId="0" fontId="25" fillId="0" borderId="8" xfId="0" applyFont="1" applyBorder="1"/>
    <xf numFmtId="0" fontId="25" fillId="11" borderId="24" xfId="0" applyFont="1" applyFill="1" applyBorder="1"/>
    <xf numFmtId="0" fontId="17" fillId="11" borderId="7" xfId="0" quotePrefix="1" applyFont="1" applyFill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/>
    <xf numFmtId="0" fontId="17" fillId="6" borderId="7" xfId="0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quotePrefix="1" applyFont="1" applyFill="1" applyBorder="1"/>
    <xf numFmtId="0" fontId="17" fillId="11" borderId="9" xfId="0" applyFont="1" applyFill="1" applyBorder="1" applyAlignment="1">
      <alignment horizontal="right"/>
    </xf>
    <xf numFmtId="0" fontId="17" fillId="6" borderId="8" xfId="0" applyFont="1" applyFill="1" applyBorder="1"/>
    <xf numFmtId="0" fontId="17" fillId="6" borderId="9" xfId="0" applyFont="1" applyFill="1" applyBorder="1"/>
    <xf numFmtId="0" fontId="25" fillId="11" borderId="3" xfId="0" applyFont="1" applyFill="1" applyBorder="1" applyAlignment="1">
      <alignment horizontal="left"/>
    </xf>
    <xf numFmtId="0" fontId="25" fillId="11" borderId="3" xfId="0" applyFont="1" applyFill="1" applyBorder="1"/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17" fillId="4" borderId="8" xfId="0" applyFont="1" applyFill="1" applyBorder="1"/>
    <xf numFmtId="0" fontId="17" fillId="4" borderId="9" xfId="0" applyFont="1" applyFill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3" borderId="1" xfId="0" applyFont="1" applyFill="1" applyBorder="1"/>
    <xf numFmtId="0" fontId="17" fillId="3" borderId="7" xfId="0" applyFont="1" applyFill="1" applyBorder="1"/>
    <xf numFmtId="0" fontId="25" fillId="11" borderId="9" xfId="0" applyFont="1" applyFill="1" applyBorder="1" applyAlignment="1">
      <alignment horizontal="left"/>
    </xf>
    <xf numFmtId="0" fontId="30" fillId="11" borderId="9" xfId="0" applyFont="1" applyFill="1" applyBorder="1" applyAlignment="1">
      <alignment horizontal="right"/>
    </xf>
    <xf numFmtId="0" fontId="17" fillId="11" borderId="3" xfId="0" applyFont="1" applyFill="1" applyBorder="1" applyAlignment="1">
      <alignment horizontal="center"/>
    </xf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165" fontId="25" fillId="11" borderId="5" xfId="0" applyNumberFormat="1" applyFont="1" applyFill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165" fontId="25" fillId="11" borderId="3" xfId="0" applyNumberFormat="1" applyFont="1" applyFill="1" applyBorder="1"/>
    <xf numFmtId="165" fontId="17" fillId="0" borderId="9" xfId="0" applyNumberFormat="1" applyFont="1" applyFill="1" applyBorder="1"/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0" borderId="24" xfId="0" applyFont="1" applyBorder="1"/>
    <xf numFmtId="0" fontId="25" fillId="0" borderId="3" xfId="0" applyFont="1" applyBorder="1"/>
    <xf numFmtId="0" fontId="17" fillId="11" borderId="2" xfId="0" applyFont="1" applyFill="1" applyBorder="1" applyAlignment="1">
      <alignment horizontal="center"/>
    </xf>
    <xf numFmtId="0" fontId="25" fillId="11" borderId="9" xfId="0" quotePrefix="1" applyFont="1" applyFill="1" applyBorder="1" applyAlignment="1">
      <alignment horizontal="left"/>
    </xf>
    <xf numFmtId="0" fontId="17" fillId="11" borderId="9" xfId="0" quotePrefix="1" applyFont="1" applyFill="1" applyBorder="1" applyAlignment="1">
      <alignment horizontal="left"/>
    </xf>
    <xf numFmtId="14" fontId="17" fillId="11" borderId="9" xfId="0" applyNumberFormat="1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1" xfId="0" quotePrefix="1" applyFont="1" applyFill="1" applyBorder="1"/>
    <xf numFmtId="0" fontId="17" fillId="0" borderId="5" xfId="0" applyFont="1" applyFill="1" applyBorder="1"/>
    <xf numFmtId="0" fontId="25" fillId="11" borderId="24" xfId="0" applyFont="1" applyFill="1" applyBorder="1" applyAlignment="1">
      <alignment horizontal="left"/>
    </xf>
    <xf numFmtId="0" fontId="17" fillId="11" borderId="8" xfId="0" quotePrefix="1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11" borderId="12" xfId="0" applyFont="1" applyFill="1" applyBorder="1"/>
    <xf numFmtId="0" fontId="24" fillId="0" borderId="12" xfId="0" applyFont="1" applyFill="1" applyBorder="1"/>
    <xf numFmtId="0" fontId="24" fillId="11" borderId="7" xfId="0" applyFont="1" applyFill="1" applyBorder="1"/>
    <xf numFmtId="164" fontId="27" fillId="0" borderId="7" xfId="2" applyNumberFormat="1" applyFont="1" applyBorder="1" applyAlignment="1">
      <alignment horizontal="center"/>
    </xf>
    <xf numFmtId="0" fontId="24" fillId="11" borderId="10" xfId="0" applyFont="1" applyFill="1" applyBorder="1"/>
    <xf numFmtId="0" fontId="17" fillId="10" borderId="10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0" borderId="59" xfId="0" applyFont="1" applyFill="1" applyBorder="1" applyAlignment="1">
      <alignment horizontal="right"/>
    </xf>
    <xf numFmtId="0" fontId="24" fillId="11" borderId="60" xfId="0" applyFont="1" applyFill="1" applyBorder="1"/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4" fillId="11" borderId="5" xfId="0" applyFont="1" applyFill="1" applyBorder="1"/>
    <xf numFmtId="0" fontId="27" fillId="0" borderId="7" xfId="0" applyFont="1" applyBorder="1" applyAlignment="1">
      <alignment horizontal="center"/>
    </xf>
    <xf numFmtId="0" fontId="24" fillId="11" borderId="9" xfId="0" applyFont="1" applyFill="1" applyBorder="1"/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0" borderId="21" xfId="0" applyFont="1" applyFill="1" applyBorder="1"/>
    <xf numFmtId="0" fontId="24" fillId="11" borderId="46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7" fillId="11" borderId="8" xfId="0" applyFont="1" applyFill="1" applyBorder="1"/>
    <xf numFmtId="0" fontId="19" fillId="11" borderId="15" xfId="0" applyFont="1" applyFill="1" applyBorder="1" applyAlignment="1">
      <alignment horizontal="center"/>
    </xf>
    <xf numFmtId="0" fontId="24" fillId="0" borderId="10" xfId="0" applyFont="1" applyBorder="1" applyAlignment="1">
      <alignment horizontal="right"/>
    </xf>
    <xf numFmtId="0" fontId="24" fillId="11" borderId="8" xfId="0" applyFont="1" applyFill="1" applyBorder="1"/>
    <xf numFmtId="0" fontId="24" fillId="0" borderId="15" xfId="0" applyFont="1" applyBorder="1" applyAlignment="1">
      <alignment horizontal="right"/>
    </xf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17" fillId="11" borderId="5" xfId="0" applyFont="1" applyFill="1" applyBorder="1"/>
    <xf numFmtId="0" fontId="25" fillId="11" borderId="10" xfId="0" applyFont="1" applyFill="1" applyBorder="1"/>
    <xf numFmtId="0" fontId="25" fillId="0" borderId="2" xfId="0" applyFont="1" applyFill="1" applyBorder="1"/>
    <xf numFmtId="0" fontId="24" fillId="11" borderId="24" xfId="0" applyFont="1" applyFill="1" applyBorder="1" applyAlignment="1">
      <alignment vertical="center"/>
    </xf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7" fillId="0" borderId="1" xfId="0" applyFont="1" applyBorder="1"/>
    <xf numFmtId="0" fontId="27" fillId="0" borderId="7" xfId="0" applyFont="1" applyBorder="1"/>
    <xf numFmtId="0" fontId="24" fillId="11" borderId="1" xfId="0" quotePrefix="1" applyFont="1" applyFill="1" applyBorder="1" applyAlignment="1">
      <alignment horizontal="left"/>
    </xf>
    <xf numFmtId="0" fontId="24" fillId="0" borderId="1" xfId="0" applyFont="1" applyBorder="1"/>
    <xf numFmtId="0" fontId="27" fillId="11" borderId="1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24" fillId="0" borderId="8" xfId="0" applyFont="1" applyBorder="1"/>
    <xf numFmtId="0" fontId="24" fillId="0" borderId="9" xfId="0" applyFont="1" applyBorder="1"/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7" fillId="0" borderId="3" xfId="0" applyFont="1" applyBorder="1"/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14" fontId="17" fillId="11" borderId="3" xfId="0" applyNumberFormat="1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24" fillId="11" borderId="7" xfId="0" applyFont="1" applyFill="1" applyBorder="1" applyAlignment="1">
      <alignment horizontal="lef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14" fontId="17" fillId="11" borderId="19" xfId="0" applyNumberFormat="1" applyFont="1" applyFill="1" applyBorder="1" applyAlignment="1">
      <alignment horizontal="center" vertical="center" wrapText="1"/>
    </xf>
    <xf numFmtId="0" fontId="27" fillId="0" borderId="26" xfId="0" applyFont="1" applyBorder="1" applyAlignment="1"/>
    <xf numFmtId="0" fontId="27" fillId="0" borderId="3" xfId="0" applyFont="1" applyBorder="1" applyAlignment="1"/>
    <xf numFmtId="0" fontId="27" fillId="0" borderId="12" xfId="0" applyFont="1" applyFill="1" applyBorder="1"/>
    <xf numFmtId="0" fontId="24" fillId="0" borderId="15" xfId="0" applyFont="1" applyFill="1" applyBorder="1"/>
    <xf numFmtId="0" fontId="17" fillId="0" borderId="26" xfId="0" applyFont="1" applyBorder="1"/>
    <xf numFmtId="0" fontId="17" fillId="0" borderId="10" xfId="0" applyFont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24" fillId="11" borderId="5" xfId="0" applyFont="1" applyFill="1" applyBorder="1" applyAlignment="1">
      <alignment horizontal="center"/>
    </xf>
    <xf numFmtId="0" fontId="12" fillId="11" borderId="1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24" xfId="0" applyFont="1" applyBorder="1"/>
    <xf numFmtId="0" fontId="24" fillId="11" borderId="7" xfId="0" applyFont="1" applyFill="1" applyBorder="1" applyAlignment="1">
      <alignment horizontal="center"/>
    </xf>
    <xf numFmtId="0" fontId="24" fillId="11" borderId="4" xfId="0" quotePrefix="1" applyFont="1" applyFill="1" applyBorder="1" applyAlignment="1">
      <alignment horizontal="left"/>
    </xf>
    <xf numFmtId="14" fontId="17" fillId="11" borderId="5" xfId="0" applyNumberFormat="1" applyFont="1" applyFill="1" applyBorder="1" applyAlignment="1">
      <alignment horizontal="center"/>
    </xf>
    <xf numFmtId="0" fontId="12" fillId="11" borderId="24" xfId="0" quotePrefix="1" applyFont="1" applyFill="1" applyBorder="1" applyAlignment="1">
      <alignment horizontal="left"/>
    </xf>
    <xf numFmtId="0" fontId="36" fillId="11" borderId="1" xfId="0" quotePrefix="1" applyFont="1" applyFill="1" applyBorder="1" applyAlignment="1">
      <alignment horizontal="left"/>
    </xf>
    <xf numFmtId="0" fontId="25" fillId="0" borderId="7" xfId="0" applyFont="1" applyBorder="1"/>
    <xf numFmtId="0" fontId="36" fillId="11" borderId="1" xfId="0" applyFont="1" applyFill="1" applyBorder="1"/>
    <xf numFmtId="0" fontId="36" fillId="11" borderId="8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25" fillId="0" borderId="9" xfId="0" applyFont="1" applyBorder="1"/>
    <xf numFmtId="0" fontId="50" fillId="11" borderId="1" xfId="0" applyFont="1" applyFill="1" applyBorder="1"/>
    <xf numFmtId="0" fontId="25" fillId="11" borderId="7" xfId="0" applyFont="1" applyFill="1" applyBorder="1"/>
    <xf numFmtId="0" fontId="17" fillId="0" borderId="7" xfId="0" applyFont="1" applyBorder="1" applyAlignment="1">
      <alignment vertical="center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17" fillId="0" borderId="23" xfId="0" applyFont="1" applyBorder="1"/>
    <xf numFmtId="0" fontId="17" fillId="0" borderId="46" xfId="0" applyFont="1" applyBorder="1"/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1" fontId="50" fillId="11" borderId="8" xfId="0" applyNumberFormat="1" applyFont="1" applyFill="1" applyBorder="1"/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7" fillId="11" borderId="0" xfId="0" quotePrefix="1" applyFont="1" applyFill="1" applyBorder="1" applyAlignment="1">
      <alignment horizontal="left"/>
    </xf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164" fontId="51" fillId="0" borderId="8" xfId="2" quotePrefix="1" applyNumberFormat="1" applyFont="1" applyFill="1" applyBorder="1" applyAlignment="1">
      <alignment horizontal="right"/>
    </xf>
    <xf numFmtId="164" fontId="51" fillId="0" borderId="8" xfId="2" applyNumberFormat="1" applyFont="1" applyFill="1" applyBorder="1"/>
    <xf numFmtId="0" fontId="52" fillId="2" borderId="2" xfId="0" applyFont="1" applyFill="1" applyBorder="1"/>
    <xf numFmtId="0" fontId="17" fillId="11" borderId="5" xfId="0" applyFont="1" applyFill="1" applyBorder="1" applyAlignment="1">
      <alignment horizontal="center" vertical="center"/>
    </xf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right"/>
    </xf>
    <xf numFmtId="0" fontId="17" fillId="11" borderId="3" xfId="0" applyFont="1" applyFill="1" applyBorder="1" applyAlignment="1"/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6994</c:v>
                </c:pt>
                <c:pt idx="1">
                  <c:v>7291</c:v>
                </c:pt>
                <c:pt idx="2">
                  <c:v>7317</c:v>
                </c:pt>
                <c:pt idx="3">
                  <c:v>6654</c:v>
                </c:pt>
                <c:pt idx="4">
                  <c:v>6311</c:v>
                </c:pt>
                <c:pt idx="5">
                  <c:v>7180</c:v>
                </c:pt>
                <c:pt idx="6">
                  <c:v>6774</c:v>
                </c:pt>
                <c:pt idx="7">
                  <c:v>7642</c:v>
                </c:pt>
                <c:pt idx="8">
                  <c:v>7149</c:v>
                </c:pt>
                <c:pt idx="9">
                  <c:v>7135</c:v>
                </c:pt>
                <c:pt idx="10">
                  <c:v>7812</c:v>
                </c:pt>
                <c:pt idx="11">
                  <c:v>7187</c:v>
                </c:pt>
                <c:pt idx="12">
                  <c:v>7299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6882</c:v>
                </c:pt>
                <c:pt idx="1">
                  <c:v>7026</c:v>
                </c:pt>
                <c:pt idx="2">
                  <c:v>6987</c:v>
                </c:pt>
                <c:pt idx="3">
                  <c:v>6703</c:v>
                </c:pt>
                <c:pt idx="4">
                  <c:v>6925</c:v>
                </c:pt>
                <c:pt idx="5">
                  <c:v>7078</c:v>
                </c:pt>
                <c:pt idx="6">
                  <c:v>6612</c:v>
                </c:pt>
                <c:pt idx="7">
                  <c:v>7311</c:v>
                </c:pt>
                <c:pt idx="8">
                  <c:v>6682</c:v>
                </c:pt>
                <c:pt idx="9">
                  <c:v>6616</c:v>
                </c:pt>
                <c:pt idx="10">
                  <c:v>7521</c:v>
                </c:pt>
                <c:pt idx="11">
                  <c:v>7071</c:v>
                </c:pt>
                <c:pt idx="12">
                  <c:v>7153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7491</c:v>
                </c:pt>
                <c:pt idx="1">
                  <c:v>7798</c:v>
                </c:pt>
                <c:pt idx="2">
                  <c:v>8531</c:v>
                </c:pt>
                <c:pt idx="3">
                  <c:v>8280</c:v>
                </c:pt>
                <c:pt idx="4">
                  <c:v>8235</c:v>
                </c:pt>
                <c:pt idx="5">
                  <c:v>7981</c:v>
                </c:pt>
                <c:pt idx="6">
                  <c:v>8330</c:v>
                </c:pt>
                <c:pt idx="7">
                  <c:v>8427</c:v>
                </c:pt>
                <c:pt idx="8">
                  <c:v>8169</c:v>
                </c:pt>
                <c:pt idx="9">
                  <c:v>8327</c:v>
                </c:pt>
                <c:pt idx="10">
                  <c:v>9348</c:v>
                </c:pt>
                <c:pt idx="11">
                  <c:v>7604</c:v>
                </c:pt>
                <c:pt idx="12">
                  <c:v>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987</c:v>
                </c:pt>
                <c:pt idx="1">
                  <c:v>68881</c:v>
                </c:pt>
                <c:pt idx="2">
                  <c:v>37</c:v>
                </c:pt>
                <c:pt idx="3">
                  <c:v>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31249</c:v>
                </c:pt>
                <c:pt idx="1">
                  <c:v>27261</c:v>
                </c:pt>
                <c:pt idx="2">
                  <c:v>5032</c:v>
                </c:pt>
                <c:pt idx="3">
                  <c:v>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747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576</c:v>
                </c:pt>
                <c:pt idx="1">
                  <c:v>24738</c:v>
                </c:pt>
                <c:pt idx="2">
                  <c:v>38228</c:v>
                </c:pt>
                <c:pt idx="3">
                  <c:v>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3304</c:v>
                </c:pt>
                <c:pt idx="1">
                  <c:v>3166</c:v>
                </c:pt>
                <c:pt idx="2">
                  <c:v>3252</c:v>
                </c:pt>
                <c:pt idx="3">
                  <c:v>3296</c:v>
                </c:pt>
                <c:pt idx="4">
                  <c:v>3198</c:v>
                </c:pt>
                <c:pt idx="5">
                  <c:v>3363</c:v>
                </c:pt>
                <c:pt idx="6">
                  <c:v>3132</c:v>
                </c:pt>
                <c:pt idx="7">
                  <c:v>3254</c:v>
                </c:pt>
                <c:pt idx="8">
                  <c:v>3370</c:v>
                </c:pt>
                <c:pt idx="9">
                  <c:v>3021</c:v>
                </c:pt>
                <c:pt idx="10">
                  <c:v>3441</c:v>
                </c:pt>
                <c:pt idx="11">
                  <c:v>3350</c:v>
                </c:pt>
                <c:pt idx="12">
                  <c:v>3462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332</c:v>
                </c:pt>
                <c:pt idx="1">
                  <c:v>394</c:v>
                </c:pt>
                <c:pt idx="2">
                  <c:v>334</c:v>
                </c:pt>
                <c:pt idx="3">
                  <c:v>332</c:v>
                </c:pt>
                <c:pt idx="4">
                  <c:v>438</c:v>
                </c:pt>
                <c:pt idx="5">
                  <c:v>391</c:v>
                </c:pt>
                <c:pt idx="6">
                  <c:v>412</c:v>
                </c:pt>
                <c:pt idx="7">
                  <c:v>465</c:v>
                </c:pt>
                <c:pt idx="8">
                  <c:v>351</c:v>
                </c:pt>
                <c:pt idx="9">
                  <c:v>357</c:v>
                </c:pt>
                <c:pt idx="10">
                  <c:v>447</c:v>
                </c:pt>
                <c:pt idx="11">
                  <c:v>394</c:v>
                </c:pt>
                <c:pt idx="12">
                  <c:v>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  <c:pt idx="5">
                  <c:v>październik</c:v>
                </c:pt>
                <c:pt idx="6">
                  <c:v>listopad</c:v>
                </c:pt>
                <c:pt idx="7">
                  <c:v>grudzień</c:v>
                </c:pt>
                <c:pt idx="8">
                  <c:v>styczeń</c:v>
                </c:pt>
                <c:pt idx="9">
                  <c:v>luty</c:v>
                </c:pt>
                <c:pt idx="10">
                  <c:v>marzec</c:v>
                </c:pt>
                <c:pt idx="11">
                  <c:v>kwiecień</c:v>
                </c:pt>
                <c:pt idx="12">
                  <c:v>maj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475</c:v>
                </c:pt>
                <c:pt idx="1">
                  <c:v>562</c:v>
                </c:pt>
                <c:pt idx="2">
                  <c:v>539</c:v>
                </c:pt>
                <c:pt idx="3">
                  <c:v>401</c:v>
                </c:pt>
                <c:pt idx="4">
                  <c:v>603</c:v>
                </c:pt>
                <c:pt idx="5">
                  <c:v>520</c:v>
                </c:pt>
                <c:pt idx="6">
                  <c:v>505</c:v>
                </c:pt>
                <c:pt idx="7">
                  <c:v>501</c:v>
                </c:pt>
                <c:pt idx="8">
                  <c:v>431</c:v>
                </c:pt>
                <c:pt idx="9">
                  <c:v>488</c:v>
                </c:pt>
                <c:pt idx="10">
                  <c:v>579</c:v>
                </c:pt>
                <c:pt idx="11">
                  <c:v>486</c:v>
                </c:pt>
                <c:pt idx="1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49</c:v>
                </c:pt>
                <c:pt idx="1">
                  <c:v>54</c:v>
                </c:pt>
                <c:pt idx="2">
                  <c:v>46</c:v>
                </c:pt>
                <c:pt idx="3">
                  <c:v>33</c:v>
                </c:pt>
                <c:pt idx="4">
                  <c:v>29</c:v>
                </c:pt>
                <c:pt idx="5">
                  <c:v>44</c:v>
                </c:pt>
                <c:pt idx="6">
                  <c:v>69</c:v>
                </c:pt>
                <c:pt idx="7">
                  <c:v>64</c:v>
                </c:pt>
                <c:pt idx="8">
                  <c:v>46</c:v>
                </c:pt>
                <c:pt idx="9">
                  <c:v>35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144</c:v>
                </c:pt>
                <c:pt idx="1">
                  <c:v>134</c:v>
                </c:pt>
                <c:pt idx="2">
                  <c:v>189</c:v>
                </c:pt>
                <c:pt idx="3">
                  <c:v>92</c:v>
                </c:pt>
                <c:pt idx="4">
                  <c:v>162</c:v>
                </c:pt>
                <c:pt idx="5">
                  <c:v>105</c:v>
                </c:pt>
                <c:pt idx="6">
                  <c:v>129</c:v>
                </c:pt>
                <c:pt idx="7">
                  <c:v>44</c:v>
                </c:pt>
                <c:pt idx="8">
                  <c:v>67</c:v>
                </c:pt>
                <c:pt idx="9">
                  <c:v>103</c:v>
                </c:pt>
                <c:pt idx="10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688</c:v>
                </c:pt>
                <c:pt idx="1">
                  <c:v>731</c:v>
                </c:pt>
                <c:pt idx="2">
                  <c:v>890</c:v>
                </c:pt>
                <c:pt idx="3">
                  <c:v>462</c:v>
                </c:pt>
                <c:pt idx="4">
                  <c:v>830</c:v>
                </c:pt>
                <c:pt idx="5">
                  <c:v>652</c:v>
                </c:pt>
                <c:pt idx="6">
                  <c:v>782</c:v>
                </c:pt>
                <c:pt idx="7">
                  <c:v>268</c:v>
                </c:pt>
                <c:pt idx="8">
                  <c:v>419</c:v>
                </c:pt>
                <c:pt idx="9">
                  <c:v>428</c:v>
                </c:pt>
                <c:pt idx="10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1381</c:v>
                </c:pt>
                <c:pt idx="1">
                  <c:v>1396</c:v>
                </c:pt>
                <c:pt idx="2">
                  <c:v>1416</c:v>
                </c:pt>
                <c:pt idx="3">
                  <c:v>1459</c:v>
                </c:pt>
                <c:pt idx="4">
                  <c:v>1466</c:v>
                </c:pt>
                <c:pt idx="5">
                  <c:v>1578</c:v>
                </c:pt>
                <c:pt idx="6">
                  <c:v>1657</c:v>
                </c:pt>
                <c:pt idx="7">
                  <c:v>1741</c:v>
                </c:pt>
                <c:pt idx="8">
                  <c:v>1767</c:v>
                </c:pt>
                <c:pt idx="9">
                  <c:v>1754</c:v>
                </c:pt>
                <c:pt idx="10">
                  <c:v>1724</c:v>
                </c:pt>
                <c:pt idx="11">
                  <c:v>1744</c:v>
                </c:pt>
                <c:pt idx="12">
                  <c:v>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10822</c:v>
                </c:pt>
                <c:pt idx="1">
                  <c:v>11072</c:v>
                </c:pt>
                <c:pt idx="2">
                  <c:v>11668</c:v>
                </c:pt>
                <c:pt idx="3">
                  <c:v>12360</c:v>
                </c:pt>
                <c:pt idx="4">
                  <c:v>12803</c:v>
                </c:pt>
                <c:pt idx="5">
                  <c:v>13708</c:v>
                </c:pt>
                <c:pt idx="6">
                  <c:v>14619</c:v>
                </c:pt>
                <c:pt idx="7">
                  <c:v>15356</c:v>
                </c:pt>
                <c:pt idx="8">
                  <c:v>16400</c:v>
                </c:pt>
                <c:pt idx="9">
                  <c:v>17039</c:v>
                </c:pt>
                <c:pt idx="10">
                  <c:v>17856</c:v>
                </c:pt>
                <c:pt idx="11">
                  <c:v>17868</c:v>
                </c:pt>
                <c:pt idx="12">
                  <c:v>18202</c:v>
                </c:pt>
                <c:pt idx="13">
                  <c:v>17481</c:v>
                </c:pt>
                <c:pt idx="14">
                  <c:v>17322</c:v>
                </c:pt>
                <c:pt idx="15">
                  <c:v>17140</c:v>
                </c:pt>
                <c:pt idx="16">
                  <c:v>17029</c:v>
                </c:pt>
                <c:pt idx="17">
                  <c:v>17125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48.6</c:v>
                </c:pt>
                <c:pt idx="1">
                  <c:v>47.4</c:v>
                </c:pt>
                <c:pt idx="2">
                  <c:v>47.2</c:v>
                </c:pt>
                <c:pt idx="3">
                  <c:v>47.2</c:v>
                </c:pt>
                <c:pt idx="4">
                  <c:v>47.9</c:v>
                </c:pt>
                <c:pt idx="5">
                  <c:v>49.2</c:v>
                </c:pt>
                <c:pt idx="6">
                  <c:v>50.1</c:v>
                </c:pt>
                <c:pt idx="7">
                  <c:v>50.8</c:v>
                </c:pt>
                <c:pt idx="8">
                  <c:v>53.5</c:v>
                </c:pt>
                <c:pt idx="9">
                  <c:v>55.5</c:v>
                </c:pt>
                <c:pt idx="10">
                  <c:v>57.2</c:v>
                </c:pt>
                <c:pt idx="11">
                  <c:v>56.9</c:v>
                </c:pt>
                <c:pt idx="12">
                  <c:v>56.9</c:v>
                </c:pt>
                <c:pt idx="13">
                  <c:v>55.5</c:v>
                </c:pt>
                <c:pt idx="14">
                  <c:v>55.5</c:v>
                </c:pt>
                <c:pt idx="15">
                  <c:v>55.1</c:v>
                </c:pt>
                <c:pt idx="16">
                  <c:v>55</c:v>
                </c:pt>
                <c:pt idx="17">
                  <c:v>55.2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7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17.2</c:v>
                </c:pt>
                <c:pt idx="1">
                  <c:v>17.5</c:v>
                </c:pt>
                <c:pt idx="2">
                  <c:v>16.7</c:v>
                </c:pt>
                <c:pt idx="3">
                  <c:v>16.899999999999999</c:v>
                </c:pt>
                <c:pt idx="4">
                  <c:v>16.2</c:v>
                </c:pt>
                <c:pt idx="5">
                  <c:v>15</c:v>
                </c:pt>
                <c:pt idx="6">
                  <c:v>14.1</c:v>
                </c:pt>
                <c:pt idx="7">
                  <c:v>14</c:v>
                </c:pt>
                <c:pt idx="8">
                  <c:v>11.4</c:v>
                </c:pt>
                <c:pt idx="9">
                  <c:v>10.1</c:v>
                </c:pt>
                <c:pt idx="10">
                  <c:v>8.6</c:v>
                </c:pt>
                <c:pt idx="11">
                  <c:v>8.6</c:v>
                </c:pt>
                <c:pt idx="12">
                  <c:v>8.6999999999999993</c:v>
                </c:pt>
                <c:pt idx="13">
                  <c:v>9.8000000000000007</c:v>
                </c:pt>
                <c:pt idx="14">
                  <c:v>8.6999999999999993</c:v>
                </c:pt>
                <c:pt idx="15">
                  <c:v>8.5</c:v>
                </c:pt>
                <c:pt idx="16">
                  <c:v>8.9</c:v>
                </c:pt>
                <c:pt idx="17">
                  <c:v>7.4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7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8420-461C-934C-869159BE1B74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20-461C-934C-869159BE1B7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'[2]Str3-4'!$K$61:$K$77</c:f>
              <c:strCache>
                <c:ptCount val="17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</c:strCache>
            </c:strRef>
          </c:cat>
          <c:val>
            <c:numRef>
              <c:f>'[2]Str3-4'!$L$61:$L$77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0-461C-934C-869159BE1B74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20-461C-934C-869159BE1B74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20-461C-934C-869159BE1B74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20-461C-934C-869159BE1B74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20-461C-934C-869159BE1B74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20-461C-934C-869159BE1B74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20-461C-934C-869159BE1B74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20-461C-934C-869159BE1B74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20-461C-934C-869159BE1B74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20-461C-934C-869159BE1B74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20-461C-934C-869159BE1B74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20-461C-934C-869159BE1B74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20-461C-934C-869159BE1B74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20-461C-934C-869159BE1B74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20-461C-934C-869159BE1B74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20-461C-934C-869159BE1B74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20-461C-934C-869159BE1B74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20-461C-934C-869159BE1B74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20-461C-934C-869159BE1B74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20-461C-934C-869159BE1B74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20-461C-934C-869159BE1B74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20-461C-934C-869159BE1B74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420-461C-934C-869159BE1B74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420-461C-934C-869159BE1B74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420-461C-934C-869159BE1B74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'[2]Str3-4'!$K$61:$K$77</c:f>
              <c:strCache>
                <c:ptCount val="17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  <c:pt idx="16">
                  <c:v>maj</c:v>
                </c:pt>
              </c:strCache>
            </c:strRef>
          </c:cat>
          <c:val>
            <c:numRef>
              <c:f>'[2]Str3-4'!$M$61:$M$77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20-461C-934C-869159BE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98633344"/>
        <c:axId val="1"/>
        <c:axId val="2"/>
      </c:line3DChart>
      <c:catAx>
        <c:axId val="1798633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798633344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41130191711765"/>
          <c:y val="0.87182425711030631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8463</c:v>
                </c:pt>
                <c:pt idx="1">
                  <c:v>64120</c:v>
                </c:pt>
                <c:pt idx="2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500</c:v>
                </c:pt>
                <c:pt idx="1">
                  <c:v>2942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71375</c:v>
                </c:pt>
                <c:pt idx="1">
                  <c:v>71640</c:v>
                </c:pt>
                <c:pt idx="2">
                  <c:v>71960</c:v>
                </c:pt>
                <c:pt idx="3">
                  <c:v>71907</c:v>
                </c:pt>
                <c:pt idx="4">
                  <c:v>71291</c:v>
                </c:pt>
                <c:pt idx="5">
                  <c:v>71391</c:v>
                </c:pt>
                <c:pt idx="6">
                  <c:v>71546</c:v>
                </c:pt>
                <c:pt idx="7">
                  <c:v>71874</c:v>
                </c:pt>
                <c:pt idx="8">
                  <c:v>72338</c:v>
                </c:pt>
                <c:pt idx="9">
                  <c:v>72338</c:v>
                </c:pt>
                <c:pt idx="10">
                  <c:v>73138</c:v>
                </c:pt>
                <c:pt idx="11">
                  <c:v>73243</c:v>
                </c:pt>
                <c:pt idx="12">
                  <c:v>73387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365545</xdr:colOff>
      <xdr:row>79</xdr:row>
      <xdr:rowOff>46726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7007885" y="14797896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676909</xdr:colOff>
      <xdr:row>55</xdr:row>
      <xdr:rowOff>155627</xdr:rowOff>
    </xdr:to>
    <xdr:graphicFrame macro="">
      <xdr:nvGraphicFramePr>
        <xdr:cNvPr id="16" name="Chart 2">
          <a:extLst>
            <a:ext uri="{FF2B5EF4-FFF2-40B4-BE49-F238E27FC236}">
              <a16:creationId xmlns:a16="http://schemas.microsoft.com/office/drawing/2014/main" id="{EB3B4F0B-4535-49DC-8F27-14C9D32D1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412092</xdr:colOff>
      <xdr:row>71</xdr:row>
      <xdr:rowOff>41697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79647" y="12644889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584680</xdr:colOff>
      <xdr:row>65</xdr:row>
      <xdr:rowOff>50322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AC8D420-2E01-4291-A719-1359D3CAA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3" y="5262113"/>
          <a:ext cx="7620000" cy="7239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5.31\A_Inne\BO-%2005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/>
      <sheetData sheetId="1"/>
      <sheetData sheetId="2">
        <row r="56">
          <cell r="A56" t="str">
            <v>TA</v>
          </cell>
          <cell r="B56">
            <v>8463</v>
          </cell>
          <cell r="C56" t="str">
            <v>TA</v>
          </cell>
          <cell r="D56">
            <v>500</v>
          </cell>
        </row>
        <row r="57">
          <cell r="A57" t="str">
            <v>SK</v>
          </cell>
          <cell r="B57">
            <v>64120</v>
          </cell>
          <cell r="C57" t="str">
            <v>SK</v>
          </cell>
          <cell r="D57">
            <v>2942</v>
          </cell>
        </row>
        <row r="58">
          <cell r="A58" t="str">
            <v>UK</v>
          </cell>
          <cell r="B58">
            <v>804</v>
          </cell>
          <cell r="C58" t="str">
            <v>UK</v>
          </cell>
          <cell r="D58">
            <v>77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5</v>
          </cell>
          <cell r="C55">
            <v>71375</v>
          </cell>
        </row>
        <row r="56">
          <cell r="B56">
            <v>6</v>
          </cell>
          <cell r="C56">
            <v>71640</v>
          </cell>
        </row>
        <row r="57">
          <cell r="B57">
            <v>7</v>
          </cell>
          <cell r="C57">
            <v>71960</v>
          </cell>
        </row>
        <row r="58">
          <cell r="B58">
            <v>8</v>
          </cell>
          <cell r="C58">
            <v>71907</v>
          </cell>
        </row>
        <row r="59">
          <cell r="B59">
            <v>9</v>
          </cell>
          <cell r="C59">
            <v>71291</v>
          </cell>
        </row>
        <row r="60">
          <cell r="B60">
            <v>10</v>
          </cell>
          <cell r="C60">
            <v>71391</v>
          </cell>
        </row>
        <row r="61">
          <cell r="B61">
            <v>11</v>
          </cell>
          <cell r="C61">
            <v>71546</v>
          </cell>
        </row>
        <row r="62">
          <cell r="B62">
            <v>12</v>
          </cell>
          <cell r="C62">
            <v>71874</v>
          </cell>
        </row>
        <row r="63">
          <cell r="B63">
            <v>1</v>
          </cell>
          <cell r="C63">
            <v>72338</v>
          </cell>
        </row>
        <row r="64">
          <cell r="B64">
            <v>2</v>
          </cell>
          <cell r="C64">
            <v>72338</v>
          </cell>
        </row>
        <row r="65">
          <cell r="B65">
            <v>3</v>
          </cell>
          <cell r="C65">
            <v>73138</v>
          </cell>
        </row>
        <row r="66">
          <cell r="B66">
            <v>4</v>
          </cell>
          <cell r="C66">
            <v>73243</v>
          </cell>
        </row>
        <row r="67">
          <cell r="B67">
            <v>5</v>
          </cell>
          <cell r="C67">
            <v>73387</v>
          </cell>
        </row>
      </sheetData>
      <sheetData sheetId="4">
        <row r="9">
          <cell r="B9">
            <v>85703</v>
          </cell>
          <cell r="C9">
            <v>1937</v>
          </cell>
          <cell r="D9">
            <v>73387</v>
          </cell>
          <cell r="G9">
            <v>71</v>
          </cell>
        </row>
      </sheetData>
      <sheetData sheetId="5"/>
      <sheetData sheetId="6">
        <row r="6">
          <cell r="B6">
            <v>81086</v>
          </cell>
          <cell r="D6">
            <v>71588</v>
          </cell>
        </row>
      </sheetData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5</v>
          </cell>
          <cell r="C49">
            <v>6994</v>
          </cell>
          <cell r="D49">
            <v>6882</v>
          </cell>
        </row>
        <row r="50">
          <cell r="B50">
            <v>6</v>
          </cell>
          <cell r="C50">
            <v>7291</v>
          </cell>
          <cell r="D50">
            <v>7026</v>
          </cell>
        </row>
        <row r="51">
          <cell r="B51">
            <v>7</v>
          </cell>
          <cell r="C51">
            <v>7317</v>
          </cell>
          <cell r="D51">
            <v>6987</v>
          </cell>
        </row>
        <row r="52">
          <cell r="B52">
            <v>8</v>
          </cell>
          <cell r="C52">
            <v>6654</v>
          </cell>
          <cell r="D52">
            <v>6703</v>
          </cell>
        </row>
        <row r="53">
          <cell r="B53">
            <v>9</v>
          </cell>
          <cell r="C53">
            <v>6311</v>
          </cell>
          <cell r="D53">
            <v>6925</v>
          </cell>
        </row>
        <row r="54">
          <cell r="B54">
            <v>10</v>
          </cell>
          <cell r="C54">
            <v>7180</v>
          </cell>
          <cell r="D54">
            <v>7078</v>
          </cell>
        </row>
        <row r="55">
          <cell r="B55">
            <v>11</v>
          </cell>
          <cell r="C55">
            <v>6774</v>
          </cell>
          <cell r="D55">
            <v>6612</v>
          </cell>
        </row>
        <row r="56">
          <cell r="B56">
            <v>12</v>
          </cell>
          <cell r="C56">
            <v>7642</v>
          </cell>
          <cell r="D56">
            <v>7311</v>
          </cell>
        </row>
        <row r="57">
          <cell r="B57">
            <v>1</v>
          </cell>
          <cell r="C57">
            <v>7149</v>
          </cell>
          <cell r="D57">
            <v>6682</v>
          </cell>
        </row>
        <row r="58">
          <cell r="B58">
            <v>2</v>
          </cell>
          <cell r="C58">
            <v>7135</v>
          </cell>
          <cell r="D58">
            <v>6616</v>
          </cell>
        </row>
        <row r="59">
          <cell r="B59">
            <v>3</v>
          </cell>
          <cell r="C59">
            <v>7812</v>
          </cell>
          <cell r="D59">
            <v>7521</v>
          </cell>
        </row>
        <row r="60">
          <cell r="B60">
            <v>4</v>
          </cell>
          <cell r="C60">
            <v>7187</v>
          </cell>
          <cell r="D60">
            <v>7071</v>
          </cell>
        </row>
        <row r="61">
          <cell r="B61">
            <v>5</v>
          </cell>
          <cell r="C61">
            <v>7299</v>
          </cell>
          <cell r="D61">
            <v>7153</v>
          </cell>
        </row>
      </sheetData>
      <sheetData sheetId="8">
        <row r="49">
          <cell r="A49">
            <v>5</v>
          </cell>
          <cell r="B49">
            <v>7491</v>
          </cell>
        </row>
        <row r="50">
          <cell r="A50">
            <v>6</v>
          </cell>
          <cell r="B50">
            <v>7798</v>
          </cell>
        </row>
        <row r="51">
          <cell r="A51">
            <v>7</v>
          </cell>
          <cell r="B51">
            <v>8531</v>
          </cell>
        </row>
        <row r="52">
          <cell r="A52">
            <v>8</v>
          </cell>
          <cell r="B52">
            <v>8280</v>
          </cell>
        </row>
        <row r="53">
          <cell r="A53">
            <v>9</v>
          </cell>
          <cell r="B53">
            <v>8235</v>
          </cell>
        </row>
        <row r="54">
          <cell r="A54">
            <v>10</v>
          </cell>
          <cell r="B54">
            <v>7981</v>
          </cell>
        </row>
        <row r="55">
          <cell r="A55">
            <v>11</v>
          </cell>
          <cell r="B55">
            <v>8330</v>
          </cell>
        </row>
        <row r="56">
          <cell r="A56">
            <v>12</v>
          </cell>
          <cell r="B56">
            <v>8427</v>
          </cell>
        </row>
        <row r="57">
          <cell r="A57">
            <v>1</v>
          </cell>
          <cell r="B57">
            <v>8169</v>
          </cell>
        </row>
        <row r="58">
          <cell r="A58">
            <v>2</v>
          </cell>
          <cell r="B58">
            <v>8327</v>
          </cell>
        </row>
        <row r="59">
          <cell r="A59">
            <v>3</v>
          </cell>
          <cell r="B59">
            <v>9348</v>
          </cell>
        </row>
        <row r="60">
          <cell r="A60">
            <v>4</v>
          </cell>
          <cell r="B60">
            <v>7604</v>
          </cell>
        </row>
        <row r="61">
          <cell r="A61">
            <v>5</v>
          </cell>
          <cell r="B61">
            <v>8613</v>
          </cell>
        </row>
      </sheetData>
      <sheetData sheetId="9">
        <row r="7">
          <cell r="L7" t="str">
            <v>mężczyźni młodociani</v>
          </cell>
          <cell r="M7">
            <v>987</v>
          </cell>
        </row>
        <row r="8">
          <cell r="L8" t="str">
            <v>mężczyźni dorośli</v>
          </cell>
          <cell r="M8">
            <v>68881</v>
          </cell>
        </row>
        <row r="9">
          <cell r="L9" t="str">
            <v>kobiety młodociane</v>
          </cell>
          <cell r="M9">
            <v>37</v>
          </cell>
        </row>
        <row r="10">
          <cell r="L10" t="str">
            <v>kobiety dorosłe</v>
          </cell>
          <cell r="M10">
            <v>3482</v>
          </cell>
        </row>
      </sheetData>
      <sheetData sheetId="10">
        <row r="36">
          <cell r="I36" t="str">
            <v>zwykły</v>
          </cell>
          <cell r="J36">
            <v>31249</v>
          </cell>
        </row>
        <row r="37">
          <cell r="I37" t="str">
            <v>programowany</v>
          </cell>
          <cell r="J37">
            <v>27261</v>
          </cell>
        </row>
        <row r="38">
          <cell r="I38" t="str">
            <v>terapeutyczny</v>
          </cell>
          <cell r="J38">
            <v>5032</v>
          </cell>
        </row>
        <row r="39">
          <cell r="I39" t="str">
            <v>inni</v>
          </cell>
          <cell r="J39">
            <v>1382</v>
          </cell>
        </row>
      </sheetData>
      <sheetData sheetId="11"/>
      <sheetData sheetId="12">
        <row r="27">
          <cell r="J27" t="str">
            <v>M</v>
          </cell>
          <cell r="K27">
            <v>576</v>
          </cell>
        </row>
        <row r="28">
          <cell r="J28" t="str">
            <v>P</v>
          </cell>
          <cell r="K28">
            <v>24738</v>
          </cell>
        </row>
        <row r="29">
          <cell r="J29" t="str">
            <v>R</v>
          </cell>
          <cell r="K29">
            <v>38228</v>
          </cell>
        </row>
        <row r="30">
          <cell r="J30" t="str">
            <v>Inni*</v>
          </cell>
          <cell r="K30">
            <v>1382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5</v>
          </cell>
          <cell r="M5">
            <v>3304</v>
          </cell>
          <cell r="N5">
            <v>332</v>
          </cell>
        </row>
        <row r="6">
          <cell r="L6">
            <v>6</v>
          </cell>
          <cell r="M6">
            <v>3166</v>
          </cell>
          <cell r="N6">
            <v>394</v>
          </cell>
        </row>
        <row r="7">
          <cell r="L7">
            <v>7</v>
          </cell>
          <cell r="M7">
            <v>3252</v>
          </cell>
          <cell r="N7">
            <v>334</v>
          </cell>
        </row>
        <row r="8">
          <cell r="L8">
            <v>8</v>
          </cell>
          <cell r="M8">
            <v>3296</v>
          </cell>
          <cell r="N8">
            <v>332</v>
          </cell>
        </row>
        <row r="9">
          <cell r="L9">
            <v>9</v>
          </cell>
          <cell r="M9">
            <v>3198</v>
          </cell>
          <cell r="N9">
            <v>438</v>
          </cell>
        </row>
        <row r="10">
          <cell r="L10">
            <v>10</v>
          </cell>
          <cell r="M10">
            <v>3363</v>
          </cell>
          <cell r="N10">
            <v>391</v>
          </cell>
        </row>
        <row r="11">
          <cell r="L11">
            <v>11</v>
          </cell>
          <cell r="M11">
            <v>3132</v>
          </cell>
          <cell r="N11">
            <v>412</v>
          </cell>
        </row>
        <row r="12">
          <cell r="L12">
            <v>12</v>
          </cell>
          <cell r="M12">
            <v>3254</v>
          </cell>
          <cell r="N12">
            <v>465</v>
          </cell>
        </row>
        <row r="13">
          <cell r="L13">
            <v>1</v>
          </cell>
          <cell r="M13">
            <v>3370</v>
          </cell>
          <cell r="N13">
            <v>351</v>
          </cell>
        </row>
        <row r="14">
          <cell r="L14">
            <v>2</v>
          </cell>
          <cell r="M14">
            <v>3021</v>
          </cell>
          <cell r="N14">
            <v>357</v>
          </cell>
        </row>
        <row r="15">
          <cell r="L15">
            <v>3</v>
          </cell>
          <cell r="M15">
            <v>3441</v>
          </cell>
          <cell r="N15">
            <v>447</v>
          </cell>
        </row>
        <row r="16">
          <cell r="L16">
            <v>4</v>
          </cell>
          <cell r="M16">
            <v>3350</v>
          </cell>
          <cell r="N16">
            <v>394</v>
          </cell>
        </row>
        <row r="17">
          <cell r="L17">
            <v>5</v>
          </cell>
          <cell r="M17">
            <v>3462</v>
          </cell>
          <cell r="N17">
            <v>415</v>
          </cell>
        </row>
      </sheetData>
      <sheetData sheetId="14">
        <row r="7">
          <cell r="A7" t="str">
            <v>Bydgoszcz</v>
          </cell>
          <cell r="C7">
            <v>49</v>
          </cell>
        </row>
        <row r="8">
          <cell r="A8" t="str">
            <v>Katowice</v>
          </cell>
          <cell r="C8">
            <v>54</v>
          </cell>
        </row>
        <row r="9">
          <cell r="A9" t="str">
            <v>Koszalin</v>
          </cell>
          <cell r="C9">
            <v>46</v>
          </cell>
        </row>
        <row r="10">
          <cell r="A10" t="str">
            <v>Kraków</v>
          </cell>
          <cell r="C10">
            <v>33</v>
          </cell>
        </row>
        <row r="11">
          <cell r="A11" t="str">
            <v>Lublin</v>
          </cell>
          <cell r="C11">
            <v>29</v>
          </cell>
        </row>
        <row r="12">
          <cell r="A12" t="str">
            <v>Łódź</v>
          </cell>
          <cell r="C12">
            <v>44</v>
          </cell>
        </row>
        <row r="13">
          <cell r="A13" t="str">
            <v>Olsztyn</v>
          </cell>
          <cell r="C13">
            <v>69</v>
          </cell>
        </row>
        <row r="14">
          <cell r="A14" t="str">
            <v>Opole</v>
          </cell>
          <cell r="C14">
            <v>64</v>
          </cell>
        </row>
        <row r="15">
          <cell r="A15" t="str">
            <v>Poznań</v>
          </cell>
          <cell r="C15">
            <v>46</v>
          </cell>
        </row>
        <row r="16">
          <cell r="A16" t="str">
            <v>Rzeszów</v>
          </cell>
          <cell r="C16">
            <v>35</v>
          </cell>
        </row>
        <row r="17">
          <cell r="A17" t="str">
            <v>Warszawa</v>
          </cell>
          <cell r="C17">
            <v>28</v>
          </cell>
        </row>
        <row r="70">
          <cell r="A70" t="str">
            <v>maj</v>
          </cell>
          <cell r="B70">
            <v>475</v>
          </cell>
        </row>
        <row r="71">
          <cell r="A71" t="str">
            <v>czerwiec</v>
          </cell>
          <cell r="B71">
            <v>562</v>
          </cell>
        </row>
        <row r="72">
          <cell r="A72" t="str">
            <v>lipiec</v>
          </cell>
          <cell r="B72">
            <v>539</v>
          </cell>
        </row>
        <row r="73">
          <cell r="A73" t="str">
            <v>sierpień</v>
          </cell>
          <cell r="B73">
            <v>401</v>
          </cell>
        </row>
        <row r="74">
          <cell r="A74" t="str">
            <v>wrzesień</v>
          </cell>
          <cell r="B74">
            <v>603</v>
          </cell>
        </row>
        <row r="75">
          <cell r="A75" t="str">
            <v>październik</v>
          </cell>
          <cell r="B75">
            <v>520</v>
          </cell>
        </row>
        <row r="76">
          <cell r="A76" t="str">
            <v>listopad</v>
          </cell>
          <cell r="B76">
            <v>505</v>
          </cell>
        </row>
        <row r="77">
          <cell r="A77" t="str">
            <v>grudzień</v>
          </cell>
          <cell r="B77">
            <v>501</v>
          </cell>
        </row>
        <row r="78">
          <cell r="A78" t="str">
            <v>styczeń</v>
          </cell>
          <cell r="B78">
            <v>431</v>
          </cell>
        </row>
        <row r="79">
          <cell r="A79" t="str">
            <v>luty</v>
          </cell>
          <cell r="B79">
            <v>488</v>
          </cell>
        </row>
        <row r="80">
          <cell r="A80" t="str">
            <v>marzec</v>
          </cell>
          <cell r="B80">
            <v>579</v>
          </cell>
        </row>
        <row r="81">
          <cell r="A81" t="str">
            <v>kwiecień</v>
          </cell>
          <cell r="B81">
            <v>486</v>
          </cell>
        </row>
        <row r="82">
          <cell r="A82" t="str">
            <v>maj</v>
          </cell>
          <cell r="B82">
            <v>497</v>
          </cell>
        </row>
      </sheetData>
      <sheetData sheetId="15">
        <row r="7">
          <cell r="A7" t="str">
            <v>Białystok</v>
          </cell>
          <cell r="C7">
            <v>688</v>
          </cell>
        </row>
        <row r="8">
          <cell r="A8" t="str">
            <v>Gdańsk</v>
          </cell>
          <cell r="C8">
            <v>731</v>
          </cell>
        </row>
        <row r="9">
          <cell r="A9" t="str">
            <v>Katowice</v>
          </cell>
          <cell r="C9">
            <v>890</v>
          </cell>
        </row>
        <row r="10">
          <cell r="A10" t="str">
            <v>Kraków</v>
          </cell>
          <cell r="C10">
            <v>462</v>
          </cell>
        </row>
        <row r="11">
          <cell r="A11" t="str">
            <v>Lublin</v>
          </cell>
          <cell r="C11">
            <v>830</v>
          </cell>
        </row>
        <row r="12">
          <cell r="A12" t="str">
            <v>Łódź</v>
          </cell>
          <cell r="C12">
            <v>652</v>
          </cell>
        </row>
        <row r="13">
          <cell r="A13" t="str">
            <v>Poznań</v>
          </cell>
          <cell r="C13">
            <v>782</v>
          </cell>
        </row>
        <row r="14">
          <cell r="A14" t="str">
            <v>Rzeszów</v>
          </cell>
          <cell r="C14">
            <v>268</v>
          </cell>
        </row>
        <row r="15">
          <cell r="A15" t="str">
            <v>Szczecin</v>
          </cell>
          <cell r="C15">
            <v>419</v>
          </cell>
        </row>
        <row r="16">
          <cell r="A16" t="str">
            <v>Warszawa</v>
          </cell>
          <cell r="C16">
            <v>428</v>
          </cell>
        </row>
        <row r="17">
          <cell r="A17" t="str">
            <v>Wrocław</v>
          </cell>
          <cell r="C17">
            <v>1151</v>
          </cell>
        </row>
      </sheetData>
      <sheetData sheetId="16"/>
      <sheetData sheetId="17">
        <row r="62">
          <cell r="B62">
            <v>5</v>
          </cell>
          <cell r="C62">
            <v>1381</v>
          </cell>
        </row>
        <row r="63">
          <cell r="B63">
            <v>6</v>
          </cell>
          <cell r="C63">
            <v>1396</v>
          </cell>
        </row>
        <row r="64">
          <cell r="B64">
            <v>7</v>
          </cell>
          <cell r="C64">
            <v>1416</v>
          </cell>
        </row>
        <row r="65">
          <cell r="B65">
            <v>8</v>
          </cell>
          <cell r="C65">
            <v>1459</v>
          </cell>
        </row>
        <row r="66">
          <cell r="B66">
            <v>9</v>
          </cell>
          <cell r="C66">
            <v>1466</v>
          </cell>
        </row>
        <row r="67">
          <cell r="B67">
            <v>10</v>
          </cell>
          <cell r="C67">
            <v>1578</v>
          </cell>
        </row>
        <row r="68">
          <cell r="B68">
            <v>11</v>
          </cell>
          <cell r="C68">
            <v>1657</v>
          </cell>
        </row>
        <row r="69">
          <cell r="B69">
            <v>12</v>
          </cell>
          <cell r="C69">
            <v>1741</v>
          </cell>
        </row>
        <row r="70">
          <cell r="B70">
            <v>1</v>
          </cell>
          <cell r="C70">
            <v>1767</v>
          </cell>
        </row>
        <row r="71">
          <cell r="B71">
            <v>2</v>
          </cell>
          <cell r="C71">
            <v>1754</v>
          </cell>
        </row>
        <row r="72">
          <cell r="B72">
            <v>3</v>
          </cell>
          <cell r="C72">
            <v>1724</v>
          </cell>
        </row>
        <row r="73">
          <cell r="B73">
            <v>4</v>
          </cell>
          <cell r="C73">
            <v>1744</v>
          </cell>
        </row>
        <row r="74">
          <cell r="B74">
            <v>5</v>
          </cell>
          <cell r="C74">
            <v>1766</v>
          </cell>
        </row>
      </sheetData>
      <sheetData sheetId="18"/>
      <sheetData sheetId="19"/>
      <sheetData sheetId="20"/>
      <sheetData sheetId="21">
        <row r="51">
          <cell r="B51">
            <v>12</v>
          </cell>
          <cell r="C51">
            <v>10822</v>
          </cell>
        </row>
        <row r="52">
          <cell r="B52">
            <v>1</v>
          </cell>
          <cell r="C52">
            <v>11072</v>
          </cell>
        </row>
        <row r="53">
          <cell r="B53">
            <v>2</v>
          </cell>
          <cell r="C53">
            <v>11668</v>
          </cell>
        </row>
        <row r="54">
          <cell r="B54">
            <v>3</v>
          </cell>
          <cell r="C54">
            <v>12360</v>
          </cell>
        </row>
        <row r="55">
          <cell r="B55">
            <v>4</v>
          </cell>
          <cell r="C55">
            <v>12803</v>
          </cell>
        </row>
        <row r="56">
          <cell r="B56">
            <v>5</v>
          </cell>
          <cell r="C56">
            <v>13708</v>
          </cell>
        </row>
        <row r="57">
          <cell r="B57">
            <v>6</v>
          </cell>
          <cell r="C57">
            <v>14619</v>
          </cell>
        </row>
        <row r="58">
          <cell r="B58">
            <v>7</v>
          </cell>
          <cell r="C58">
            <v>15356</v>
          </cell>
        </row>
        <row r="59">
          <cell r="B59">
            <v>8</v>
          </cell>
          <cell r="C59">
            <v>16400</v>
          </cell>
        </row>
        <row r="60">
          <cell r="B60">
            <v>9</v>
          </cell>
          <cell r="C60">
            <v>17039</v>
          </cell>
        </row>
        <row r="61">
          <cell r="B61">
            <v>10</v>
          </cell>
          <cell r="C61">
            <v>17856</v>
          </cell>
        </row>
        <row r="62">
          <cell r="B62">
            <v>11</v>
          </cell>
          <cell r="C62">
            <v>17868</v>
          </cell>
        </row>
        <row r="63">
          <cell r="B63">
            <v>12</v>
          </cell>
          <cell r="C63">
            <v>18202</v>
          </cell>
        </row>
        <row r="64">
          <cell r="B64">
            <v>1</v>
          </cell>
          <cell r="C64">
            <v>17481</v>
          </cell>
        </row>
        <row r="65">
          <cell r="B65">
            <v>2</v>
          </cell>
          <cell r="C65">
            <v>17322</v>
          </cell>
        </row>
        <row r="66">
          <cell r="B66">
            <v>3</v>
          </cell>
          <cell r="C66">
            <v>17140</v>
          </cell>
        </row>
        <row r="67">
          <cell r="B67">
            <v>4</v>
          </cell>
          <cell r="C67">
            <v>17029</v>
          </cell>
        </row>
        <row r="68">
          <cell r="B68">
            <v>5</v>
          </cell>
          <cell r="C68">
            <v>17125</v>
          </cell>
        </row>
      </sheetData>
      <sheetData sheetId="22">
        <row r="57">
          <cell r="B57">
            <v>12</v>
          </cell>
          <cell r="C57">
            <v>48.6</v>
          </cell>
          <cell r="E57">
            <v>12</v>
          </cell>
          <cell r="F57">
            <v>17.2</v>
          </cell>
        </row>
        <row r="58">
          <cell r="B58">
            <v>1</v>
          </cell>
          <cell r="C58">
            <v>47.4</v>
          </cell>
          <cell r="E58">
            <v>1</v>
          </cell>
          <cell r="F58">
            <v>17.5</v>
          </cell>
        </row>
        <row r="59">
          <cell r="B59">
            <v>2</v>
          </cell>
          <cell r="C59">
            <v>47.2</v>
          </cell>
          <cell r="E59">
            <v>2</v>
          </cell>
          <cell r="F59">
            <v>16.7</v>
          </cell>
        </row>
        <row r="60">
          <cell r="B60">
            <v>3</v>
          </cell>
          <cell r="C60">
            <v>47.2</v>
          </cell>
          <cell r="E60">
            <v>3</v>
          </cell>
          <cell r="F60">
            <v>16.899999999999999</v>
          </cell>
        </row>
        <row r="61">
          <cell r="B61">
            <v>4</v>
          </cell>
          <cell r="C61">
            <v>47.9</v>
          </cell>
          <cell r="E61">
            <v>4</v>
          </cell>
          <cell r="F61">
            <v>16.2</v>
          </cell>
        </row>
        <row r="62">
          <cell r="B62">
            <v>5</v>
          </cell>
          <cell r="C62">
            <v>49.2</v>
          </cell>
          <cell r="E62">
            <v>5</v>
          </cell>
          <cell r="F62">
            <v>15</v>
          </cell>
        </row>
        <row r="63">
          <cell r="B63">
            <v>6</v>
          </cell>
          <cell r="C63">
            <v>50.1</v>
          </cell>
          <cell r="E63">
            <v>6</v>
          </cell>
          <cell r="F63">
            <v>14.1</v>
          </cell>
        </row>
        <row r="64">
          <cell r="B64">
            <v>7</v>
          </cell>
          <cell r="C64">
            <v>50.8</v>
          </cell>
          <cell r="E64">
            <v>7</v>
          </cell>
          <cell r="F64">
            <v>14</v>
          </cell>
        </row>
        <row r="65">
          <cell r="B65">
            <v>8</v>
          </cell>
          <cell r="C65">
            <v>53.5</v>
          </cell>
          <cell r="E65">
            <v>8</v>
          </cell>
          <cell r="F65">
            <v>11.4</v>
          </cell>
        </row>
        <row r="66">
          <cell r="B66">
            <v>9</v>
          </cell>
          <cell r="C66">
            <v>55.5</v>
          </cell>
          <cell r="E66">
            <v>9</v>
          </cell>
          <cell r="F66">
            <v>10.1</v>
          </cell>
        </row>
        <row r="67">
          <cell r="B67">
            <v>10</v>
          </cell>
          <cell r="C67">
            <v>57.2</v>
          </cell>
          <cell r="E67">
            <v>10</v>
          </cell>
          <cell r="F67">
            <v>8.6</v>
          </cell>
        </row>
        <row r="68">
          <cell r="B68">
            <v>11</v>
          </cell>
          <cell r="C68">
            <v>56.9</v>
          </cell>
          <cell r="E68">
            <v>11</v>
          </cell>
          <cell r="F68">
            <v>8.6</v>
          </cell>
        </row>
        <row r="69">
          <cell r="B69">
            <v>12</v>
          </cell>
          <cell r="C69">
            <v>56.9</v>
          </cell>
          <cell r="E69">
            <v>12</v>
          </cell>
          <cell r="F69">
            <v>8.6999999999999993</v>
          </cell>
        </row>
        <row r="70">
          <cell r="B70">
            <v>1</v>
          </cell>
          <cell r="C70">
            <v>55.5</v>
          </cell>
          <cell r="E70">
            <v>1</v>
          </cell>
          <cell r="F70">
            <v>9.8000000000000007</v>
          </cell>
        </row>
        <row r="71">
          <cell r="B71">
            <v>2</v>
          </cell>
          <cell r="C71">
            <v>55.5</v>
          </cell>
          <cell r="E71">
            <v>2</v>
          </cell>
          <cell r="F71">
            <v>8.6999999999999993</v>
          </cell>
        </row>
        <row r="72">
          <cell r="B72">
            <v>3</v>
          </cell>
          <cell r="C72">
            <v>55.1</v>
          </cell>
          <cell r="E72">
            <v>3</v>
          </cell>
          <cell r="F72">
            <v>8.5</v>
          </cell>
        </row>
        <row r="73">
          <cell r="B73">
            <v>4</v>
          </cell>
          <cell r="C73">
            <v>55</v>
          </cell>
          <cell r="E73">
            <v>4</v>
          </cell>
          <cell r="F73">
            <v>8.9</v>
          </cell>
        </row>
        <row r="74">
          <cell r="B74">
            <v>5</v>
          </cell>
          <cell r="C74">
            <v>55.2</v>
          </cell>
          <cell r="E74">
            <v>5</v>
          </cell>
          <cell r="F74">
            <v>7.4</v>
          </cell>
        </row>
      </sheetData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 refreshError="1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12</v>
          </cell>
        </row>
        <row r="76">
          <cell r="K76" t="str">
            <v>kwiecień</v>
          </cell>
          <cell r="L76">
            <v>0</v>
          </cell>
          <cell r="M76">
            <v>14</v>
          </cell>
        </row>
        <row r="77">
          <cell r="K77" t="str">
            <v>maj</v>
          </cell>
          <cell r="L77">
            <v>0</v>
          </cell>
          <cell r="M77">
            <v>14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workbookViewId="0">
      <selection activeCell="B23" sqref="B23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69" t="s">
        <v>619</v>
      </c>
      <c r="B3" s="869"/>
      <c r="C3" s="869"/>
      <c r="D3" s="869"/>
      <c r="E3" s="869"/>
      <c r="F3" s="869"/>
      <c r="G3" s="869"/>
      <c r="H3" s="869"/>
      <c r="I3" s="869"/>
    </row>
    <row r="5" spans="1:9" ht="21.1" x14ac:dyDescent="0.35">
      <c r="A5" s="870" t="s">
        <v>620</v>
      </c>
      <c r="B5" s="870"/>
      <c r="C5" s="870"/>
      <c r="D5" s="870"/>
      <c r="E5" s="870"/>
      <c r="F5" s="870"/>
      <c r="G5" s="870"/>
      <c r="H5" s="870"/>
      <c r="I5" s="870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955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71" t="s">
        <v>611</v>
      </c>
      <c r="B22" s="871"/>
      <c r="C22" s="871"/>
      <c r="D22" s="871"/>
      <c r="E22" s="871"/>
      <c r="F22" s="871"/>
      <c r="G22" s="871"/>
      <c r="H22" s="871"/>
      <c r="I22" s="871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71" t="s">
        <v>612</v>
      </c>
      <c r="B24" s="871"/>
      <c r="C24" s="871"/>
      <c r="D24" s="871"/>
      <c r="E24" s="871"/>
      <c r="F24" s="871"/>
      <c r="G24" s="871"/>
      <c r="H24" s="871"/>
      <c r="I24" s="871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3"/>
      <c r="B26" s="873"/>
      <c r="C26" s="873"/>
      <c r="D26" s="873"/>
      <c r="E26" s="873"/>
      <c r="F26" s="873"/>
      <c r="G26" s="873"/>
      <c r="H26" s="873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2" t="s">
        <v>956</v>
      </c>
      <c r="B35" s="872"/>
      <c r="C35" s="872"/>
      <c r="D35" s="872"/>
      <c r="E35" s="872"/>
      <c r="F35" s="872"/>
      <c r="G35" s="872"/>
      <c r="H35" s="872"/>
      <c r="I35" s="872"/>
    </row>
    <row r="47" spans="1:9" x14ac:dyDescent="0.25">
      <c r="A47" s="868" t="s">
        <v>615</v>
      </c>
      <c r="B47" s="868"/>
      <c r="C47" s="868"/>
      <c r="D47" s="868"/>
      <c r="E47" s="868"/>
      <c r="F47" s="868"/>
      <c r="G47" s="868"/>
      <c r="H47" s="868"/>
      <c r="I47" s="868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I48" sqref="I48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969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ht="12.75" customHeight="1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ht="12.75" customHeight="1" x14ac:dyDescent="0.25">
      <c r="A6" s="84" t="s">
        <v>31</v>
      </c>
      <c r="B6" s="105">
        <v>81086</v>
      </c>
      <c r="C6" s="105">
        <v>25</v>
      </c>
      <c r="D6" s="105">
        <v>71588</v>
      </c>
      <c r="E6" s="106">
        <v>88.259298985341076</v>
      </c>
    </row>
    <row r="7" spans="1:5" ht="12.75" customHeight="1" x14ac:dyDescent="0.25">
      <c r="A7" s="676" t="s">
        <v>68</v>
      </c>
      <c r="B7" s="677">
        <f>SUM(B8:B16)</f>
        <v>8326</v>
      </c>
      <c r="C7" s="677">
        <f>SUM(C8:C16)</f>
        <v>0</v>
      </c>
      <c r="D7" s="677">
        <f>SUM(D8:D16)</f>
        <v>7475</v>
      </c>
      <c r="E7" s="698">
        <f>D7/(B7+C7)*100</f>
        <v>89.779005524861873</v>
      </c>
    </row>
    <row r="8" spans="1:5" ht="12.75" customHeight="1" x14ac:dyDescent="0.25">
      <c r="A8" s="463" t="s">
        <v>69</v>
      </c>
      <c r="B8" s="107">
        <v>1372</v>
      </c>
      <c r="C8" s="107"/>
      <c r="D8" s="107">
        <v>1069</v>
      </c>
      <c r="E8" s="699">
        <f t="shared" ref="E8:E16" si="0">D8/(B8+C8)*100</f>
        <v>77.915451895043731</v>
      </c>
    </row>
    <row r="9" spans="1:5" ht="12.75" customHeight="1" x14ac:dyDescent="0.25">
      <c r="A9" s="464" t="s">
        <v>79</v>
      </c>
      <c r="B9" s="75">
        <v>1597</v>
      </c>
      <c r="C9" s="75"/>
      <c r="D9" s="75">
        <v>1469</v>
      </c>
      <c r="E9" s="700">
        <f t="shared" si="0"/>
        <v>91.984971822166557</v>
      </c>
    </row>
    <row r="10" spans="1:5" ht="12.75" customHeight="1" x14ac:dyDescent="0.25">
      <c r="A10" s="464" t="s">
        <v>81</v>
      </c>
      <c r="B10" s="75">
        <v>357</v>
      </c>
      <c r="C10" s="75"/>
      <c r="D10" s="75">
        <v>320</v>
      </c>
      <c r="E10" s="700">
        <f t="shared" si="0"/>
        <v>89.635854341736703</v>
      </c>
    </row>
    <row r="11" spans="1:5" ht="12.75" customHeight="1" x14ac:dyDescent="0.25">
      <c r="A11" s="465" t="s">
        <v>80</v>
      </c>
      <c r="B11" s="75">
        <v>383</v>
      </c>
      <c r="C11" s="75"/>
      <c r="D11" s="75">
        <v>364</v>
      </c>
      <c r="E11" s="700">
        <f t="shared" si="0"/>
        <v>95.039164490861623</v>
      </c>
    </row>
    <row r="12" spans="1:5" ht="12.75" customHeight="1" x14ac:dyDescent="0.25">
      <c r="A12" s="465" t="s">
        <v>346</v>
      </c>
      <c r="B12" s="75">
        <v>1532</v>
      </c>
      <c r="C12" s="75"/>
      <c r="D12" s="75">
        <v>1424</v>
      </c>
      <c r="E12" s="700">
        <f t="shared" si="0"/>
        <v>92.95039164490862</v>
      </c>
    </row>
    <row r="13" spans="1:5" ht="12.75" customHeight="1" x14ac:dyDescent="0.25">
      <c r="A13" s="465" t="s">
        <v>706</v>
      </c>
      <c r="B13" s="75">
        <v>490</v>
      </c>
      <c r="C13" s="75"/>
      <c r="D13" s="75">
        <v>430</v>
      </c>
      <c r="E13" s="700">
        <f t="shared" si="0"/>
        <v>87.755102040816325</v>
      </c>
    </row>
    <row r="14" spans="1:5" ht="12.75" customHeight="1" x14ac:dyDescent="0.25">
      <c r="A14" s="465" t="s">
        <v>73</v>
      </c>
      <c r="B14" s="75">
        <v>701</v>
      </c>
      <c r="C14" s="75"/>
      <c r="D14" s="75">
        <v>658</v>
      </c>
      <c r="E14" s="700">
        <f t="shared" si="0"/>
        <v>93.865905848787449</v>
      </c>
    </row>
    <row r="15" spans="1:5" ht="12.75" customHeight="1" x14ac:dyDescent="0.25">
      <c r="A15" s="465" t="s">
        <v>82</v>
      </c>
      <c r="B15" s="75">
        <v>654</v>
      </c>
      <c r="C15" s="75"/>
      <c r="D15" s="75">
        <v>564</v>
      </c>
      <c r="E15" s="700">
        <f t="shared" si="0"/>
        <v>86.238532110091754</v>
      </c>
    </row>
    <row r="16" spans="1:5" ht="12.75" customHeight="1" x14ac:dyDescent="0.25">
      <c r="A16" s="467" t="s">
        <v>83</v>
      </c>
      <c r="B16" s="77">
        <v>1240</v>
      </c>
      <c r="C16" s="77"/>
      <c r="D16" s="77">
        <v>1177</v>
      </c>
      <c r="E16" s="700">
        <f t="shared" si="0"/>
        <v>94.91935483870968</v>
      </c>
    </row>
    <row r="17" spans="1:11" ht="12.75" customHeight="1" x14ac:dyDescent="0.25">
      <c r="A17" s="446" t="s">
        <v>84</v>
      </c>
      <c r="B17" s="677">
        <f>SUM(B18:B30)</f>
        <v>8097</v>
      </c>
      <c r="C17" s="677">
        <f>SUM(C18:C30)</f>
        <v>0</v>
      </c>
      <c r="D17" s="677">
        <f>SUM(D18:D30)</f>
        <v>7610</v>
      </c>
      <c r="E17" s="701">
        <f>D17/(B17+C17)*100</f>
        <v>93.985426701247377</v>
      </c>
    </row>
    <row r="18" spans="1:11" ht="13.6" x14ac:dyDescent="0.25">
      <c r="A18" s="463" t="s">
        <v>85</v>
      </c>
      <c r="B18" s="75">
        <v>889</v>
      </c>
      <c r="C18" s="75"/>
      <c r="D18" s="75">
        <v>858</v>
      </c>
      <c r="E18" s="699">
        <f t="shared" ref="E18:E48" si="1">D18/(B18+C18)*100</f>
        <v>96.512935883014634</v>
      </c>
      <c r="K18" s="108"/>
    </row>
    <row r="19" spans="1:11" ht="13.6" x14ac:dyDescent="0.25">
      <c r="A19" s="463" t="s">
        <v>86</v>
      </c>
      <c r="B19" s="75">
        <v>341</v>
      </c>
      <c r="C19" s="75"/>
      <c r="D19" s="75">
        <v>286</v>
      </c>
      <c r="E19" s="700">
        <f t="shared" si="1"/>
        <v>83.870967741935488</v>
      </c>
    </row>
    <row r="20" spans="1:11" ht="13.6" x14ac:dyDescent="0.25">
      <c r="A20" s="463" t="s">
        <v>88</v>
      </c>
      <c r="B20" s="75">
        <v>406</v>
      </c>
      <c r="C20" s="75"/>
      <c r="D20" s="75">
        <v>381</v>
      </c>
      <c r="E20" s="700">
        <f t="shared" si="1"/>
        <v>93.842364532019701</v>
      </c>
    </row>
    <row r="21" spans="1:11" ht="13.6" x14ac:dyDescent="0.25">
      <c r="A21" s="464" t="s">
        <v>89</v>
      </c>
      <c r="B21" s="75">
        <v>405</v>
      </c>
      <c r="C21" s="75"/>
      <c r="D21" s="75">
        <v>383</v>
      </c>
      <c r="E21" s="700">
        <f t="shared" si="1"/>
        <v>94.567901234567898</v>
      </c>
    </row>
    <row r="22" spans="1:11" ht="13.6" x14ac:dyDescent="0.25">
      <c r="A22" s="464" t="s">
        <v>90</v>
      </c>
      <c r="B22" s="75">
        <v>413</v>
      </c>
      <c r="C22" s="75"/>
      <c r="D22" s="75">
        <v>367</v>
      </c>
      <c r="E22" s="700">
        <f t="shared" si="1"/>
        <v>88.861985472154956</v>
      </c>
    </row>
    <row r="23" spans="1:11" ht="13.6" x14ac:dyDescent="0.25">
      <c r="A23" s="464" t="s">
        <v>91</v>
      </c>
      <c r="B23" s="75">
        <v>342</v>
      </c>
      <c r="C23" s="75"/>
      <c r="D23" s="75">
        <v>319</v>
      </c>
      <c r="E23" s="700">
        <f t="shared" si="1"/>
        <v>93.274853801169584</v>
      </c>
    </row>
    <row r="24" spans="1:11" ht="13.6" x14ac:dyDescent="0.25">
      <c r="A24" s="464" t="s">
        <v>92</v>
      </c>
      <c r="B24" s="75">
        <v>412</v>
      </c>
      <c r="C24" s="75"/>
      <c r="D24" s="75">
        <v>391</v>
      </c>
      <c r="E24" s="700">
        <f t="shared" si="1"/>
        <v>94.902912621359221</v>
      </c>
    </row>
    <row r="25" spans="1:11" ht="13.6" x14ac:dyDescent="0.25">
      <c r="A25" s="464" t="s">
        <v>93</v>
      </c>
      <c r="B25" s="75">
        <v>620</v>
      </c>
      <c r="C25" s="75"/>
      <c r="D25" s="75">
        <v>591</v>
      </c>
      <c r="E25" s="700">
        <f t="shared" si="1"/>
        <v>95.322580645161295</v>
      </c>
    </row>
    <row r="26" spans="1:11" ht="13.6" x14ac:dyDescent="0.25">
      <c r="A26" s="464" t="s">
        <v>141</v>
      </c>
      <c r="B26" s="75">
        <v>283</v>
      </c>
      <c r="C26" s="75"/>
      <c r="D26" s="75">
        <v>254</v>
      </c>
      <c r="E26" s="700">
        <f t="shared" si="1"/>
        <v>89.752650176678443</v>
      </c>
    </row>
    <row r="27" spans="1:11" ht="13.6" x14ac:dyDescent="0.25">
      <c r="A27" s="464" t="s">
        <v>94</v>
      </c>
      <c r="B27" s="75">
        <v>624</v>
      </c>
      <c r="C27" s="75"/>
      <c r="D27" s="75">
        <v>572</v>
      </c>
      <c r="E27" s="700">
        <f t="shared" si="1"/>
        <v>91.666666666666657</v>
      </c>
    </row>
    <row r="28" spans="1:11" ht="13.6" x14ac:dyDescent="0.25">
      <c r="A28" s="464" t="s">
        <v>95</v>
      </c>
      <c r="B28" s="75">
        <v>862</v>
      </c>
      <c r="C28" s="75"/>
      <c r="D28" s="75">
        <v>851</v>
      </c>
      <c r="E28" s="700">
        <f t="shared" si="1"/>
        <v>98.72389791183295</v>
      </c>
    </row>
    <row r="29" spans="1:11" ht="13.6" x14ac:dyDescent="0.25">
      <c r="A29" s="464" t="s">
        <v>96</v>
      </c>
      <c r="B29" s="75">
        <v>774</v>
      </c>
      <c r="C29" s="75"/>
      <c r="D29" s="75">
        <v>746</v>
      </c>
      <c r="E29" s="700">
        <f>D29/(B29+C29)*100</f>
        <v>96.382428940568474</v>
      </c>
    </row>
    <row r="30" spans="1:11" ht="13.6" x14ac:dyDescent="0.25">
      <c r="A30" s="464" t="s">
        <v>348</v>
      </c>
      <c r="B30" s="75">
        <v>1726</v>
      </c>
      <c r="C30" s="75"/>
      <c r="D30" s="75">
        <v>1611</v>
      </c>
      <c r="E30" s="700">
        <f>D30/(B30+C30)*100</f>
        <v>93.337195828505216</v>
      </c>
    </row>
    <row r="31" spans="1:11" ht="13.6" x14ac:dyDescent="0.25">
      <c r="A31" s="677" t="s">
        <v>98</v>
      </c>
      <c r="B31" s="677">
        <f>SUM(B32:B40)</f>
        <v>8570</v>
      </c>
      <c r="C31" s="677">
        <f>SUM(C32:C40)</f>
        <v>0</v>
      </c>
      <c r="D31" s="677">
        <f>SUM(D32:D40)</f>
        <v>7453</v>
      </c>
      <c r="E31" s="701">
        <f>D31/(B31+C31)*100</f>
        <v>86.96616102683781</v>
      </c>
    </row>
    <row r="32" spans="1:11" ht="13.6" x14ac:dyDescent="0.25">
      <c r="A32" s="464" t="s">
        <v>99</v>
      </c>
      <c r="B32" s="75">
        <v>1376</v>
      </c>
      <c r="C32" s="75"/>
      <c r="D32" s="75">
        <v>1060</v>
      </c>
      <c r="E32" s="699">
        <f t="shared" ref="E32:E40" si="2">D32/(B32+C32)*100</f>
        <v>77.034883720930239</v>
      </c>
    </row>
    <row r="33" spans="1:5" ht="13.6" x14ac:dyDescent="0.25">
      <c r="A33" s="463" t="s">
        <v>100</v>
      </c>
      <c r="B33" s="75">
        <v>619</v>
      </c>
      <c r="C33" s="75"/>
      <c r="D33" s="75">
        <v>289</v>
      </c>
      <c r="E33" s="700">
        <f t="shared" si="2"/>
        <v>46.688206785137318</v>
      </c>
    </row>
    <row r="34" spans="1:5" ht="12.75" customHeight="1" x14ac:dyDescent="0.25">
      <c r="A34" s="464" t="s">
        <v>165</v>
      </c>
      <c r="B34" s="75">
        <v>987</v>
      </c>
      <c r="C34" s="75"/>
      <c r="D34" s="75">
        <v>960</v>
      </c>
      <c r="E34" s="700">
        <f t="shared" si="2"/>
        <v>97.264437689969611</v>
      </c>
    </row>
    <row r="35" spans="1:5" ht="12.75" customHeight="1" x14ac:dyDescent="0.25">
      <c r="A35" s="464" t="s">
        <v>102</v>
      </c>
      <c r="B35" s="75">
        <v>1773</v>
      </c>
      <c r="C35" s="75"/>
      <c r="D35" s="75">
        <v>1715</v>
      </c>
      <c r="E35" s="700">
        <f t="shared" si="2"/>
        <v>96.728708403835313</v>
      </c>
    </row>
    <row r="36" spans="1:5" ht="12.75" customHeight="1" x14ac:dyDescent="0.25">
      <c r="A36" s="464" t="s">
        <v>166</v>
      </c>
      <c r="B36" s="75">
        <v>991</v>
      </c>
      <c r="C36" s="75"/>
      <c r="D36" s="75">
        <v>943</v>
      </c>
      <c r="E36" s="700">
        <f t="shared" si="2"/>
        <v>95.156407669021192</v>
      </c>
    </row>
    <row r="37" spans="1:5" ht="12.75" customHeight="1" x14ac:dyDescent="0.25">
      <c r="A37" s="464" t="s">
        <v>167</v>
      </c>
      <c r="B37" s="75">
        <v>923</v>
      </c>
      <c r="C37" s="75"/>
      <c r="D37" s="75">
        <v>797</v>
      </c>
      <c r="E37" s="700">
        <f t="shared" si="2"/>
        <v>86.348862405200435</v>
      </c>
    </row>
    <row r="38" spans="1:5" ht="12.75" customHeight="1" x14ac:dyDescent="0.25">
      <c r="A38" s="464" t="s">
        <v>169</v>
      </c>
      <c r="B38" s="75">
        <v>1140</v>
      </c>
      <c r="C38" s="75"/>
      <c r="D38" s="75">
        <v>1056</v>
      </c>
      <c r="E38" s="700">
        <f t="shared" si="2"/>
        <v>92.631578947368425</v>
      </c>
    </row>
    <row r="39" spans="1:5" ht="12.75" customHeight="1" x14ac:dyDescent="0.25">
      <c r="A39" s="464" t="s">
        <v>103</v>
      </c>
      <c r="B39" s="75">
        <v>264</v>
      </c>
      <c r="C39" s="75"/>
      <c r="D39" s="75">
        <v>153</v>
      </c>
      <c r="E39" s="700">
        <f t="shared" si="2"/>
        <v>57.95454545454546</v>
      </c>
    </row>
    <row r="40" spans="1:5" ht="12.75" customHeight="1" x14ac:dyDescent="0.25">
      <c r="A40" s="467" t="s">
        <v>504</v>
      </c>
      <c r="B40" s="77">
        <v>497</v>
      </c>
      <c r="C40" s="77"/>
      <c r="D40" s="77">
        <v>480</v>
      </c>
      <c r="E40" s="702">
        <f t="shared" si="2"/>
        <v>96.579476861166995</v>
      </c>
    </row>
    <row r="41" spans="1:5" ht="12.75" customHeight="1" x14ac:dyDescent="0.25">
      <c r="A41" s="446" t="s">
        <v>105</v>
      </c>
      <c r="B41" s="677">
        <f>SUM(B42:B48)</f>
        <v>5255</v>
      </c>
      <c r="C41" s="677">
        <f>SUM(C42:C48)</f>
        <v>0</v>
      </c>
      <c r="D41" s="677">
        <f>SUM(D42:D48)</f>
        <v>4793</v>
      </c>
      <c r="E41" s="701">
        <f t="shared" si="1"/>
        <v>91.208372978116074</v>
      </c>
    </row>
    <row r="42" spans="1:5" ht="12.75" customHeight="1" x14ac:dyDescent="0.25">
      <c r="A42" s="464" t="s">
        <v>107</v>
      </c>
      <c r="B42" s="75">
        <v>932</v>
      </c>
      <c r="C42" s="75"/>
      <c r="D42" s="75">
        <v>826</v>
      </c>
      <c r="E42" s="700">
        <f t="shared" si="1"/>
        <v>88.626609442060087</v>
      </c>
    </row>
    <row r="43" spans="1:5" ht="12.75" customHeight="1" x14ac:dyDescent="0.25">
      <c r="A43" s="464" t="s">
        <v>108</v>
      </c>
      <c r="B43" s="75">
        <v>437</v>
      </c>
      <c r="C43" s="75"/>
      <c r="D43" s="75">
        <v>399</v>
      </c>
      <c r="E43" s="700">
        <f t="shared" si="1"/>
        <v>91.304347826086953</v>
      </c>
    </row>
    <row r="44" spans="1:5" ht="12.75" customHeight="1" x14ac:dyDescent="0.25">
      <c r="A44" s="464" t="s">
        <v>109</v>
      </c>
      <c r="B44" s="75">
        <v>615</v>
      </c>
      <c r="C44" s="75"/>
      <c r="D44" s="75">
        <v>569</v>
      </c>
      <c r="E44" s="700">
        <f t="shared" si="1"/>
        <v>92.520325203252028</v>
      </c>
    </row>
    <row r="45" spans="1:5" ht="12.75" customHeight="1" x14ac:dyDescent="0.25">
      <c r="A45" s="463" t="s">
        <v>111</v>
      </c>
      <c r="B45" s="75">
        <v>1365</v>
      </c>
      <c r="C45" s="75"/>
      <c r="D45" s="75">
        <v>1238</v>
      </c>
      <c r="E45" s="700">
        <f t="shared" si="1"/>
        <v>90.695970695970701</v>
      </c>
    </row>
    <row r="46" spans="1:5" ht="12.75" customHeight="1" x14ac:dyDescent="0.25">
      <c r="A46" s="464" t="s">
        <v>112</v>
      </c>
      <c r="B46" s="75">
        <v>326</v>
      </c>
      <c r="C46" s="75"/>
      <c r="D46" s="75">
        <v>284</v>
      </c>
      <c r="E46" s="700">
        <f t="shared" si="1"/>
        <v>87.116564417177912</v>
      </c>
    </row>
    <row r="47" spans="1:5" ht="12.75" customHeight="1" x14ac:dyDescent="0.25">
      <c r="A47" s="464" t="s">
        <v>113</v>
      </c>
      <c r="B47" s="75">
        <v>307</v>
      </c>
      <c r="C47" s="75"/>
      <c r="D47" s="75">
        <v>286</v>
      </c>
      <c r="E47" s="700">
        <f t="shared" si="1"/>
        <v>93.159609120521168</v>
      </c>
    </row>
    <row r="48" spans="1:5" ht="12.75" customHeight="1" x14ac:dyDescent="0.25">
      <c r="A48" s="709" t="s">
        <v>97</v>
      </c>
      <c r="B48" s="77">
        <v>1273</v>
      </c>
      <c r="C48" s="77"/>
      <c r="D48" s="77">
        <v>1191</v>
      </c>
      <c r="E48" s="702">
        <f t="shared" si="1"/>
        <v>93.55852317360565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zoomScaleNormal="100" workbookViewId="0"/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970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77" t="s">
        <v>114</v>
      </c>
      <c r="B6" s="677">
        <f>SUM(B7:B16)</f>
        <v>6546</v>
      </c>
      <c r="C6" s="677">
        <f>SUM(C7:C16)</f>
        <v>0</v>
      </c>
      <c r="D6" s="677">
        <f>SUM(D7:D16)</f>
        <v>5461</v>
      </c>
      <c r="E6" s="701">
        <f t="shared" ref="E6:E50" si="0">D6/(B6+C6)*100</f>
        <v>83.424992361747627</v>
      </c>
    </row>
    <row r="7" spans="1:5" x14ac:dyDescent="0.25">
      <c r="A7" s="463" t="s">
        <v>115</v>
      </c>
      <c r="B7" s="75">
        <v>272</v>
      </c>
      <c r="C7" s="75"/>
      <c r="D7" s="75">
        <v>264</v>
      </c>
      <c r="E7" s="699">
        <f t="shared" si="0"/>
        <v>97.058823529411768</v>
      </c>
    </row>
    <row r="8" spans="1:5" x14ac:dyDescent="0.25">
      <c r="A8" s="464" t="s">
        <v>116</v>
      </c>
      <c r="B8" s="75">
        <v>1013</v>
      </c>
      <c r="C8" s="75"/>
      <c r="D8" s="75">
        <v>884</v>
      </c>
      <c r="E8" s="700">
        <f t="shared" si="0"/>
        <v>87.265547877591302</v>
      </c>
    </row>
    <row r="9" spans="1:5" x14ac:dyDescent="0.25">
      <c r="A9" s="464" t="s">
        <v>172</v>
      </c>
      <c r="B9" s="75">
        <v>994</v>
      </c>
      <c r="C9" s="75"/>
      <c r="D9" s="75">
        <v>855</v>
      </c>
      <c r="E9" s="700">
        <f t="shared" si="0"/>
        <v>86.016096579476866</v>
      </c>
    </row>
    <row r="10" spans="1:5" x14ac:dyDescent="0.25">
      <c r="A10" s="464" t="s">
        <v>117</v>
      </c>
      <c r="B10" s="75">
        <v>391</v>
      </c>
      <c r="C10" s="75"/>
      <c r="D10" s="75">
        <v>246</v>
      </c>
      <c r="E10" s="700">
        <f t="shared" si="0"/>
        <v>62.915601023017899</v>
      </c>
    </row>
    <row r="11" spans="1:5" x14ac:dyDescent="0.25">
      <c r="A11" s="464" t="s">
        <v>118</v>
      </c>
      <c r="B11" s="75">
        <v>694</v>
      </c>
      <c r="C11" s="75"/>
      <c r="D11" s="75">
        <v>426</v>
      </c>
      <c r="E11" s="700">
        <f t="shared" si="0"/>
        <v>61.383285302593663</v>
      </c>
    </row>
    <row r="12" spans="1:5" x14ac:dyDescent="0.25">
      <c r="A12" s="464" t="s">
        <v>119</v>
      </c>
      <c r="B12" s="75">
        <v>620</v>
      </c>
      <c r="C12" s="75"/>
      <c r="D12" s="75">
        <v>543</v>
      </c>
      <c r="E12" s="700">
        <f t="shared" si="0"/>
        <v>87.58064516129032</v>
      </c>
    </row>
    <row r="13" spans="1:5" x14ac:dyDescent="0.25">
      <c r="A13" s="464" t="s">
        <v>503</v>
      </c>
      <c r="B13" s="75">
        <v>620</v>
      </c>
      <c r="C13" s="75"/>
      <c r="D13" s="75">
        <v>579</v>
      </c>
      <c r="E13" s="700">
        <f t="shared" si="0"/>
        <v>93.387096774193552</v>
      </c>
    </row>
    <row r="14" spans="1:5" x14ac:dyDescent="0.25">
      <c r="A14" s="464" t="s">
        <v>120</v>
      </c>
      <c r="B14" s="75">
        <v>755</v>
      </c>
      <c r="C14" s="75"/>
      <c r="D14" s="75">
        <v>556</v>
      </c>
      <c r="E14" s="700">
        <f t="shared" si="0"/>
        <v>73.642384105960275</v>
      </c>
    </row>
    <row r="15" spans="1:5" x14ac:dyDescent="0.25">
      <c r="A15" s="464" t="s">
        <v>121</v>
      </c>
      <c r="B15" s="75">
        <v>632</v>
      </c>
      <c r="C15" s="75"/>
      <c r="D15" s="75">
        <v>579</v>
      </c>
      <c r="E15" s="700">
        <f t="shared" si="0"/>
        <v>91.613924050632917</v>
      </c>
    </row>
    <row r="16" spans="1:5" x14ac:dyDescent="0.25">
      <c r="A16" s="464" t="s">
        <v>302</v>
      </c>
      <c r="B16" s="75">
        <v>555</v>
      </c>
      <c r="C16" s="75"/>
      <c r="D16" s="75">
        <v>529</v>
      </c>
      <c r="E16" s="700">
        <f t="shared" si="0"/>
        <v>95.315315315315317</v>
      </c>
    </row>
    <row r="17" spans="1:5" x14ac:dyDescent="0.25">
      <c r="A17" s="676" t="s">
        <v>122</v>
      </c>
      <c r="B17" s="677">
        <f>SUM(B18:B26)</f>
        <v>7549</v>
      </c>
      <c r="C17" s="677">
        <f>SUM(C18:C26)</f>
        <v>14</v>
      </c>
      <c r="D17" s="677">
        <f>SUM(D18:D26)</f>
        <v>6719</v>
      </c>
      <c r="E17" s="701">
        <f t="shared" si="0"/>
        <v>88.840407245801927</v>
      </c>
    </row>
    <row r="18" spans="1:5" x14ac:dyDescent="0.25">
      <c r="A18" s="464" t="s">
        <v>123</v>
      </c>
      <c r="B18" s="75">
        <v>1047</v>
      </c>
      <c r="C18" s="75"/>
      <c r="D18" s="75">
        <v>709</v>
      </c>
      <c r="E18" s="699">
        <f t="shared" si="0"/>
        <v>67.717287488061132</v>
      </c>
    </row>
    <row r="19" spans="1:5" x14ac:dyDescent="0.25">
      <c r="A19" s="463" t="s">
        <v>145</v>
      </c>
      <c r="B19" s="75">
        <v>330</v>
      </c>
      <c r="C19" s="75">
        <v>14</v>
      </c>
      <c r="D19" s="75">
        <v>306</v>
      </c>
      <c r="E19" s="700">
        <f t="shared" si="0"/>
        <v>88.95348837209302</v>
      </c>
    </row>
    <row r="20" spans="1:5" x14ac:dyDescent="0.25">
      <c r="A20" s="464" t="s">
        <v>124</v>
      </c>
      <c r="B20" s="75">
        <v>713</v>
      </c>
      <c r="C20" s="75"/>
      <c r="D20" s="75">
        <v>687</v>
      </c>
      <c r="E20" s="700">
        <f t="shared" si="0"/>
        <v>96.353436185133233</v>
      </c>
    </row>
    <row r="21" spans="1:5" x14ac:dyDescent="0.25">
      <c r="A21" s="464" t="s">
        <v>127</v>
      </c>
      <c r="B21" s="75">
        <v>868</v>
      </c>
      <c r="C21" s="75"/>
      <c r="D21" s="75">
        <v>842</v>
      </c>
      <c r="E21" s="700">
        <f t="shared" si="0"/>
        <v>97.004608294930875</v>
      </c>
    </row>
    <row r="22" spans="1:5" x14ac:dyDescent="0.25">
      <c r="A22" s="464" t="s">
        <v>142</v>
      </c>
      <c r="B22" s="75">
        <v>1027</v>
      </c>
      <c r="C22" s="75"/>
      <c r="D22" s="75">
        <v>1003</v>
      </c>
      <c r="E22" s="700">
        <f t="shared" si="0"/>
        <v>97.663096397273605</v>
      </c>
    </row>
    <row r="23" spans="1:5" x14ac:dyDescent="0.25">
      <c r="A23" s="464" t="s">
        <v>128</v>
      </c>
      <c r="B23" s="75">
        <v>703</v>
      </c>
      <c r="C23" s="75"/>
      <c r="D23" s="75">
        <v>619</v>
      </c>
      <c r="E23" s="700">
        <f t="shared" si="0"/>
        <v>88.051209103840677</v>
      </c>
    </row>
    <row r="24" spans="1:5" x14ac:dyDescent="0.25">
      <c r="A24" s="464" t="s">
        <v>347</v>
      </c>
      <c r="B24" s="75">
        <v>718</v>
      </c>
      <c r="C24" s="75"/>
      <c r="D24" s="75">
        <v>637</v>
      </c>
      <c r="E24" s="700">
        <f t="shared" si="0"/>
        <v>88.718662952646241</v>
      </c>
    </row>
    <row r="25" spans="1:5" x14ac:dyDescent="0.25">
      <c r="A25" s="463" t="s">
        <v>130</v>
      </c>
      <c r="B25" s="75">
        <v>872</v>
      </c>
      <c r="C25" s="75"/>
      <c r="D25" s="75">
        <v>701</v>
      </c>
      <c r="E25" s="700">
        <f t="shared" si="0"/>
        <v>80.389908256880744</v>
      </c>
    </row>
    <row r="26" spans="1:5" x14ac:dyDescent="0.25">
      <c r="A26" s="467" t="s">
        <v>77</v>
      </c>
      <c r="B26" s="77">
        <v>1271</v>
      </c>
      <c r="C26" s="77"/>
      <c r="D26" s="77">
        <v>1215</v>
      </c>
      <c r="E26" s="702">
        <f t="shared" si="0"/>
        <v>95.594020456333595</v>
      </c>
    </row>
    <row r="27" spans="1:5" x14ac:dyDescent="0.25">
      <c r="A27" s="446" t="s">
        <v>132</v>
      </c>
      <c r="B27" s="677">
        <f>SUM(B28:B37)</f>
        <v>8320</v>
      </c>
      <c r="C27" s="677">
        <f>SUM(C28:C37)</f>
        <v>0</v>
      </c>
      <c r="D27" s="677">
        <f>SUM(D28:D37)</f>
        <v>7306</v>
      </c>
      <c r="E27" s="701">
        <f t="shared" si="0"/>
        <v>87.8125</v>
      </c>
    </row>
    <row r="28" spans="1:5" x14ac:dyDescent="0.25">
      <c r="A28" s="463" t="s">
        <v>65</v>
      </c>
      <c r="B28" s="75">
        <v>931</v>
      </c>
      <c r="C28" s="75"/>
      <c r="D28" s="75">
        <v>838</v>
      </c>
      <c r="E28" s="699">
        <f t="shared" si="0"/>
        <v>90.010741138560689</v>
      </c>
    </row>
    <row r="29" spans="1:5" x14ac:dyDescent="0.25">
      <c r="A29" s="465" t="s">
        <v>78</v>
      </c>
      <c r="B29" s="75">
        <v>481</v>
      </c>
      <c r="C29" s="75"/>
      <c r="D29" s="75">
        <v>428</v>
      </c>
      <c r="E29" s="700">
        <f t="shared" si="0"/>
        <v>88.981288981288984</v>
      </c>
    </row>
    <row r="30" spans="1:5" x14ac:dyDescent="0.25">
      <c r="A30" s="464" t="s">
        <v>66</v>
      </c>
      <c r="B30" s="75">
        <v>476</v>
      </c>
      <c r="C30" s="75"/>
      <c r="D30" s="75">
        <v>401</v>
      </c>
      <c r="E30" s="700">
        <f t="shared" si="0"/>
        <v>84.243697478991592</v>
      </c>
    </row>
    <row r="31" spans="1:5" x14ac:dyDescent="0.25">
      <c r="A31" s="464" t="s">
        <v>133</v>
      </c>
      <c r="B31" s="75">
        <v>680</v>
      </c>
      <c r="C31" s="75"/>
      <c r="D31" s="75">
        <v>600</v>
      </c>
      <c r="E31" s="700">
        <f t="shared" si="0"/>
        <v>88.235294117647058</v>
      </c>
    </row>
    <row r="32" spans="1:5" x14ac:dyDescent="0.25">
      <c r="A32" s="464" t="s">
        <v>67</v>
      </c>
      <c r="B32" s="75">
        <v>694</v>
      </c>
      <c r="C32" s="75"/>
      <c r="D32" s="75">
        <v>627</v>
      </c>
      <c r="E32" s="700">
        <f t="shared" si="0"/>
        <v>90.345821325648416</v>
      </c>
    </row>
    <row r="33" spans="1:5" x14ac:dyDescent="0.25">
      <c r="A33" s="464" t="s">
        <v>135</v>
      </c>
      <c r="B33" s="75">
        <v>782</v>
      </c>
      <c r="C33" s="75"/>
      <c r="D33" s="75">
        <v>744</v>
      </c>
      <c r="E33" s="700">
        <f t="shared" si="0"/>
        <v>95.14066496163683</v>
      </c>
    </row>
    <row r="34" spans="1:5" x14ac:dyDescent="0.25">
      <c r="A34" s="464" t="s">
        <v>412</v>
      </c>
      <c r="B34" s="75">
        <v>1164</v>
      </c>
      <c r="C34" s="75"/>
      <c r="D34" s="75">
        <v>876</v>
      </c>
      <c r="E34" s="700">
        <f t="shared" si="0"/>
        <v>75.257731958762889</v>
      </c>
    </row>
    <row r="35" spans="1:5" x14ac:dyDescent="0.25">
      <c r="A35" s="464" t="s">
        <v>506</v>
      </c>
      <c r="B35" s="75">
        <v>452</v>
      </c>
      <c r="C35" s="75"/>
      <c r="D35" s="75">
        <v>309</v>
      </c>
      <c r="E35" s="700">
        <f t="shared" si="0"/>
        <v>68.362831858407077</v>
      </c>
    </row>
    <row r="36" spans="1:5" x14ac:dyDescent="0.25">
      <c r="A36" s="464" t="s">
        <v>136</v>
      </c>
      <c r="B36" s="75">
        <v>1371</v>
      </c>
      <c r="C36" s="75"/>
      <c r="D36" s="75">
        <v>1233</v>
      </c>
      <c r="E36" s="700">
        <f t="shared" si="0"/>
        <v>89.934354485776808</v>
      </c>
    </row>
    <row r="37" spans="1:5" x14ac:dyDescent="0.25">
      <c r="A37" s="467" t="s">
        <v>137</v>
      </c>
      <c r="B37" s="77">
        <v>1289</v>
      </c>
      <c r="C37" s="77"/>
      <c r="D37" s="77">
        <v>1250</v>
      </c>
      <c r="E37" s="702">
        <f t="shared" si="0"/>
        <v>96.974398758727702</v>
      </c>
    </row>
    <row r="38" spans="1:5" x14ac:dyDescent="0.25">
      <c r="A38" s="446" t="s">
        <v>138</v>
      </c>
      <c r="B38" s="446">
        <f>SUM(B39:B50)</f>
        <v>8581</v>
      </c>
      <c r="C38" s="446">
        <f>SUM(C39:C50)</f>
        <v>0</v>
      </c>
      <c r="D38" s="446">
        <f>SUM(D39:D50)</f>
        <v>7882</v>
      </c>
      <c r="E38" s="701">
        <f t="shared" si="0"/>
        <v>91.854096259177254</v>
      </c>
    </row>
    <row r="39" spans="1:5" x14ac:dyDescent="0.25">
      <c r="A39" s="463" t="s">
        <v>178</v>
      </c>
      <c r="B39" s="75">
        <v>332</v>
      </c>
      <c r="C39" s="75"/>
      <c r="D39" s="75">
        <v>307</v>
      </c>
      <c r="E39" s="699">
        <f t="shared" si="0"/>
        <v>92.46987951807229</v>
      </c>
    </row>
    <row r="40" spans="1:5" x14ac:dyDescent="0.25">
      <c r="A40" s="464" t="s">
        <v>179</v>
      </c>
      <c r="B40" s="75">
        <v>305</v>
      </c>
      <c r="C40" s="75"/>
      <c r="D40" s="75">
        <v>279</v>
      </c>
      <c r="E40" s="700">
        <f t="shared" si="0"/>
        <v>91.475409836065566</v>
      </c>
    </row>
    <row r="41" spans="1:5" x14ac:dyDescent="0.25">
      <c r="A41" s="464" t="s">
        <v>139</v>
      </c>
      <c r="B41" s="75">
        <v>628</v>
      </c>
      <c r="C41" s="75"/>
      <c r="D41" s="75">
        <v>456</v>
      </c>
      <c r="E41" s="700">
        <f t="shared" si="0"/>
        <v>72.611464968152859</v>
      </c>
    </row>
    <row r="42" spans="1:5" x14ac:dyDescent="0.25">
      <c r="A42" s="464" t="s">
        <v>180</v>
      </c>
      <c r="B42" s="75">
        <v>273</v>
      </c>
      <c r="C42" s="75"/>
      <c r="D42" s="75">
        <v>257</v>
      </c>
      <c r="E42" s="700">
        <f t="shared" si="0"/>
        <v>94.139194139194132</v>
      </c>
    </row>
    <row r="43" spans="1:5" x14ac:dyDescent="0.25">
      <c r="A43" s="464" t="s">
        <v>343</v>
      </c>
      <c r="B43" s="75">
        <v>1363</v>
      </c>
      <c r="C43" s="75"/>
      <c r="D43" s="75">
        <v>1272</v>
      </c>
      <c r="E43" s="700">
        <f t="shared" si="0"/>
        <v>93.323550990462209</v>
      </c>
    </row>
    <row r="44" spans="1:5" x14ac:dyDescent="0.25">
      <c r="A44" s="464" t="s">
        <v>140</v>
      </c>
      <c r="B44" s="75">
        <v>447</v>
      </c>
      <c r="C44" s="75"/>
      <c r="D44" s="75">
        <v>417</v>
      </c>
      <c r="E44" s="700">
        <f t="shared" si="0"/>
        <v>93.288590604026851</v>
      </c>
    </row>
    <row r="45" spans="1:5" x14ac:dyDescent="0.25">
      <c r="A45" s="464" t="s">
        <v>182</v>
      </c>
      <c r="B45" s="75">
        <v>642</v>
      </c>
      <c r="C45" s="75"/>
      <c r="D45" s="75">
        <v>618</v>
      </c>
      <c r="E45" s="700">
        <f t="shared" si="0"/>
        <v>96.261682242990659</v>
      </c>
    </row>
    <row r="46" spans="1:5" x14ac:dyDescent="0.25">
      <c r="A46" s="464" t="s">
        <v>143</v>
      </c>
      <c r="B46" s="75">
        <v>871</v>
      </c>
      <c r="C46" s="75"/>
      <c r="D46" s="75">
        <v>802</v>
      </c>
      <c r="E46" s="700">
        <f t="shared" si="0"/>
        <v>92.078071182548797</v>
      </c>
    </row>
    <row r="47" spans="1:5" x14ac:dyDescent="0.25">
      <c r="A47" s="464" t="s">
        <v>183</v>
      </c>
      <c r="B47" s="75">
        <v>747</v>
      </c>
      <c r="C47" s="75"/>
      <c r="D47" s="75">
        <v>707</v>
      </c>
      <c r="E47" s="700">
        <f t="shared" si="0"/>
        <v>94.645247657295855</v>
      </c>
    </row>
    <row r="48" spans="1:5" x14ac:dyDescent="0.25">
      <c r="A48" s="464" t="s">
        <v>184</v>
      </c>
      <c r="B48" s="75">
        <v>978</v>
      </c>
      <c r="C48" s="75"/>
      <c r="D48" s="75">
        <v>924</v>
      </c>
      <c r="E48" s="700">
        <f t="shared" si="0"/>
        <v>94.478527607361968</v>
      </c>
    </row>
    <row r="49" spans="1:5" x14ac:dyDescent="0.25">
      <c r="A49" s="464" t="s">
        <v>349</v>
      </c>
      <c r="B49" s="75">
        <v>1533</v>
      </c>
      <c r="C49" s="75"/>
      <c r="D49" s="75">
        <v>1405</v>
      </c>
      <c r="E49" s="700">
        <f t="shared" si="0"/>
        <v>91.650358773646445</v>
      </c>
    </row>
    <row r="50" spans="1:5" x14ac:dyDescent="0.25">
      <c r="A50" s="467" t="s">
        <v>505</v>
      </c>
      <c r="B50" s="77">
        <v>462</v>
      </c>
      <c r="C50" s="77"/>
      <c r="D50" s="77">
        <v>438</v>
      </c>
      <c r="E50" s="702">
        <f t="shared" si="0"/>
        <v>94.805194805194802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zoomScaleNormal="100" workbookViewId="0">
      <selection activeCell="G14" sqref="G14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969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77" t="s">
        <v>144</v>
      </c>
      <c r="B6" s="446">
        <f>SUM(B7:B15)</f>
        <v>7446</v>
      </c>
      <c r="C6" s="446">
        <f>SUM(C7:C15)</f>
        <v>11</v>
      </c>
      <c r="D6" s="446">
        <f>SUM(D7:D15)</f>
        <v>6595</v>
      </c>
      <c r="E6" s="701">
        <f t="shared" ref="E6:E32" si="0">D6/(B6+C6)*100</f>
        <v>88.44039157838273</v>
      </c>
    </row>
    <row r="7" spans="1:5" x14ac:dyDescent="0.25">
      <c r="A7" s="463" t="s">
        <v>164</v>
      </c>
      <c r="B7" s="75">
        <v>399</v>
      </c>
      <c r="C7" s="75"/>
      <c r="D7" s="75">
        <v>380</v>
      </c>
      <c r="E7" s="700">
        <f t="shared" si="0"/>
        <v>95.238095238095227</v>
      </c>
    </row>
    <row r="8" spans="1:5" x14ac:dyDescent="0.25">
      <c r="A8" s="464" t="s">
        <v>146</v>
      </c>
      <c r="B8" s="75">
        <v>1380</v>
      </c>
      <c r="C8" s="75">
        <v>11</v>
      </c>
      <c r="D8" s="75">
        <v>1184</v>
      </c>
      <c r="E8" s="700">
        <f t="shared" si="0"/>
        <v>85.11861969805895</v>
      </c>
    </row>
    <row r="9" spans="1:5" x14ac:dyDescent="0.25">
      <c r="A9" s="465" t="s">
        <v>149</v>
      </c>
      <c r="B9" s="75">
        <v>321</v>
      </c>
      <c r="C9" s="75"/>
      <c r="D9" s="75">
        <v>315</v>
      </c>
      <c r="E9" s="700">
        <f t="shared" si="0"/>
        <v>98.130841121495322</v>
      </c>
    </row>
    <row r="10" spans="1:5" x14ac:dyDescent="0.25">
      <c r="A10" s="465" t="s">
        <v>150</v>
      </c>
      <c r="B10" s="75">
        <v>831</v>
      </c>
      <c r="C10" s="75"/>
      <c r="D10" s="75">
        <v>781</v>
      </c>
      <c r="E10" s="700">
        <f t="shared" si="0"/>
        <v>93.983152827918175</v>
      </c>
    </row>
    <row r="11" spans="1:5" x14ac:dyDescent="0.25">
      <c r="A11" s="465" t="s">
        <v>181</v>
      </c>
      <c r="B11" s="75">
        <v>303</v>
      </c>
      <c r="C11" s="75"/>
      <c r="D11" s="75">
        <v>276</v>
      </c>
      <c r="E11" s="700">
        <f t="shared" si="0"/>
        <v>91.089108910891099</v>
      </c>
    </row>
    <row r="12" spans="1:5" x14ac:dyDescent="0.25">
      <c r="A12" s="465" t="s">
        <v>151</v>
      </c>
      <c r="B12" s="75">
        <v>1010</v>
      </c>
      <c r="C12" s="75"/>
      <c r="D12" s="75">
        <v>849</v>
      </c>
      <c r="E12" s="700">
        <f t="shared" si="0"/>
        <v>84.059405940594061</v>
      </c>
    </row>
    <row r="13" spans="1:5" x14ac:dyDescent="0.25">
      <c r="A13" s="465" t="s">
        <v>74</v>
      </c>
      <c r="B13" s="75">
        <v>1214</v>
      </c>
      <c r="C13" s="75"/>
      <c r="D13" s="75">
        <v>937</v>
      </c>
      <c r="E13" s="700">
        <f t="shared" si="0"/>
        <v>77.182866556836899</v>
      </c>
    </row>
    <row r="14" spans="1:5" x14ac:dyDescent="0.25">
      <c r="A14" s="464" t="s">
        <v>152</v>
      </c>
      <c r="B14" s="75">
        <v>540</v>
      </c>
      <c r="C14" s="75"/>
      <c r="D14" s="75">
        <v>506</v>
      </c>
      <c r="E14" s="700">
        <f t="shared" si="0"/>
        <v>93.703703703703695</v>
      </c>
    </row>
    <row r="15" spans="1:5" x14ac:dyDescent="0.25">
      <c r="A15" s="467" t="s">
        <v>153</v>
      </c>
      <c r="B15" s="77">
        <v>1448</v>
      </c>
      <c r="C15" s="77"/>
      <c r="D15" s="77">
        <v>1367</v>
      </c>
      <c r="E15" s="702">
        <f t="shared" si="0"/>
        <v>94.406077348066304</v>
      </c>
    </row>
    <row r="16" spans="1:5" x14ac:dyDescent="0.25">
      <c r="A16" s="446" t="s">
        <v>154</v>
      </c>
      <c r="B16" s="677">
        <f>SUM(B17:B24)</f>
        <v>5562</v>
      </c>
      <c r="C16" s="677">
        <f>SUM(C17:C24)</f>
        <v>0</v>
      </c>
      <c r="D16" s="677">
        <f>SUM(D17:D24)</f>
        <v>4888</v>
      </c>
      <c r="E16" s="701">
        <f t="shared" si="0"/>
        <v>87.882056814095648</v>
      </c>
    </row>
    <row r="17" spans="1:5" x14ac:dyDescent="0.25">
      <c r="A17" s="463" t="s">
        <v>106</v>
      </c>
      <c r="B17" s="75">
        <v>1057</v>
      </c>
      <c r="C17" s="75"/>
      <c r="D17" s="75">
        <v>1003</v>
      </c>
      <c r="E17" s="700">
        <f t="shared" si="0"/>
        <v>94.891201513718073</v>
      </c>
    </row>
    <row r="18" spans="1:5" x14ac:dyDescent="0.25">
      <c r="A18" s="463" t="s">
        <v>156</v>
      </c>
      <c r="B18" s="75">
        <v>756</v>
      </c>
      <c r="C18" s="75"/>
      <c r="D18" s="75">
        <v>715</v>
      </c>
      <c r="E18" s="700">
        <f t="shared" si="0"/>
        <v>94.576719576719583</v>
      </c>
    </row>
    <row r="19" spans="1:5" x14ac:dyDescent="0.25">
      <c r="A19" s="464" t="s">
        <v>157</v>
      </c>
      <c r="B19" s="75">
        <v>219</v>
      </c>
      <c r="C19" s="75"/>
      <c r="D19" s="75">
        <v>197</v>
      </c>
      <c r="E19" s="700">
        <f t="shared" si="0"/>
        <v>89.954337899543376</v>
      </c>
    </row>
    <row r="20" spans="1:5" x14ac:dyDescent="0.25">
      <c r="A20" s="464" t="s">
        <v>158</v>
      </c>
      <c r="B20" s="75">
        <v>593</v>
      </c>
      <c r="C20" s="75"/>
      <c r="D20" s="75">
        <v>547</v>
      </c>
      <c r="E20" s="700">
        <f t="shared" si="0"/>
        <v>92.242833052276566</v>
      </c>
    </row>
    <row r="21" spans="1:5" x14ac:dyDescent="0.25">
      <c r="A21" s="464" t="s">
        <v>110</v>
      </c>
      <c r="B21" s="75">
        <v>749</v>
      </c>
      <c r="C21" s="75"/>
      <c r="D21" s="75">
        <v>652</v>
      </c>
      <c r="E21" s="700">
        <f t="shared" si="0"/>
        <v>87.049399198931908</v>
      </c>
    </row>
    <row r="22" spans="1:5" x14ac:dyDescent="0.25">
      <c r="A22" s="464" t="s">
        <v>160</v>
      </c>
      <c r="B22" s="75">
        <v>226</v>
      </c>
      <c r="C22" s="75"/>
      <c r="D22" s="75">
        <v>215</v>
      </c>
      <c r="E22" s="700">
        <f t="shared" si="0"/>
        <v>95.13274336283186</v>
      </c>
    </row>
    <row r="23" spans="1:5" x14ac:dyDescent="0.25">
      <c r="A23" s="464" t="s">
        <v>161</v>
      </c>
      <c r="B23" s="75">
        <v>1477</v>
      </c>
      <c r="C23" s="75"/>
      <c r="D23" s="75">
        <v>1177</v>
      </c>
      <c r="E23" s="700">
        <f t="shared" si="0"/>
        <v>79.688557887610017</v>
      </c>
    </row>
    <row r="24" spans="1:5" x14ac:dyDescent="0.25">
      <c r="A24" s="464" t="s">
        <v>437</v>
      </c>
      <c r="B24" s="75">
        <v>485</v>
      </c>
      <c r="C24" s="75"/>
      <c r="D24" s="75">
        <v>382</v>
      </c>
      <c r="E24" s="700">
        <f t="shared" si="0"/>
        <v>78.762886597938149</v>
      </c>
    </row>
    <row r="25" spans="1:5" x14ac:dyDescent="0.25">
      <c r="A25" s="677" t="s">
        <v>170</v>
      </c>
      <c r="B25" s="677">
        <f>SUM(B26:B32)</f>
        <v>6834</v>
      </c>
      <c r="C25" s="677">
        <f>SUM(C26:C32)</f>
        <v>0</v>
      </c>
      <c r="D25" s="677">
        <f>SUM(D26:D32)</f>
        <v>5406</v>
      </c>
      <c r="E25" s="701">
        <f t="shared" si="0"/>
        <v>79.104477611940297</v>
      </c>
    </row>
    <row r="26" spans="1:5" x14ac:dyDescent="0.25">
      <c r="A26" s="464" t="s">
        <v>171</v>
      </c>
      <c r="B26" s="75">
        <v>390</v>
      </c>
      <c r="C26" s="75"/>
      <c r="D26" s="75">
        <v>288</v>
      </c>
      <c r="E26" s="700">
        <f t="shared" si="0"/>
        <v>73.846153846153854</v>
      </c>
    </row>
    <row r="27" spans="1:5" x14ac:dyDescent="0.25">
      <c r="A27" s="463" t="s">
        <v>360</v>
      </c>
      <c r="B27" s="75">
        <v>1667</v>
      </c>
      <c r="C27" s="75"/>
      <c r="D27" s="75">
        <v>1444</v>
      </c>
      <c r="E27" s="700">
        <f t="shared" si="0"/>
        <v>86.622675464907019</v>
      </c>
    </row>
    <row r="28" spans="1:5" x14ac:dyDescent="0.25">
      <c r="A28" s="464" t="s">
        <v>174</v>
      </c>
      <c r="B28" s="75">
        <v>765</v>
      </c>
      <c r="C28" s="75"/>
      <c r="D28" s="75">
        <v>713</v>
      </c>
      <c r="E28" s="700">
        <f t="shared" si="0"/>
        <v>93.202614379084963</v>
      </c>
    </row>
    <row r="29" spans="1:5" x14ac:dyDescent="0.25">
      <c r="A29" s="464" t="s">
        <v>175</v>
      </c>
      <c r="B29" s="75">
        <v>1157</v>
      </c>
      <c r="C29" s="75"/>
      <c r="D29" s="75">
        <v>1010</v>
      </c>
      <c r="E29" s="700">
        <f t="shared" si="0"/>
        <v>87.294727744165939</v>
      </c>
    </row>
    <row r="30" spans="1:5" x14ac:dyDescent="0.25">
      <c r="A30" s="464" t="s">
        <v>129</v>
      </c>
      <c r="B30" s="75">
        <v>767</v>
      </c>
      <c r="C30" s="75"/>
      <c r="D30" s="75">
        <v>650</v>
      </c>
      <c r="E30" s="700">
        <f t="shared" si="0"/>
        <v>84.745762711864401</v>
      </c>
    </row>
    <row r="31" spans="1:5" x14ac:dyDescent="0.25">
      <c r="A31" s="464" t="s">
        <v>668</v>
      </c>
      <c r="B31" s="75">
        <v>1238</v>
      </c>
      <c r="C31" s="75"/>
      <c r="D31" s="75">
        <v>567</v>
      </c>
      <c r="E31" s="700">
        <f t="shared" si="0"/>
        <v>45.799676898222941</v>
      </c>
    </row>
    <row r="32" spans="1:5" x14ac:dyDescent="0.25">
      <c r="A32" s="467" t="s">
        <v>176</v>
      </c>
      <c r="B32" s="77">
        <v>850</v>
      </c>
      <c r="C32" s="77"/>
      <c r="D32" s="77">
        <v>734</v>
      </c>
      <c r="E32" s="702">
        <f t="shared" si="0"/>
        <v>86.352941176470594</v>
      </c>
    </row>
    <row r="34" spans="1:1" x14ac:dyDescent="0.25">
      <c r="A34" s="9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917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7" spans="1:5" x14ac:dyDescent="0.25">
      <c r="A7" s="9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J9" sqref="J9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78" t="s">
        <v>315</v>
      </c>
      <c r="B1" s="78" t="s">
        <v>336</v>
      </c>
    </row>
    <row r="2" spans="1:8" ht="16.5" customHeight="1" x14ac:dyDescent="0.25"/>
    <row r="3" spans="1:8" ht="20.05" customHeight="1" x14ac:dyDescent="0.25">
      <c r="A3" s="438" t="s">
        <v>20</v>
      </c>
      <c r="B3" s="425"/>
      <c r="C3" s="425"/>
      <c r="D3" s="425"/>
      <c r="E3" s="425"/>
      <c r="F3" s="898" t="s">
        <v>474</v>
      </c>
      <c r="G3" s="899"/>
      <c r="H3" s="630" t="s">
        <v>21</v>
      </c>
    </row>
    <row r="4" spans="1:8" ht="27.7" customHeight="1" x14ac:dyDescent="0.25">
      <c r="A4" s="435"/>
      <c r="B4" s="427"/>
      <c r="C4" s="427"/>
      <c r="D4" s="427"/>
      <c r="E4" s="427"/>
      <c r="F4" s="703" t="s">
        <v>948</v>
      </c>
      <c r="G4" s="703" t="s">
        <v>971</v>
      </c>
      <c r="H4" s="467"/>
    </row>
    <row r="5" spans="1:8" ht="20.05" customHeight="1" x14ac:dyDescent="0.25">
      <c r="A5" s="704" t="s">
        <v>186</v>
      </c>
      <c r="B5" s="470"/>
      <c r="C5" s="430"/>
      <c r="D5" s="430"/>
      <c r="E5" s="430"/>
      <c r="F5" s="705">
        <v>7187</v>
      </c>
      <c r="G5" s="705">
        <v>7299</v>
      </c>
      <c r="H5" s="706">
        <v>112</v>
      </c>
    </row>
    <row r="6" spans="1:8" ht="20.05" customHeight="1" x14ac:dyDescent="0.25">
      <c r="A6" s="432" t="s">
        <v>187</v>
      </c>
      <c r="B6" s="433"/>
      <c r="C6" s="433"/>
      <c r="D6" s="433"/>
      <c r="E6" s="433"/>
      <c r="F6" s="74">
        <v>1470</v>
      </c>
      <c r="G6" s="74">
        <v>1368</v>
      </c>
      <c r="H6" s="75">
        <v>-102</v>
      </c>
    </row>
    <row r="7" spans="1:8" ht="20.05" customHeight="1" x14ac:dyDescent="0.25">
      <c r="A7" s="432" t="s">
        <v>188</v>
      </c>
      <c r="B7" s="433"/>
      <c r="C7" s="433"/>
      <c r="D7" s="433"/>
      <c r="E7" s="433"/>
      <c r="F7" s="74">
        <v>4887</v>
      </c>
      <c r="G7" s="74">
        <v>5028</v>
      </c>
      <c r="H7" s="75">
        <v>141</v>
      </c>
    </row>
    <row r="8" spans="1:8" ht="20.05" customHeight="1" x14ac:dyDescent="0.25">
      <c r="A8" s="435" t="s">
        <v>189</v>
      </c>
      <c r="B8" s="427"/>
      <c r="C8" s="427"/>
      <c r="D8" s="427"/>
      <c r="E8" s="427"/>
      <c r="F8" s="76">
        <v>830</v>
      </c>
      <c r="G8" s="76">
        <v>903</v>
      </c>
      <c r="H8" s="77">
        <v>73</v>
      </c>
    </row>
    <row r="9" spans="1:8" ht="20.05" customHeight="1" x14ac:dyDescent="0.25">
      <c r="A9" s="704" t="s">
        <v>190</v>
      </c>
      <c r="B9" s="470"/>
      <c r="C9" s="430"/>
      <c r="D9" s="430"/>
      <c r="E9" s="430"/>
      <c r="F9" s="705">
        <v>7071</v>
      </c>
      <c r="G9" s="705">
        <v>7153</v>
      </c>
      <c r="H9" s="706">
        <v>82</v>
      </c>
    </row>
    <row r="10" spans="1:8" ht="20.05" customHeight="1" x14ac:dyDescent="0.25">
      <c r="A10" s="432" t="s">
        <v>187</v>
      </c>
      <c r="B10" s="433"/>
      <c r="C10" s="433"/>
      <c r="D10" s="433"/>
      <c r="E10" s="433"/>
      <c r="F10" s="74">
        <v>1068</v>
      </c>
      <c r="G10" s="74">
        <v>1000</v>
      </c>
      <c r="H10" s="75">
        <v>-68</v>
      </c>
    </row>
    <row r="11" spans="1:8" ht="20.05" customHeight="1" x14ac:dyDescent="0.25">
      <c r="A11" s="432" t="s">
        <v>188</v>
      </c>
      <c r="B11" s="433"/>
      <c r="C11" s="433"/>
      <c r="D11" s="433"/>
      <c r="E11" s="433"/>
      <c r="F11" s="74">
        <v>4702</v>
      </c>
      <c r="G11" s="74">
        <v>4816</v>
      </c>
      <c r="H11" s="75">
        <v>114</v>
      </c>
    </row>
    <row r="12" spans="1:8" ht="20.05" customHeight="1" x14ac:dyDescent="0.25">
      <c r="A12" s="435" t="s">
        <v>189</v>
      </c>
      <c r="B12" s="427"/>
      <c r="C12" s="427"/>
      <c r="D12" s="427"/>
      <c r="E12" s="427"/>
      <c r="F12" s="76">
        <v>1301</v>
      </c>
      <c r="G12" s="76">
        <v>1337</v>
      </c>
      <c r="H12" s="77">
        <v>36</v>
      </c>
    </row>
    <row r="14" spans="1:8" ht="14.3" x14ac:dyDescent="0.25">
      <c r="A14" s="72" t="s">
        <v>972</v>
      </c>
      <c r="B14" s="72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I11" sqref="I11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78" t="s">
        <v>477</v>
      </c>
      <c r="B1" s="78" t="s">
        <v>440</v>
      </c>
    </row>
    <row r="2" spans="1:8" ht="18" customHeight="1" x14ac:dyDescent="0.25"/>
    <row r="3" spans="1:8" ht="18" customHeight="1" x14ac:dyDescent="0.25">
      <c r="A3" s="900" t="s">
        <v>27</v>
      </c>
      <c r="B3" s="903" t="s">
        <v>31</v>
      </c>
      <c r="C3" s="904"/>
      <c r="D3" s="908" t="s">
        <v>21</v>
      </c>
      <c r="E3" s="882" t="s">
        <v>442</v>
      </c>
      <c r="F3" s="907"/>
      <c r="G3" s="907"/>
      <c r="H3" s="883"/>
    </row>
    <row r="4" spans="1:8" ht="18" customHeight="1" x14ac:dyDescent="0.25">
      <c r="A4" s="901"/>
      <c r="B4" s="905"/>
      <c r="C4" s="906"/>
      <c r="D4" s="909"/>
      <c r="E4" s="882" t="s">
        <v>443</v>
      </c>
      <c r="F4" s="883"/>
      <c r="G4" s="882" t="s">
        <v>307</v>
      </c>
      <c r="H4" s="883"/>
    </row>
    <row r="5" spans="1:8" ht="18" customHeight="1" x14ac:dyDescent="0.25">
      <c r="A5" s="902"/>
      <c r="B5" s="659">
        <v>44681</v>
      </c>
      <c r="C5" s="659">
        <v>44712</v>
      </c>
      <c r="D5" s="471"/>
      <c r="E5" s="659">
        <v>44681</v>
      </c>
      <c r="F5" s="659">
        <v>44712</v>
      </c>
      <c r="G5" s="659">
        <v>44681</v>
      </c>
      <c r="H5" s="659">
        <v>44712</v>
      </c>
    </row>
    <row r="6" spans="1:8" ht="18" customHeight="1" x14ac:dyDescent="0.25">
      <c r="A6" s="708" t="s">
        <v>31</v>
      </c>
      <c r="B6" s="445">
        <v>7604</v>
      </c>
      <c r="C6" s="445">
        <v>8613</v>
      </c>
      <c r="D6" s="677">
        <v>1009</v>
      </c>
      <c r="E6" s="445">
        <v>6480</v>
      </c>
      <c r="F6" s="445">
        <v>7273</v>
      </c>
      <c r="G6" s="446">
        <v>1124</v>
      </c>
      <c r="H6" s="446">
        <v>1340</v>
      </c>
    </row>
    <row r="7" spans="1:8" ht="18" customHeight="1" x14ac:dyDescent="0.25">
      <c r="A7" s="463" t="s">
        <v>33</v>
      </c>
      <c r="B7" s="645">
        <v>750</v>
      </c>
      <c r="C7" s="650">
        <v>882</v>
      </c>
      <c r="D7" s="109">
        <v>132</v>
      </c>
      <c r="E7" s="74">
        <v>573</v>
      </c>
      <c r="F7" s="74">
        <v>655</v>
      </c>
      <c r="G7" s="74">
        <v>177</v>
      </c>
      <c r="H7" s="75">
        <v>227</v>
      </c>
    </row>
    <row r="8" spans="1:8" ht="18" customHeight="1" x14ac:dyDescent="0.25">
      <c r="A8" s="464" t="s">
        <v>35</v>
      </c>
      <c r="B8" s="645">
        <v>866</v>
      </c>
      <c r="C8" s="650">
        <v>971</v>
      </c>
      <c r="D8" s="109">
        <v>105</v>
      </c>
      <c r="E8" s="74">
        <v>763</v>
      </c>
      <c r="F8" s="74">
        <v>831</v>
      </c>
      <c r="G8" s="74">
        <v>103</v>
      </c>
      <c r="H8" s="75">
        <v>140</v>
      </c>
    </row>
    <row r="9" spans="1:8" ht="18" customHeight="1" x14ac:dyDescent="0.25">
      <c r="A9" s="464" t="s">
        <v>36</v>
      </c>
      <c r="B9" s="645">
        <v>608</v>
      </c>
      <c r="C9" s="650">
        <v>740</v>
      </c>
      <c r="D9" s="109">
        <v>132</v>
      </c>
      <c r="E9" s="74">
        <v>490</v>
      </c>
      <c r="F9" s="74">
        <v>571</v>
      </c>
      <c r="G9" s="74">
        <v>118</v>
      </c>
      <c r="H9" s="75">
        <v>169</v>
      </c>
    </row>
    <row r="10" spans="1:8" ht="18" customHeight="1" x14ac:dyDescent="0.25">
      <c r="A10" s="464" t="s">
        <v>37</v>
      </c>
      <c r="B10" s="645">
        <v>501</v>
      </c>
      <c r="C10" s="650">
        <v>518</v>
      </c>
      <c r="D10" s="109">
        <v>17</v>
      </c>
      <c r="E10" s="74">
        <v>429</v>
      </c>
      <c r="F10" s="74">
        <v>434</v>
      </c>
      <c r="G10" s="74">
        <v>72</v>
      </c>
      <c r="H10" s="75">
        <v>84</v>
      </c>
    </row>
    <row r="11" spans="1:8" ht="18" customHeight="1" x14ac:dyDescent="0.25">
      <c r="A11" s="464" t="s">
        <v>38</v>
      </c>
      <c r="B11" s="645">
        <v>650</v>
      </c>
      <c r="C11" s="650">
        <v>878</v>
      </c>
      <c r="D11" s="109">
        <v>228</v>
      </c>
      <c r="E11" s="74">
        <v>574</v>
      </c>
      <c r="F11" s="74">
        <v>798</v>
      </c>
      <c r="G11" s="74">
        <v>76</v>
      </c>
      <c r="H11" s="75">
        <v>80</v>
      </c>
    </row>
    <row r="12" spans="1:8" ht="18" customHeight="1" x14ac:dyDescent="0.25">
      <c r="A12" s="464" t="s">
        <v>39</v>
      </c>
      <c r="B12" s="645">
        <v>832</v>
      </c>
      <c r="C12" s="650">
        <v>702</v>
      </c>
      <c r="D12" s="109">
        <v>-130</v>
      </c>
      <c r="E12" s="74">
        <v>740</v>
      </c>
      <c r="F12" s="74">
        <v>608</v>
      </c>
      <c r="G12" s="74">
        <v>92</v>
      </c>
      <c r="H12" s="75">
        <v>94</v>
      </c>
    </row>
    <row r="13" spans="1:8" ht="18" customHeight="1" x14ac:dyDescent="0.25">
      <c r="A13" s="464" t="s">
        <v>40</v>
      </c>
      <c r="B13" s="645">
        <v>548</v>
      </c>
      <c r="C13" s="650">
        <v>711</v>
      </c>
      <c r="D13" s="109">
        <v>163</v>
      </c>
      <c r="E13" s="74">
        <v>424</v>
      </c>
      <c r="F13" s="74">
        <v>553</v>
      </c>
      <c r="G13" s="74">
        <v>124</v>
      </c>
      <c r="H13" s="75">
        <v>158</v>
      </c>
    </row>
    <row r="14" spans="1:8" ht="18" customHeight="1" x14ac:dyDescent="0.25">
      <c r="A14" s="464" t="s">
        <v>41</v>
      </c>
      <c r="B14" s="645">
        <v>865</v>
      </c>
      <c r="C14" s="650">
        <v>925</v>
      </c>
      <c r="D14" s="109">
        <v>60</v>
      </c>
      <c r="E14" s="74">
        <v>760</v>
      </c>
      <c r="F14" s="74">
        <v>778</v>
      </c>
      <c r="G14" s="74">
        <v>105</v>
      </c>
      <c r="H14" s="75">
        <v>147</v>
      </c>
    </row>
    <row r="15" spans="1:8" ht="18" customHeight="1" x14ac:dyDescent="0.25">
      <c r="A15" s="464" t="s">
        <v>42</v>
      </c>
      <c r="B15" s="645">
        <v>656</v>
      </c>
      <c r="C15" s="650">
        <v>763</v>
      </c>
      <c r="D15" s="109">
        <v>107</v>
      </c>
      <c r="E15" s="74">
        <v>557</v>
      </c>
      <c r="F15" s="74">
        <v>668</v>
      </c>
      <c r="G15" s="74">
        <v>99</v>
      </c>
      <c r="H15" s="75">
        <v>95</v>
      </c>
    </row>
    <row r="16" spans="1:8" ht="18" customHeight="1" x14ac:dyDescent="0.25">
      <c r="A16" s="464" t="s">
        <v>43</v>
      </c>
      <c r="B16" s="645">
        <v>412</v>
      </c>
      <c r="C16" s="650">
        <v>462</v>
      </c>
      <c r="D16" s="109">
        <v>50</v>
      </c>
      <c r="E16" s="74">
        <v>367</v>
      </c>
      <c r="F16" s="74">
        <v>424</v>
      </c>
      <c r="G16" s="74">
        <v>45</v>
      </c>
      <c r="H16" s="75">
        <v>38</v>
      </c>
    </row>
    <row r="17" spans="1:8" ht="18" customHeight="1" x14ac:dyDescent="0.25">
      <c r="A17" s="709" t="s">
        <v>45</v>
      </c>
      <c r="B17" s="110">
        <v>916</v>
      </c>
      <c r="C17" s="445">
        <v>1061</v>
      </c>
      <c r="D17" s="111">
        <v>145</v>
      </c>
      <c r="E17" s="76">
        <v>803</v>
      </c>
      <c r="F17" s="76">
        <v>953</v>
      </c>
      <c r="G17" s="76">
        <v>113</v>
      </c>
      <c r="H17" s="77">
        <v>108</v>
      </c>
    </row>
    <row r="18" spans="1:8" ht="17.350000000000001" customHeight="1" x14ac:dyDescent="0.25"/>
    <row r="19" spans="1:8" ht="17.350000000000001" customHeight="1" x14ac:dyDescent="0.25">
      <c r="A19" s="112" t="s">
        <v>973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I15" sqref="I15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78" t="s">
        <v>458</v>
      </c>
      <c r="B1" s="78" t="s">
        <v>316</v>
      </c>
    </row>
    <row r="2" spans="1:10" ht="18" customHeight="1" x14ac:dyDescent="0.25"/>
    <row r="3" spans="1:10" ht="33.799999999999997" customHeight="1" x14ac:dyDescent="0.25">
      <c r="A3" s="438" t="s">
        <v>20</v>
      </c>
      <c r="B3" s="426"/>
      <c r="C3" s="910" t="s">
        <v>31</v>
      </c>
      <c r="D3" s="911"/>
      <c r="E3" s="912" t="s">
        <v>24</v>
      </c>
      <c r="F3" s="913"/>
      <c r="G3" s="914" t="s">
        <v>25</v>
      </c>
      <c r="H3" s="915"/>
      <c r="I3" s="914" t="s">
        <v>26</v>
      </c>
      <c r="J3" s="915"/>
    </row>
    <row r="4" spans="1:10" ht="18" customHeight="1" x14ac:dyDescent="0.25">
      <c r="A4" s="432"/>
      <c r="B4" s="434"/>
      <c r="C4" s="710">
        <v>44681</v>
      </c>
      <c r="D4" s="659">
        <v>44712</v>
      </c>
      <c r="E4" s="710">
        <v>44681</v>
      </c>
      <c r="F4" s="659">
        <v>44712</v>
      </c>
      <c r="G4" s="710">
        <v>44681</v>
      </c>
      <c r="H4" s="659">
        <v>44712</v>
      </c>
      <c r="I4" s="710">
        <v>44681</v>
      </c>
      <c r="J4" s="659">
        <v>44712</v>
      </c>
    </row>
    <row r="5" spans="1:10" ht="18" customHeight="1" x14ac:dyDescent="0.25">
      <c r="A5" s="711" t="s">
        <v>22</v>
      </c>
      <c r="B5" s="712"/>
      <c r="C5" s="113">
        <v>73243</v>
      </c>
      <c r="D5" s="113">
        <v>73387</v>
      </c>
      <c r="E5" s="113">
        <v>8489</v>
      </c>
      <c r="F5" s="113">
        <v>8463</v>
      </c>
      <c r="G5" s="113">
        <v>63927</v>
      </c>
      <c r="H5" s="113">
        <v>64120</v>
      </c>
      <c r="I5" s="113">
        <v>827</v>
      </c>
      <c r="J5" s="113">
        <v>804</v>
      </c>
    </row>
    <row r="6" spans="1:10" ht="18" customHeight="1" x14ac:dyDescent="0.25">
      <c r="A6" s="664" t="s">
        <v>317</v>
      </c>
      <c r="B6" s="431"/>
      <c r="C6" s="713">
        <v>69811</v>
      </c>
      <c r="D6" s="713">
        <v>69868</v>
      </c>
      <c r="E6" s="713">
        <v>8013</v>
      </c>
      <c r="F6" s="713">
        <v>7963</v>
      </c>
      <c r="G6" s="713">
        <v>61033</v>
      </c>
      <c r="H6" s="713">
        <v>61178</v>
      </c>
      <c r="I6" s="713">
        <v>765</v>
      </c>
      <c r="J6" s="713">
        <v>727</v>
      </c>
    </row>
    <row r="7" spans="1:10" ht="18" customHeight="1" x14ac:dyDescent="0.25">
      <c r="A7" s="714" t="s">
        <v>311</v>
      </c>
      <c r="B7" s="434"/>
      <c r="C7" s="715">
        <v>995</v>
      </c>
      <c r="D7" s="715">
        <v>987</v>
      </c>
      <c r="E7" s="678">
        <v>402</v>
      </c>
      <c r="F7" s="678">
        <v>405</v>
      </c>
      <c r="G7" s="678">
        <v>576</v>
      </c>
      <c r="H7" s="678">
        <v>560</v>
      </c>
      <c r="I7" s="678">
        <v>17</v>
      </c>
      <c r="J7" s="678">
        <v>22</v>
      </c>
    </row>
    <row r="8" spans="1:10" ht="18" customHeight="1" x14ac:dyDescent="0.25">
      <c r="A8" s="714" t="s">
        <v>312</v>
      </c>
      <c r="B8" s="434"/>
      <c r="C8" s="91">
        <v>68816</v>
      </c>
      <c r="D8" s="91">
        <v>68881</v>
      </c>
      <c r="E8" s="678">
        <v>7611</v>
      </c>
      <c r="F8" s="678">
        <v>7558</v>
      </c>
      <c r="G8" s="678">
        <v>60457</v>
      </c>
      <c r="H8" s="678">
        <v>60618</v>
      </c>
      <c r="I8" s="678">
        <v>748</v>
      </c>
      <c r="J8" s="678">
        <v>705</v>
      </c>
    </row>
    <row r="9" spans="1:10" ht="18" customHeight="1" x14ac:dyDescent="0.25">
      <c r="A9" s="716" t="s">
        <v>310</v>
      </c>
      <c r="B9" s="712"/>
      <c r="C9" s="713">
        <v>3432</v>
      </c>
      <c r="D9" s="713">
        <v>3519</v>
      </c>
      <c r="E9" s="713">
        <v>476</v>
      </c>
      <c r="F9" s="713">
        <v>500</v>
      </c>
      <c r="G9" s="713">
        <v>2894</v>
      </c>
      <c r="H9" s="713">
        <v>2942</v>
      </c>
      <c r="I9" s="713">
        <v>62</v>
      </c>
      <c r="J9" s="713">
        <v>77</v>
      </c>
    </row>
    <row r="10" spans="1:10" ht="18" customHeight="1" x14ac:dyDescent="0.25">
      <c r="A10" s="714" t="s">
        <v>313</v>
      </c>
      <c r="B10" s="434"/>
      <c r="C10" s="715">
        <v>40</v>
      </c>
      <c r="D10" s="715">
        <v>37</v>
      </c>
      <c r="E10" s="678">
        <v>18</v>
      </c>
      <c r="F10" s="678">
        <v>21</v>
      </c>
      <c r="G10" s="678">
        <v>20</v>
      </c>
      <c r="H10" s="678">
        <v>16</v>
      </c>
      <c r="I10" s="678">
        <v>2</v>
      </c>
      <c r="J10" s="678">
        <v>0</v>
      </c>
    </row>
    <row r="11" spans="1:10" ht="18" customHeight="1" x14ac:dyDescent="0.25">
      <c r="A11" s="717" t="s">
        <v>314</v>
      </c>
      <c r="B11" s="428"/>
      <c r="C11" s="91">
        <v>3392</v>
      </c>
      <c r="D11" s="91">
        <v>3482</v>
      </c>
      <c r="E11" s="91">
        <v>458</v>
      </c>
      <c r="F11" s="91">
        <v>479</v>
      </c>
      <c r="G11" s="91">
        <v>2874</v>
      </c>
      <c r="H11" s="91">
        <v>2926</v>
      </c>
      <c r="I11" s="91">
        <v>60</v>
      </c>
      <c r="J11" s="91">
        <v>77</v>
      </c>
    </row>
    <row r="14" spans="1:10" ht="14.3" x14ac:dyDescent="0.25">
      <c r="A14" s="72" t="s">
        <v>833</v>
      </c>
      <c r="B14" s="72"/>
    </row>
    <row r="15" spans="1:10" ht="14.3" x14ac:dyDescent="0.25">
      <c r="A15" s="72"/>
      <c r="B15" s="72" t="s">
        <v>974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A29" sqref="A29:I32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78" t="s">
        <v>459</v>
      </c>
      <c r="B1" s="78" t="s">
        <v>520</v>
      </c>
      <c r="C1" s="114"/>
    </row>
    <row r="2" spans="1:9" ht="14.95" customHeight="1" x14ac:dyDescent="0.25"/>
    <row r="3" spans="1:9" ht="16.3" x14ac:dyDescent="0.3">
      <c r="A3" s="424" t="s">
        <v>447</v>
      </c>
      <c r="B3" s="718"/>
      <c r="C3" s="916" t="s">
        <v>31</v>
      </c>
      <c r="D3" s="917"/>
      <c r="E3" s="630" t="s">
        <v>51</v>
      </c>
      <c r="F3" s="918" t="s">
        <v>448</v>
      </c>
      <c r="G3" s="919"/>
      <c r="H3" s="919"/>
      <c r="I3" s="920"/>
    </row>
    <row r="4" spans="1:9" ht="16.3" x14ac:dyDescent="0.3">
      <c r="A4" s="472" t="s">
        <v>449</v>
      </c>
      <c r="B4" s="719"/>
      <c r="C4" s="710">
        <v>44681</v>
      </c>
      <c r="D4" s="710">
        <v>44712</v>
      </c>
      <c r="E4" s="444" t="s">
        <v>340</v>
      </c>
      <c r="F4" s="629" t="s">
        <v>450</v>
      </c>
      <c r="G4" s="629" t="s">
        <v>451</v>
      </c>
      <c r="H4" s="629" t="s">
        <v>452</v>
      </c>
      <c r="I4" s="629" t="s">
        <v>675</v>
      </c>
    </row>
    <row r="5" spans="1:9" ht="17" thickBot="1" x14ac:dyDescent="0.35">
      <c r="A5" s="720" t="s">
        <v>4</v>
      </c>
      <c r="B5" s="721"/>
      <c r="C5" s="722">
        <v>64754</v>
      </c>
      <c r="D5" s="723">
        <v>64924</v>
      </c>
      <c r="E5" s="724">
        <v>1</v>
      </c>
      <c r="F5" s="725">
        <v>34380</v>
      </c>
      <c r="G5" s="722">
        <v>27923</v>
      </c>
      <c r="H5" s="726">
        <v>1239</v>
      </c>
      <c r="I5" s="723">
        <v>1382</v>
      </c>
    </row>
    <row r="6" spans="1:9" ht="14.95" thickTop="1" x14ac:dyDescent="0.25">
      <c r="A6" s="438"/>
      <c r="B6" s="727" t="s">
        <v>453</v>
      </c>
      <c r="C6" s="728">
        <v>31194</v>
      </c>
      <c r="D6" s="729">
        <v>31249</v>
      </c>
      <c r="E6" s="730">
        <v>0.48131661635142631</v>
      </c>
      <c r="F6" s="472">
        <v>18088</v>
      </c>
      <c r="G6" s="729">
        <v>12939</v>
      </c>
      <c r="H6" s="731">
        <v>222</v>
      </c>
      <c r="I6" s="732"/>
    </row>
    <row r="7" spans="1:9" ht="14.3" x14ac:dyDescent="0.25">
      <c r="A7" s="432" t="s">
        <v>454</v>
      </c>
      <c r="B7" s="731" t="s">
        <v>455</v>
      </c>
      <c r="C7" s="115">
        <v>27176</v>
      </c>
      <c r="D7" s="729">
        <v>27261</v>
      </c>
      <c r="E7" s="730">
        <v>0.41989094941778077</v>
      </c>
      <c r="F7" s="472">
        <v>12522</v>
      </c>
      <c r="G7" s="729">
        <v>13728</v>
      </c>
      <c r="H7" s="731">
        <v>1011</v>
      </c>
      <c r="I7" s="732"/>
    </row>
    <row r="8" spans="1:9" ht="14.3" x14ac:dyDescent="0.25">
      <c r="A8" s="432"/>
      <c r="B8" s="731" t="s">
        <v>456</v>
      </c>
      <c r="C8" s="115">
        <v>5053</v>
      </c>
      <c r="D8" s="729">
        <v>5032</v>
      </c>
      <c r="E8" s="730">
        <v>7.7506007023596821E-2</v>
      </c>
      <c r="F8" s="472">
        <v>3770</v>
      </c>
      <c r="G8" s="729">
        <v>1256</v>
      </c>
      <c r="H8" s="731">
        <v>6</v>
      </c>
      <c r="I8" s="732"/>
    </row>
    <row r="9" spans="1:9" ht="14.95" thickBot="1" x14ac:dyDescent="0.3">
      <c r="A9" s="733"/>
      <c r="B9" s="734" t="s">
        <v>674</v>
      </c>
      <c r="C9" s="735">
        <v>1331</v>
      </c>
      <c r="D9" s="736">
        <v>1382</v>
      </c>
      <c r="E9" s="737">
        <v>2.1286427207196108E-2</v>
      </c>
      <c r="F9" s="738"/>
      <c r="G9" s="739"/>
      <c r="H9" s="740"/>
      <c r="I9" s="741"/>
    </row>
    <row r="10" spans="1:9" ht="14.3" x14ac:dyDescent="0.25">
      <c r="A10" s="742" t="s">
        <v>337</v>
      </c>
      <c r="B10" s="743"/>
      <c r="C10" s="744">
        <v>589</v>
      </c>
      <c r="D10" s="744">
        <v>576</v>
      </c>
      <c r="E10" s="745"/>
      <c r="F10" s="744">
        <v>375</v>
      </c>
      <c r="G10" s="744">
        <v>201</v>
      </c>
      <c r="H10" s="744">
        <v>0</v>
      </c>
      <c r="I10" s="746"/>
    </row>
    <row r="11" spans="1:9" ht="14.3" x14ac:dyDescent="0.25">
      <c r="A11" s="438"/>
      <c r="B11" s="727" t="s">
        <v>453</v>
      </c>
      <c r="C11" s="728">
        <v>33</v>
      </c>
      <c r="D11" s="747">
        <v>36</v>
      </c>
      <c r="E11" s="748" t="s">
        <v>11</v>
      </c>
      <c r="F11" s="747">
        <v>24</v>
      </c>
      <c r="G11" s="747">
        <v>12</v>
      </c>
      <c r="H11" s="747">
        <v>0</v>
      </c>
      <c r="I11" s="732"/>
    </row>
    <row r="12" spans="1:9" ht="14.3" x14ac:dyDescent="0.25">
      <c r="A12" s="432" t="s">
        <v>454</v>
      </c>
      <c r="B12" s="731" t="s">
        <v>455</v>
      </c>
      <c r="C12" s="115">
        <v>509</v>
      </c>
      <c r="D12" s="729">
        <v>499</v>
      </c>
      <c r="E12" s="730">
        <v>8.8719117737662504E-3</v>
      </c>
      <c r="F12" s="729">
        <v>315</v>
      </c>
      <c r="G12" s="729">
        <v>184</v>
      </c>
      <c r="H12" s="729">
        <v>0</v>
      </c>
      <c r="I12" s="732"/>
    </row>
    <row r="13" spans="1:9" ht="14.95" thickBot="1" x14ac:dyDescent="0.3">
      <c r="A13" s="432"/>
      <c r="B13" s="731" t="s">
        <v>456</v>
      </c>
      <c r="C13" s="115">
        <v>47</v>
      </c>
      <c r="D13" s="749">
        <v>41</v>
      </c>
      <c r="E13" s="750"/>
      <c r="F13" s="749">
        <v>36</v>
      </c>
      <c r="G13" s="749">
        <v>5</v>
      </c>
      <c r="H13" s="749">
        <v>0</v>
      </c>
      <c r="I13" s="751"/>
    </row>
    <row r="14" spans="1:9" ht="14.95" thickTop="1" x14ac:dyDescent="0.25">
      <c r="A14" s="752" t="s">
        <v>339</v>
      </c>
      <c r="B14" s="753"/>
      <c r="C14" s="754">
        <v>24686</v>
      </c>
      <c r="D14" s="754">
        <v>24738</v>
      </c>
      <c r="E14" s="755"/>
      <c r="F14" s="754">
        <v>12268</v>
      </c>
      <c r="G14" s="754">
        <v>11770</v>
      </c>
      <c r="H14" s="754">
        <v>700</v>
      </c>
      <c r="I14" s="756"/>
    </row>
    <row r="15" spans="1:9" ht="14.3" x14ac:dyDescent="0.25">
      <c r="A15" s="438"/>
      <c r="B15" s="727" t="s">
        <v>453</v>
      </c>
      <c r="C15" s="728">
        <v>10730</v>
      </c>
      <c r="D15" s="747">
        <v>10773</v>
      </c>
      <c r="E15" s="748" t="s">
        <v>12</v>
      </c>
      <c r="F15" s="747">
        <v>5628</v>
      </c>
      <c r="G15" s="747">
        <v>4966</v>
      </c>
      <c r="H15" s="747">
        <v>179</v>
      </c>
      <c r="I15" s="732"/>
    </row>
    <row r="16" spans="1:9" ht="14.3" x14ac:dyDescent="0.25">
      <c r="A16" s="432" t="s">
        <v>454</v>
      </c>
      <c r="B16" s="731" t="s">
        <v>455</v>
      </c>
      <c r="C16" s="115">
        <v>11823</v>
      </c>
      <c r="D16" s="729">
        <v>11811</v>
      </c>
      <c r="E16" s="730">
        <v>0.38103012753373172</v>
      </c>
      <c r="F16" s="729">
        <v>5105</v>
      </c>
      <c r="G16" s="729">
        <v>6187</v>
      </c>
      <c r="H16" s="729">
        <v>519</v>
      </c>
      <c r="I16" s="732"/>
    </row>
    <row r="17" spans="1:9" ht="14.95" thickBot="1" x14ac:dyDescent="0.3">
      <c r="A17" s="432"/>
      <c r="B17" s="731" t="s">
        <v>456</v>
      </c>
      <c r="C17" s="115">
        <v>2133</v>
      </c>
      <c r="D17" s="749">
        <v>2154</v>
      </c>
      <c r="E17" s="757"/>
      <c r="F17" s="749">
        <v>1535</v>
      </c>
      <c r="G17" s="749">
        <v>617</v>
      </c>
      <c r="H17" s="749">
        <v>2</v>
      </c>
      <c r="I17" s="751"/>
    </row>
    <row r="18" spans="1:9" ht="14.95" thickTop="1" x14ac:dyDescent="0.25">
      <c r="A18" s="758" t="s">
        <v>338</v>
      </c>
      <c r="B18" s="753"/>
      <c r="C18" s="754">
        <v>38148</v>
      </c>
      <c r="D18" s="754">
        <v>38228</v>
      </c>
      <c r="E18" s="755"/>
      <c r="F18" s="754">
        <v>21737</v>
      </c>
      <c r="G18" s="754">
        <v>15952</v>
      </c>
      <c r="H18" s="754">
        <v>539</v>
      </c>
      <c r="I18" s="756"/>
    </row>
    <row r="19" spans="1:9" ht="14.3" x14ac:dyDescent="0.25">
      <c r="A19" s="438"/>
      <c r="B19" s="727" t="s">
        <v>453</v>
      </c>
      <c r="C19" s="728">
        <v>20431</v>
      </c>
      <c r="D19" s="747">
        <v>20440</v>
      </c>
      <c r="E19" s="748" t="s">
        <v>13</v>
      </c>
      <c r="F19" s="747">
        <v>12436</v>
      </c>
      <c r="G19" s="747">
        <v>7961</v>
      </c>
      <c r="H19" s="747">
        <v>43</v>
      </c>
      <c r="I19" s="732"/>
    </row>
    <row r="20" spans="1:9" ht="14.3" x14ac:dyDescent="0.25">
      <c r="A20" s="432" t="s">
        <v>454</v>
      </c>
      <c r="B20" s="731" t="s">
        <v>455</v>
      </c>
      <c r="C20" s="115">
        <v>14844</v>
      </c>
      <c r="D20" s="729">
        <v>14951</v>
      </c>
      <c r="E20" s="730">
        <v>0.5888115334853059</v>
      </c>
      <c r="F20" s="729">
        <v>7102</v>
      </c>
      <c r="G20" s="729">
        <v>7357</v>
      </c>
      <c r="H20" s="729">
        <v>492</v>
      </c>
      <c r="I20" s="732"/>
    </row>
    <row r="21" spans="1:9" ht="14.95" thickBot="1" x14ac:dyDescent="0.3">
      <c r="A21" s="759"/>
      <c r="B21" s="760" t="s">
        <v>456</v>
      </c>
      <c r="C21" s="761">
        <v>2873</v>
      </c>
      <c r="D21" s="762">
        <v>2837</v>
      </c>
      <c r="E21" s="763"/>
      <c r="F21" s="762">
        <v>2199</v>
      </c>
      <c r="G21" s="762">
        <v>634</v>
      </c>
      <c r="H21" s="762">
        <v>4</v>
      </c>
      <c r="I21" s="751"/>
    </row>
    <row r="22" spans="1:9" ht="30.1" customHeight="1" thickTop="1" x14ac:dyDescent="0.25">
      <c r="A22" s="923" t="s">
        <v>676</v>
      </c>
      <c r="B22" s="924"/>
      <c r="C22" s="764">
        <v>1331</v>
      </c>
      <c r="D22" s="764">
        <v>1382</v>
      </c>
      <c r="E22" s="765">
        <v>2.1286427207196108E-2</v>
      </c>
      <c r="F22" s="925"/>
      <c r="G22" s="926"/>
      <c r="H22" s="927"/>
      <c r="I22" s="766">
        <v>1382</v>
      </c>
    </row>
    <row r="24" spans="1:9" x14ac:dyDescent="0.25">
      <c r="A24" s="56" t="s">
        <v>677</v>
      </c>
    </row>
    <row r="26" spans="1:9" ht="14.3" x14ac:dyDescent="0.25">
      <c r="A26" s="78" t="s">
        <v>15</v>
      </c>
      <c r="B26" s="78" t="s">
        <v>457</v>
      </c>
    </row>
    <row r="27" spans="1:9" ht="14.3" x14ac:dyDescent="0.25">
      <c r="B27" s="78" t="s">
        <v>407</v>
      </c>
    </row>
    <row r="29" spans="1:9" ht="20.25" customHeight="1" x14ac:dyDescent="0.25">
      <c r="A29" s="424" t="s">
        <v>20</v>
      </c>
      <c r="B29" s="425"/>
      <c r="C29" s="425"/>
      <c r="D29" s="425"/>
      <c r="E29" s="426"/>
      <c r="F29" s="928" t="s">
        <v>326</v>
      </c>
      <c r="G29" s="929"/>
      <c r="H29" s="903" t="s">
        <v>21</v>
      </c>
      <c r="I29" s="904"/>
    </row>
    <row r="30" spans="1:9" ht="21.1" customHeight="1" x14ac:dyDescent="0.25">
      <c r="A30" s="767"/>
      <c r="B30" s="427"/>
      <c r="C30" s="427"/>
      <c r="D30" s="427"/>
      <c r="E30" s="428"/>
      <c r="F30" s="622" t="s">
        <v>948</v>
      </c>
      <c r="G30" s="768" t="s">
        <v>971</v>
      </c>
      <c r="H30" s="905"/>
      <c r="I30" s="906"/>
    </row>
    <row r="31" spans="1:9" ht="18" customHeight="1" x14ac:dyDescent="0.25">
      <c r="A31" s="472" t="s">
        <v>410</v>
      </c>
      <c r="B31" s="433"/>
      <c r="C31" s="433"/>
      <c r="D31" s="433"/>
      <c r="E31" s="434"/>
      <c r="F31" s="769">
        <v>3431</v>
      </c>
      <c r="G31" s="769">
        <v>3468</v>
      </c>
      <c r="H31" s="930">
        <v>37</v>
      </c>
      <c r="I31" s="931"/>
    </row>
    <row r="32" spans="1:9" ht="16.5" customHeight="1" x14ac:dyDescent="0.25">
      <c r="A32" s="770" t="s">
        <v>411</v>
      </c>
      <c r="B32" s="427"/>
      <c r="C32" s="427"/>
      <c r="D32" s="427"/>
      <c r="E32" s="428"/>
      <c r="F32" s="771">
        <v>441</v>
      </c>
      <c r="G32" s="771">
        <v>443</v>
      </c>
      <c r="H32" s="921">
        <v>2</v>
      </c>
      <c r="I32" s="922"/>
    </row>
    <row r="35" spans="1:9" ht="14.3" x14ac:dyDescent="0.25">
      <c r="A35" s="72" t="s">
        <v>834</v>
      </c>
      <c r="I35" s="103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A30" sqref="A30:H50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835</v>
      </c>
    </row>
    <row r="3" spans="1:8" ht="14.1" customHeight="1" x14ac:dyDescent="0.25">
      <c r="A3" s="438" t="s">
        <v>20</v>
      </c>
      <c r="B3" s="425"/>
      <c r="C3" s="426"/>
      <c r="D3" s="932" t="s">
        <v>31</v>
      </c>
      <c r="E3" s="933"/>
      <c r="F3" s="772" t="s">
        <v>323</v>
      </c>
      <c r="G3" s="773"/>
      <c r="H3" s="635"/>
    </row>
    <row r="4" spans="1:8" ht="14.1" customHeight="1" x14ac:dyDescent="0.25">
      <c r="A4" s="432"/>
      <c r="B4" s="433"/>
      <c r="C4" s="434"/>
      <c r="D4" s="710">
        <v>44681</v>
      </c>
      <c r="E4" s="710">
        <v>44712</v>
      </c>
      <c r="F4" s="633">
        <v>1</v>
      </c>
      <c r="G4" s="774">
        <v>2</v>
      </c>
      <c r="H4" s="634">
        <v>3</v>
      </c>
    </row>
    <row r="5" spans="1:8" ht="14.1" customHeight="1" x14ac:dyDescent="0.25">
      <c r="A5" s="711" t="s">
        <v>22</v>
      </c>
      <c r="B5" s="775"/>
      <c r="C5" s="712"/>
      <c r="D5" s="470">
        <v>589</v>
      </c>
      <c r="E5" s="677">
        <v>576</v>
      </c>
      <c r="F5" s="677">
        <v>375</v>
      </c>
      <c r="G5" s="677">
        <v>201</v>
      </c>
      <c r="H5" s="677">
        <v>0</v>
      </c>
    </row>
    <row r="6" spans="1:8" ht="14.1" customHeight="1" x14ac:dyDescent="0.25">
      <c r="A6" s="661" t="s">
        <v>320</v>
      </c>
      <c r="B6" s="776"/>
      <c r="C6" s="777"/>
      <c r="D6" s="113">
        <v>577</v>
      </c>
      <c r="E6" s="677">
        <v>557</v>
      </c>
      <c r="F6" s="113">
        <v>364</v>
      </c>
      <c r="G6" s="113">
        <v>193</v>
      </c>
      <c r="H6" s="113">
        <v>0</v>
      </c>
    </row>
    <row r="7" spans="1:8" ht="14.1" customHeight="1" x14ac:dyDescent="0.25">
      <c r="A7" s="778"/>
      <c r="B7" s="664" t="s">
        <v>317</v>
      </c>
      <c r="C7" s="431"/>
      <c r="D7" s="713">
        <v>558</v>
      </c>
      <c r="E7" s="713">
        <v>541</v>
      </c>
      <c r="F7" s="713">
        <v>354</v>
      </c>
      <c r="G7" s="713">
        <v>187</v>
      </c>
      <c r="H7" s="713">
        <v>0</v>
      </c>
    </row>
    <row r="8" spans="1:8" ht="14.1" customHeight="1" x14ac:dyDescent="0.25">
      <c r="A8" s="432"/>
      <c r="B8" s="714" t="s">
        <v>322</v>
      </c>
      <c r="C8" s="434"/>
      <c r="D8" s="89">
        <v>26</v>
      </c>
      <c r="E8" s="464">
        <v>25</v>
      </c>
      <c r="F8" s="678">
        <v>16</v>
      </c>
      <c r="G8" s="678">
        <v>9</v>
      </c>
      <c r="H8" s="678">
        <v>0</v>
      </c>
    </row>
    <row r="9" spans="1:8" ht="14.1" customHeight="1" x14ac:dyDescent="0.25">
      <c r="A9" s="432" t="s">
        <v>329</v>
      </c>
      <c r="B9" s="714" t="s">
        <v>318</v>
      </c>
      <c r="C9" s="434"/>
      <c r="D9" s="89">
        <v>487</v>
      </c>
      <c r="E9" s="464">
        <v>478</v>
      </c>
      <c r="F9" s="678">
        <v>304</v>
      </c>
      <c r="G9" s="678">
        <v>174</v>
      </c>
      <c r="H9" s="678">
        <v>0</v>
      </c>
    </row>
    <row r="10" spans="1:8" ht="14.1" customHeight="1" x14ac:dyDescent="0.25">
      <c r="A10" s="432" t="s">
        <v>330</v>
      </c>
      <c r="B10" s="714" t="s">
        <v>319</v>
      </c>
      <c r="C10" s="434"/>
      <c r="D10" s="89">
        <v>45</v>
      </c>
      <c r="E10" s="464">
        <v>38</v>
      </c>
      <c r="F10" s="678">
        <v>34</v>
      </c>
      <c r="G10" s="678">
        <v>4</v>
      </c>
      <c r="H10" s="678">
        <v>0</v>
      </c>
    </row>
    <row r="11" spans="1:8" ht="14.1" customHeight="1" x14ac:dyDescent="0.25">
      <c r="A11" s="432" t="s">
        <v>321</v>
      </c>
      <c r="B11" s="716" t="s">
        <v>310</v>
      </c>
      <c r="C11" s="712"/>
      <c r="D11" s="430">
        <v>19</v>
      </c>
      <c r="E11" s="713">
        <v>16</v>
      </c>
      <c r="F11" s="713">
        <v>10</v>
      </c>
      <c r="G11" s="713">
        <v>6</v>
      </c>
      <c r="H11" s="713">
        <v>0</v>
      </c>
    </row>
    <row r="12" spans="1:8" ht="14.1" customHeight="1" x14ac:dyDescent="0.25">
      <c r="A12" s="432"/>
      <c r="B12" s="714" t="s">
        <v>322</v>
      </c>
      <c r="C12" s="779"/>
      <c r="D12" s="89">
        <v>1</v>
      </c>
      <c r="E12" s="464">
        <v>2</v>
      </c>
      <c r="F12" s="678">
        <v>2</v>
      </c>
      <c r="G12" s="678">
        <v>0</v>
      </c>
      <c r="H12" s="678">
        <v>0</v>
      </c>
    </row>
    <row r="13" spans="1:8" ht="14.1" customHeight="1" x14ac:dyDescent="0.25">
      <c r="A13" s="432"/>
      <c r="B13" s="714" t="s">
        <v>318</v>
      </c>
      <c r="C13" s="434"/>
      <c r="D13" s="89">
        <v>16</v>
      </c>
      <c r="E13" s="464">
        <v>12</v>
      </c>
      <c r="F13" s="678">
        <v>6</v>
      </c>
      <c r="G13" s="678">
        <v>6</v>
      </c>
      <c r="H13" s="678">
        <v>0</v>
      </c>
    </row>
    <row r="14" spans="1:8" ht="14.1" customHeight="1" x14ac:dyDescent="0.25">
      <c r="A14" s="432"/>
      <c r="B14" s="717" t="s">
        <v>319</v>
      </c>
      <c r="C14" s="434"/>
      <c r="D14" s="89">
        <v>2</v>
      </c>
      <c r="E14" s="464">
        <v>2</v>
      </c>
      <c r="F14" s="678">
        <v>2</v>
      </c>
      <c r="G14" s="678">
        <v>0</v>
      </c>
      <c r="H14" s="678">
        <v>0</v>
      </c>
    </row>
    <row r="15" spans="1:8" ht="14.1" customHeight="1" x14ac:dyDescent="0.25">
      <c r="A15" s="664" t="s">
        <v>324</v>
      </c>
      <c r="B15" s="775"/>
      <c r="C15" s="712"/>
      <c r="D15" s="780">
        <v>12</v>
      </c>
      <c r="E15" s="677">
        <v>19</v>
      </c>
      <c r="F15" s="113">
        <v>11</v>
      </c>
      <c r="G15" s="113">
        <v>8</v>
      </c>
      <c r="H15" s="113">
        <v>0</v>
      </c>
    </row>
    <row r="16" spans="1:8" ht="14.1" customHeight="1" x14ac:dyDescent="0.25">
      <c r="A16" s="432"/>
      <c r="B16" s="664" t="s">
        <v>317</v>
      </c>
      <c r="C16" s="431"/>
      <c r="D16" s="430">
        <v>11</v>
      </c>
      <c r="E16" s="713">
        <v>19</v>
      </c>
      <c r="F16" s="713">
        <v>11</v>
      </c>
      <c r="G16" s="713">
        <v>8</v>
      </c>
      <c r="H16" s="713">
        <v>0</v>
      </c>
    </row>
    <row r="17" spans="1:8" ht="14.1" customHeight="1" x14ac:dyDescent="0.25">
      <c r="A17" s="432"/>
      <c r="B17" s="714" t="s">
        <v>322</v>
      </c>
      <c r="C17" s="434"/>
      <c r="D17" s="89">
        <v>6</v>
      </c>
      <c r="E17" s="464">
        <v>9</v>
      </c>
      <c r="F17" s="678">
        <v>6</v>
      </c>
      <c r="G17" s="678">
        <v>3</v>
      </c>
      <c r="H17" s="678">
        <v>0</v>
      </c>
    </row>
    <row r="18" spans="1:8" ht="14.1" customHeight="1" x14ac:dyDescent="0.25">
      <c r="A18" s="432" t="s">
        <v>329</v>
      </c>
      <c r="B18" s="714" t="s">
        <v>318</v>
      </c>
      <c r="C18" s="434"/>
      <c r="D18" s="89">
        <v>5</v>
      </c>
      <c r="E18" s="464">
        <v>9</v>
      </c>
      <c r="F18" s="678">
        <v>5</v>
      </c>
      <c r="G18" s="678">
        <v>4</v>
      </c>
      <c r="H18" s="678">
        <v>0</v>
      </c>
    </row>
    <row r="19" spans="1:8" ht="14.1" customHeight="1" x14ac:dyDescent="0.25">
      <c r="A19" s="432" t="s">
        <v>330</v>
      </c>
      <c r="B19" s="714" t="s">
        <v>319</v>
      </c>
      <c r="C19" s="434"/>
      <c r="D19" s="89">
        <v>0</v>
      </c>
      <c r="E19" s="464">
        <v>1</v>
      </c>
      <c r="F19" s="678">
        <v>0</v>
      </c>
      <c r="G19" s="678">
        <v>1</v>
      </c>
      <c r="H19" s="678">
        <v>0</v>
      </c>
    </row>
    <row r="20" spans="1:8" ht="14.1" customHeight="1" x14ac:dyDescent="0.25">
      <c r="A20" s="432" t="s">
        <v>321</v>
      </c>
      <c r="B20" s="716" t="s">
        <v>310</v>
      </c>
      <c r="C20" s="712"/>
      <c r="D20" s="430">
        <v>1</v>
      </c>
      <c r="E20" s="713">
        <v>0</v>
      </c>
      <c r="F20" s="713">
        <v>0</v>
      </c>
      <c r="G20" s="713">
        <v>0</v>
      </c>
      <c r="H20" s="713">
        <v>0</v>
      </c>
    </row>
    <row r="21" spans="1:8" ht="14.1" customHeight="1" x14ac:dyDescent="0.25">
      <c r="A21" s="432"/>
      <c r="B21" s="714" t="s">
        <v>322</v>
      </c>
      <c r="C21" s="779"/>
      <c r="D21" s="89">
        <v>0</v>
      </c>
      <c r="E21" s="464">
        <v>0</v>
      </c>
      <c r="F21" s="678">
        <v>0</v>
      </c>
      <c r="G21" s="678">
        <v>0</v>
      </c>
      <c r="H21" s="678">
        <v>0</v>
      </c>
    </row>
    <row r="22" spans="1:8" x14ac:dyDescent="0.25">
      <c r="A22" s="432"/>
      <c r="B22" s="714" t="s">
        <v>318</v>
      </c>
      <c r="C22" s="434"/>
      <c r="D22" s="89">
        <v>1</v>
      </c>
      <c r="E22" s="464">
        <v>0</v>
      </c>
      <c r="F22" s="678">
        <v>0</v>
      </c>
      <c r="G22" s="678">
        <v>0</v>
      </c>
      <c r="H22" s="678">
        <v>0</v>
      </c>
    </row>
    <row r="23" spans="1:8" x14ac:dyDescent="0.25">
      <c r="A23" s="467"/>
      <c r="B23" s="717" t="s">
        <v>319</v>
      </c>
      <c r="C23" s="428"/>
      <c r="D23" s="116">
        <v>0</v>
      </c>
      <c r="E23" s="467">
        <v>0</v>
      </c>
      <c r="F23" s="91">
        <v>0</v>
      </c>
      <c r="G23" s="91">
        <v>0</v>
      </c>
      <c r="H23" s="91">
        <v>0</v>
      </c>
    </row>
    <row r="28" spans="1:8" ht="14.1" customHeight="1" x14ac:dyDescent="0.25">
      <c r="A28" s="56" t="s">
        <v>836</v>
      </c>
    </row>
    <row r="29" spans="1:8" ht="14.1" customHeight="1" x14ac:dyDescent="0.25"/>
    <row r="30" spans="1:8" ht="14.1" customHeight="1" x14ac:dyDescent="0.25">
      <c r="A30" s="438" t="s">
        <v>20</v>
      </c>
      <c r="B30" s="425"/>
      <c r="C30" s="426"/>
      <c r="D30" s="932" t="s">
        <v>31</v>
      </c>
      <c r="E30" s="933"/>
      <c r="F30" s="772" t="s">
        <v>325</v>
      </c>
      <c r="G30" s="773"/>
      <c r="H30" s="635"/>
    </row>
    <row r="31" spans="1:8" ht="14.1" customHeight="1" x14ac:dyDescent="0.25">
      <c r="A31" s="432"/>
      <c r="B31" s="433"/>
      <c r="C31" s="434"/>
      <c r="D31" s="710">
        <v>44681</v>
      </c>
      <c r="E31" s="710">
        <v>44712</v>
      </c>
      <c r="F31" s="633">
        <v>1</v>
      </c>
      <c r="G31" s="774">
        <v>2</v>
      </c>
      <c r="H31" s="634">
        <v>3</v>
      </c>
    </row>
    <row r="32" spans="1:8" ht="14.1" customHeight="1" x14ac:dyDescent="0.25">
      <c r="A32" s="711" t="s">
        <v>22</v>
      </c>
      <c r="B32" s="775"/>
      <c r="C32" s="712"/>
      <c r="D32" s="677">
        <v>24686</v>
      </c>
      <c r="E32" s="677">
        <v>24738</v>
      </c>
      <c r="F32" s="677">
        <v>12268</v>
      </c>
      <c r="G32" s="677">
        <v>11770</v>
      </c>
      <c r="H32" s="677">
        <v>700</v>
      </c>
    </row>
    <row r="33" spans="1:8" ht="14.1" customHeight="1" x14ac:dyDescent="0.25">
      <c r="A33" s="661" t="s">
        <v>320</v>
      </c>
      <c r="B33" s="776"/>
      <c r="C33" s="777"/>
      <c r="D33" s="677">
        <v>24519</v>
      </c>
      <c r="E33" s="677">
        <v>24555</v>
      </c>
      <c r="F33" s="113">
        <v>12202</v>
      </c>
      <c r="G33" s="113">
        <v>11657</v>
      </c>
      <c r="H33" s="113">
        <v>696</v>
      </c>
    </row>
    <row r="34" spans="1:8" ht="14.1" customHeight="1" x14ac:dyDescent="0.25">
      <c r="A34" s="778"/>
      <c r="B34" s="664" t="s">
        <v>317</v>
      </c>
      <c r="C34" s="431"/>
      <c r="D34" s="713">
        <v>22763</v>
      </c>
      <c r="E34" s="713">
        <v>22766</v>
      </c>
      <c r="F34" s="713">
        <v>11581</v>
      </c>
      <c r="G34" s="713">
        <v>10523</v>
      </c>
      <c r="H34" s="713">
        <v>662</v>
      </c>
    </row>
    <row r="35" spans="1:8" ht="14.1" customHeight="1" x14ac:dyDescent="0.25">
      <c r="A35" s="432"/>
      <c r="B35" s="714" t="s">
        <v>322</v>
      </c>
      <c r="C35" s="434"/>
      <c r="D35" s="464">
        <v>10034</v>
      </c>
      <c r="E35" s="464">
        <v>10056</v>
      </c>
      <c r="F35" s="678">
        <v>5383</v>
      </c>
      <c r="G35" s="678">
        <v>4497</v>
      </c>
      <c r="H35" s="678">
        <v>176</v>
      </c>
    </row>
    <row r="36" spans="1:8" ht="14.1" customHeight="1" x14ac:dyDescent="0.25">
      <c r="A36" s="432" t="s">
        <v>329</v>
      </c>
      <c r="B36" s="714" t="s">
        <v>318</v>
      </c>
      <c r="C36" s="434"/>
      <c r="D36" s="464">
        <v>10752</v>
      </c>
      <c r="E36" s="464">
        <v>10704</v>
      </c>
      <c r="F36" s="678">
        <v>4761</v>
      </c>
      <c r="G36" s="678">
        <v>5459</v>
      </c>
      <c r="H36" s="678">
        <v>484</v>
      </c>
    </row>
    <row r="37" spans="1:8" ht="14.1" customHeight="1" x14ac:dyDescent="0.25">
      <c r="A37" s="432" t="s">
        <v>330</v>
      </c>
      <c r="B37" s="714" t="s">
        <v>319</v>
      </c>
      <c r="C37" s="434"/>
      <c r="D37" s="464">
        <v>1977</v>
      </c>
      <c r="E37" s="464">
        <v>2006</v>
      </c>
      <c r="F37" s="678">
        <v>1437</v>
      </c>
      <c r="G37" s="678">
        <v>567</v>
      </c>
      <c r="H37" s="678">
        <v>2</v>
      </c>
    </row>
    <row r="38" spans="1:8" ht="14.1" customHeight="1" x14ac:dyDescent="0.25">
      <c r="A38" s="432" t="s">
        <v>321</v>
      </c>
      <c r="B38" s="716" t="s">
        <v>310</v>
      </c>
      <c r="C38" s="712"/>
      <c r="D38" s="713">
        <v>1756</v>
      </c>
      <c r="E38" s="713">
        <v>1789</v>
      </c>
      <c r="F38" s="713">
        <v>621</v>
      </c>
      <c r="G38" s="713">
        <v>1134</v>
      </c>
      <c r="H38" s="713">
        <v>34</v>
      </c>
    </row>
    <row r="39" spans="1:8" ht="14.1" customHeight="1" x14ac:dyDescent="0.25">
      <c r="A39" s="432"/>
      <c r="B39" s="714" t="s">
        <v>322</v>
      </c>
      <c r="C39" s="779"/>
      <c r="D39" s="464">
        <v>568</v>
      </c>
      <c r="E39" s="464">
        <v>582</v>
      </c>
      <c r="F39" s="678">
        <v>197</v>
      </c>
      <c r="G39" s="678">
        <v>385</v>
      </c>
      <c r="H39" s="678">
        <v>0</v>
      </c>
    </row>
    <row r="40" spans="1:8" ht="14.1" customHeight="1" x14ac:dyDescent="0.25">
      <c r="A40" s="432"/>
      <c r="B40" s="714" t="s">
        <v>318</v>
      </c>
      <c r="C40" s="434"/>
      <c r="D40" s="464">
        <v>1036</v>
      </c>
      <c r="E40" s="464">
        <v>1062</v>
      </c>
      <c r="F40" s="678">
        <v>328</v>
      </c>
      <c r="G40" s="678">
        <v>700</v>
      </c>
      <c r="H40" s="678">
        <v>34</v>
      </c>
    </row>
    <row r="41" spans="1:8" ht="14.1" customHeight="1" x14ac:dyDescent="0.25">
      <c r="A41" s="432"/>
      <c r="B41" s="717" t="s">
        <v>319</v>
      </c>
      <c r="C41" s="434"/>
      <c r="D41" s="464">
        <v>152</v>
      </c>
      <c r="E41" s="464">
        <v>145</v>
      </c>
      <c r="F41" s="678">
        <v>96</v>
      </c>
      <c r="G41" s="678">
        <v>49</v>
      </c>
      <c r="H41" s="678">
        <v>0</v>
      </c>
    </row>
    <row r="42" spans="1:8" ht="14.1" customHeight="1" x14ac:dyDescent="0.25">
      <c r="A42" s="664" t="s">
        <v>324</v>
      </c>
      <c r="B42" s="775"/>
      <c r="C42" s="712"/>
      <c r="D42" s="677">
        <v>167</v>
      </c>
      <c r="E42" s="677">
        <v>183</v>
      </c>
      <c r="F42" s="113">
        <v>66</v>
      </c>
      <c r="G42" s="113">
        <v>113</v>
      </c>
      <c r="H42" s="113">
        <v>4</v>
      </c>
    </row>
    <row r="43" spans="1:8" ht="14.1" customHeight="1" x14ac:dyDescent="0.25">
      <c r="A43" s="432"/>
      <c r="B43" s="664" t="s">
        <v>317</v>
      </c>
      <c r="C43" s="431"/>
      <c r="D43" s="713">
        <v>149</v>
      </c>
      <c r="E43" s="713">
        <v>151</v>
      </c>
      <c r="F43" s="713">
        <v>55</v>
      </c>
      <c r="G43" s="713">
        <v>92</v>
      </c>
      <c r="H43" s="713">
        <v>4</v>
      </c>
    </row>
    <row r="44" spans="1:8" ht="14.1" customHeight="1" x14ac:dyDescent="0.25">
      <c r="A44" s="432"/>
      <c r="B44" s="714" t="s">
        <v>322</v>
      </c>
      <c r="C44" s="434"/>
      <c r="D44" s="464">
        <v>114</v>
      </c>
      <c r="E44" s="464">
        <v>110</v>
      </c>
      <c r="F44" s="678">
        <v>39</v>
      </c>
      <c r="G44" s="678">
        <v>68</v>
      </c>
      <c r="H44" s="678">
        <v>3</v>
      </c>
    </row>
    <row r="45" spans="1:8" ht="14.1" customHeight="1" x14ac:dyDescent="0.25">
      <c r="A45" s="432" t="s">
        <v>329</v>
      </c>
      <c r="B45" s="714" t="s">
        <v>318</v>
      </c>
      <c r="C45" s="434"/>
      <c r="D45" s="464">
        <v>32</v>
      </c>
      <c r="E45" s="464">
        <v>39</v>
      </c>
      <c r="F45" s="678">
        <v>14</v>
      </c>
      <c r="G45" s="678">
        <v>24</v>
      </c>
      <c r="H45" s="678">
        <v>1</v>
      </c>
    </row>
    <row r="46" spans="1:8" ht="14.1" customHeight="1" x14ac:dyDescent="0.25">
      <c r="A46" s="432" t="s">
        <v>330</v>
      </c>
      <c r="B46" s="714" t="s">
        <v>319</v>
      </c>
      <c r="C46" s="434"/>
      <c r="D46" s="464">
        <v>3</v>
      </c>
      <c r="E46" s="464">
        <v>2</v>
      </c>
      <c r="F46" s="678">
        <v>2</v>
      </c>
      <c r="G46" s="678">
        <v>0</v>
      </c>
      <c r="H46" s="678">
        <v>0</v>
      </c>
    </row>
    <row r="47" spans="1:8" ht="14.1" customHeight="1" x14ac:dyDescent="0.25">
      <c r="A47" s="432" t="s">
        <v>321</v>
      </c>
      <c r="B47" s="716" t="s">
        <v>310</v>
      </c>
      <c r="C47" s="712"/>
      <c r="D47" s="713">
        <v>18</v>
      </c>
      <c r="E47" s="713">
        <v>32</v>
      </c>
      <c r="F47" s="713">
        <v>11</v>
      </c>
      <c r="G47" s="713">
        <v>21</v>
      </c>
      <c r="H47" s="713">
        <v>0</v>
      </c>
    </row>
    <row r="48" spans="1:8" ht="14.1" customHeight="1" x14ac:dyDescent="0.25">
      <c r="A48" s="432"/>
      <c r="B48" s="714" t="s">
        <v>322</v>
      </c>
      <c r="C48" s="779"/>
      <c r="D48" s="464">
        <v>14</v>
      </c>
      <c r="E48" s="464">
        <v>25</v>
      </c>
      <c r="F48" s="678">
        <v>9</v>
      </c>
      <c r="G48" s="678">
        <v>16</v>
      </c>
      <c r="H48" s="678">
        <v>0</v>
      </c>
    </row>
    <row r="49" spans="1:8" x14ac:dyDescent="0.25">
      <c r="A49" s="432"/>
      <c r="B49" s="714" t="s">
        <v>318</v>
      </c>
      <c r="C49" s="434"/>
      <c r="D49" s="464">
        <v>3</v>
      </c>
      <c r="E49" s="464">
        <v>6</v>
      </c>
      <c r="F49" s="678">
        <v>2</v>
      </c>
      <c r="G49" s="678">
        <v>4</v>
      </c>
      <c r="H49" s="678">
        <v>0</v>
      </c>
    </row>
    <row r="50" spans="1:8" x14ac:dyDescent="0.25">
      <c r="A50" s="467"/>
      <c r="B50" s="717" t="s">
        <v>319</v>
      </c>
      <c r="C50" s="428"/>
      <c r="D50" s="467">
        <v>1</v>
      </c>
      <c r="E50" s="467">
        <v>1</v>
      </c>
      <c r="F50" s="91">
        <v>0</v>
      </c>
      <c r="G50" s="91">
        <v>1</v>
      </c>
      <c r="H50" s="91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A3" sqref="A3:H23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03" t="s">
        <v>837</v>
      </c>
    </row>
    <row r="2" spans="1:8" ht="16.5" customHeight="1" x14ac:dyDescent="0.25"/>
    <row r="3" spans="1:8" ht="14.1" customHeight="1" x14ac:dyDescent="0.25">
      <c r="A3" s="438" t="s">
        <v>20</v>
      </c>
      <c r="B3" s="425"/>
      <c r="C3" s="426"/>
      <c r="D3" s="882" t="s">
        <v>31</v>
      </c>
      <c r="E3" s="883"/>
      <c r="F3" s="772" t="s">
        <v>328</v>
      </c>
      <c r="G3" s="773"/>
      <c r="H3" s="635"/>
    </row>
    <row r="4" spans="1:8" ht="14.1" customHeight="1" x14ac:dyDescent="0.25">
      <c r="A4" s="432"/>
      <c r="B4" s="433"/>
      <c r="C4" s="434"/>
      <c r="D4" s="710">
        <v>44681</v>
      </c>
      <c r="E4" s="710">
        <v>44712</v>
      </c>
      <c r="F4" s="633">
        <v>1</v>
      </c>
      <c r="G4" s="774">
        <v>2</v>
      </c>
      <c r="H4" s="634">
        <v>3</v>
      </c>
    </row>
    <row r="5" spans="1:8" ht="14.1" customHeight="1" x14ac:dyDescent="0.25">
      <c r="A5" s="711" t="s">
        <v>22</v>
      </c>
      <c r="B5" s="775"/>
      <c r="C5" s="712"/>
      <c r="D5" s="470">
        <v>38148</v>
      </c>
      <c r="E5" s="677">
        <v>38228</v>
      </c>
      <c r="F5" s="677">
        <v>21737</v>
      </c>
      <c r="G5" s="677">
        <v>15952</v>
      </c>
      <c r="H5" s="677">
        <v>539</v>
      </c>
    </row>
    <row r="6" spans="1:8" ht="14.1" customHeight="1" x14ac:dyDescent="0.25">
      <c r="A6" s="661" t="s">
        <v>320</v>
      </c>
      <c r="B6" s="776"/>
      <c r="C6" s="777"/>
      <c r="D6" s="780">
        <v>37717</v>
      </c>
      <c r="E6" s="677">
        <v>37804</v>
      </c>
      <c r="F6" s="113">
        <v>21522</v>
      </c>
      <c r="G6" s="113">
        <v>15747</v>
      </c>
      <c r="H6" s="113">
        <v>535</v>
      </c>
    </row>
    <row r="7" spans="1:8" ht="14.1" customHeight="1" x14ac:dyDescent="0.25">
      <c r="A7" s="778"/>
      <c r="B7" s="664" t="s">
        <v>317</v>
      </c>
      <c r="C7" s="431"/>
      <c r="D7" s="430">
        <v>36661</v>
      </c>
      <c r="E7" s="713">
        <v>36748</v>
      </c>
      <c r="F7" s="713">
        <v>21117</v>
      </c>
      <c r="G7" s="713">
        <v>15115</v>
      </c>
      <c r="H7" s="713">
        <v>516</v>
      </c>
    </row>
    <row r="8" spans="1:8" ht="14.1" customHeight="1" x14ac:dyDescent="0.25">
      <c r="A8" s="432"/>
      <c r="B8" s="714" t="s">
        <v>322</v>
      </c>
      <c r="C8" s="434"/>
      <c r="D8" s="89">
        <v>19726</v>
      </c>
      <c r="E8" s="464">
        <v>19728</v>
      </c>
      <c r="F8" s="678">
        <v>12108</v>
      </c>
      <c r="G8" s="678">
        <v>7579</v>
      </c>
      <c r="H8" s="678">
        <v>41</v>
      </c>
    </row>
    <row r="9" spans="1:8" ht="14.1" customHeight="1" x14ac:dyDescent="0.25">
      <c r="A9" s="432" t="s">
        <v>329</v>
      </c>
      <c r="B9" s="714" t="s">
        <v>318</v>
      </c>
      <c r="C9" s="434"/>
      <c r="D9" s="89">
        <v>14233</v>
      </c>
      <c r="E9" s="464">
        <v>14345</v>
      </c>
      <c r="F9" s="678">
        <v>6926</v>
      </c>
      <c r="G9" s="678">
        <v>6948</v>
      </c>
      <c r="H9" s="678">
        <v>471</v>
      </c>
    </row>
    <row r="10" spans="1:8" ht="14.1" customHeight="1" x14ac:dyDescent="0.25">
      <c r="A10" s="432" t="s">
        <v>330</v>
      </c>
      <c r="B10" s="714" t="s">
        <v>319</v>
      </c>
      <c r="C10" s="434"/>
      <c r="D10" s="89">
        <v>2702</v>
      </c>
      <c r="E10" s="464">
        <v>2675</v>
      </c>
      <c r="F10" s="678">
        <v>2083</v>
      </c>
      <c r="G10" s="678">
        <v>588</v>
      </c>
      <c r="H10" s="678">
        <v>4</v>
      </c>
    </row>
    <row r="11" spans="1:8" ht="14.1" customHeight="1" x14ac:dyDescent="0.25">
      <c r="A11" s="432" t="s">
        <v>321</v>
      </c>
      <c r="B11" s="716" t="s">
        <v>310</v>
      </c>
      <c r="C11" s="712"/>
      <c r="D11" s="430">
        <v>1056</v>
      </c>
      <c r="E11" s="713">
        <v>1056</v>
      </c>
      <c r="F11" s="713">
        <v>405</v>
      </c>
      <c r="G11" s="713">
        <v>632</v>
      </c>
      <c r="H11" s="713">
        <v>19</v>
      </c>
    </row>
    <row r="12" spans="1:8" ht="14.1" customHeight="1" x14ac:dyDescent="0.25">
      <c r="A12" s="432"/>
      <c r="B12" s="714" t="s">
        <v>322</v>
      </c>
      <c r="C12" s="779"/>
      <c r="D12" s="89">
        <v>372</v>
      </c>
      <c r="E12" s="464">
        <v>369</v>
      </c>
      <c r="F12" s="678">
        <v>153</v>
      </c>
      <c r="G12" s="678">
        <v>215</v>
      </c>
      <c r="H12" s="678">
        <v>1</v>
      </c>
    </row>
    <row r="13" spans="1:8" ht="14.1" customHeight="1" x14ac:dyDescent="0.25">
      <c r="A13" s="432"/>
      <c r="B13" s="714" t="s">
        <v>318</v>
      </c>
      <c r="C13" s="434"/>
      <c r="D13" s="89">
        <v>531</v>
      </c>
      <c r="E13" s="464">
        <v>540</v>
      </c>
      <c r="F13" s="678">
        <v>147</v>
      </c>
      <c r="G13" s="678">
        <v>375</v>
      </c>
      <c r="H13" s="678">
        <v>18</v>
      </c>
    </row>
    <row r="14" spans="1:8" ht="14.1" customHeight="1" x14ac:dyDescent="0.25">
      <c r="A14" s="432"/>
      <c r="B14" s="717" t="s">
        <v>319</v>
      </c>
      <c r="C14" s="434"/>
      <c r="D14" s="89">
        <v>153</v>
      </c>
      <c r="E14" s="464">
        <v>147</v>
      </c>
      <c r="F14" s="678">
        <v>105</v>
      </c>
      <c r="G14" s="678">
        <v>42</v>
      </c>
      <c r="H14" s="678">
        <v>0</v>
      </c>
    </row>
    <row r="15" spans="1:8" ht="14.1" customHeight="1" x14ac:dyDescent="0.25">
      <c r="A15" s="664" t="s">
        <v>324</v>
      </c>
      <c r="B15" s="775"/>
      <c r="C15" s="712"/>
      <c r="D15" s="780">
        <v>431</v>
      </c>
      <c r="E15" s="677">
        <v>424</v>
      </c>
      <c r="F15" s="113">
        <v>215</v>
      </c>
      <c r="G15" s="113">
        <v>205</v>
      </c>
      <c r="H15" s="113">
        <v>4</v>
      </c>
    </row>
    <row r="16" spans="1:8" ht="14.1" customHeight="1" x14ac:dyDescent="0.25">
      <c r="A16" s="432"/>
      <c r="B16" s="664" t="s">
        <v>317</v>
      </c>
      <c r="C16" s="431"/>
      <c r="D16" s="430">
        <v>407</v>
      </c>
      <c r="E16" s="713">
        <v>397</v>
      </c>
      <c r="F16" s="713">
        <v>203</v>
      </c>
      <c r="G16" s="713">
        <v>190</v>
      </c>
      <c r="H16" s="713">
        <v>4</v>
      </c>
    </row>
    <row r="17" spans="1:9" ht="14.1" customHeight="1" x14ac:dyDescent="0.25">
      <c r="A17" s="432"/>
      <c r="B17" s="714" t="s">
        <v>322</v>
      </c>
      <c r="C17" s="434"/>
      <c r="D17" s="89">
        <v>317</v>
      </c>
      <c r="E17" s="464">
        <v>323</v>
      </c>
      <c r="F17" s="678">
        <v>167</v>
      </c>
      <c r="G17" s="678">
        <v>155</v>
      </c>
      <c r="H17" s="678">
        <v>1</v>
      </c>
    </row>
    <row r="18" spans="1:9" ht="14.1" customHeight="1" x14ac:dyDescent="0.25">
      <c r="A18" s="432" t="s">
        <v>329</v>
      </c>
      <c r="B18" s="714" t="s">
        <v>318</v>
      </c>
      <c r="C18" s="434"/>
      <c r="D18" s="89">
        <v>75</v>
      </c>
      <c r="E18" s="464">
        <v>62</v>
      </c>
      <c r="F18" s="678">
        <v>27</v>
      </c>
      <c r="G18" s="678">
        <v>32</v>
      </c>
      <c r="H18" s="678">
        <v>3</v>
      </c>
    </row>
    <row r="19" spans="1:9" ht="14.1" customHeight="1" x14ac:dyDescent="0.25">
      <c r="A19" s="432" t="s">
        <v>330</v>
      </c>
      <c r="B19" s="714" t="s">
        <v>319</v>
      </c>
      <c r="C19" s="434"/>
      <c r="D19" s="89">
        <v>15</v>
      </c>
      <c r="E19" s="464">
        <v>12</v>
      </c>
      <c r="F19" s="678">
        <v>9</v>
      </c>
      <c r="G19" s="678">
        <v>3</v>
      </c>
      <c r="H19" s="678">
        <v>0</v>
      </c>
    </row>
    <row r="20" spans="1:9" ht="14.1" customHeight="1" x14ac:dyDescent="0.25">
      <c r="A20" s="432" t="s">
        <v>321</v>
      </c>
      <c r="B20" s="716" t="s">
        <v>310</v>
      </c>
      <c r="C20" s="712"/>
      <c r="D20" s="430">
        <v>24</v>
      </c>
      <c r="E20" s="713">
        <v>27</v>
      </c>
      <c r="F20" s="713">
        <v>12</v>
      </c>
      <c r="G20" s="713">
        <v>15</v>
      </c>
      <c r="H20" s="713">
        <v>0</v>
      </c>
    </row>
    <row r="21" spans="1:9" ht="14.1" customHeight="1" x14ac:dyDescent="0.25">
      <c r="A21" s="432"/>
      <c r="B21" s="714" t="s">
        <v>322</v>
      </c>
      <c r="C21" s="779"/>
      <c r="D21" s="89">
        <v>16</v>
      </c>
      <c r="E21" s="464">
        <v>20</v>
      </c>
      <c r="F21" s="678">
        <v>8</v>
      </c>
      <c r="G21" s="678">
        <v>12</v>
      </c>
      <c r="H21" s="678">
        <v>0</v>
      </c>
    </row>
    <row r="22" spans="1:9" ht="14.1" customHeight="1" x14ac:dyDescent="0.25">
      <c r="A22" s="432"/>
      <c r="B22" s="714" t="s">
        <v>318</v>
      </c>
      <c r="C22" s="434"/>
      <c r="D22" s="89">
        <v>5</v>
      </c>
      <c r="E22" s="464">
        <v>4</v>
      </c>
      <c r="F22" s="678">
        <v>2</v>
      </c>
      <c r="G22" s="678">
        <v>2</v>
      </c>
      <c r="H22" s="678">
        <v>0</v>
      </c>
    </row>
    <row r="23" spans="1:9" ht="14.1" customHeight="1" x14ac:dyDescent="0.25">
      <c r="A23" s="467"/>
      <c r="B23" s="717" t="s">
        <v>319</v>
      </c>
      <c r="C23" s="428"/>
      <c r="D23" s="116">
        <v>3</v>
      </c>
      <c r="E23" s="467">
        <v>3</v>
      </c>
      <c r="F23" s="91">
        <v>2</v>
      </c>
      <c r="G23" s="91">
        <v>1</v>
      </c>
      <c r="H23" s="91">
        <v>0</v>
      </c>
    </row>
    <row r="25" spans="1:9" ht="14.3" x14ac:dyDescent="0.25">
      <c r="A25" s="72" t="s">
        <v>838</v>
      </c>
    </row>
    <row r="27" spans="1:9" x14ac:dyDescent="0.25">
      <c r="I27" s="103"/>
    </row>
    <row r="28" spans="1:9" x14ac:dyDescent="0.25">
      <c r="I28" s="103"/>
    </row>
    <row r="29" spans="1:9" x14ac:dyDescent="0.25">
      <c r="I29" s="103"/>
    </row>
    <row r="30" spans="1:9" x14ac:dyDescent="0.25">
      <c r="I30" s="103"/>
    </row>
    <row r="31" spans="1:9" x14ac:dyDescent="0.25">
      <c r="I31" s="103"/>
    </row>
    <row r="32" spans="1:9" x14ac:dyDescent="0.25">
      <c r="I32" s="103"/>
    </row>
    <row r="33" spans="9:9" x14ac:dyDescent="0.25">
      <c r="I33" s="103"/>
    </row>
    <row r="34" spans="9:9" x14ac:dyDescent="0.25">
      <c r="I34" s="103"/>
    </row>
    <row r="35" spans="9:9" x14ac:dyDescent="0.25">
      <c r="I35" s="103"/>
    </row>
    <row r="36" spans="9:9" x14ac:dyDescent="0.25">
      <c r="I36" s="103"/>
    </row>
    <row r="37" spans="9:9" x14ac:dyDescent="0.25">
      <c r="I37" s="103"/>
    </row>
    <row r="38" spans="9:9" x14ac:dyDescent="0.25">
      <c r="I38" s="103"/>
    </row>
    <row r="39" spans="9:9" x14ac:dyDescent="0.25">
      <c r="I39" s="103"/>
    </row>
    <row r="40" spans="9:9" x14ac:dyDescent="0.25">
      <c r="I40" s="103"/>
    </row>
    <row r="41" spans="9:9" x14ac:dyDescent="0.25">
      <c r="I41" s="103"/>
    </row>
    <row r="42" spans="9:9" x14ac:dyDescent="0.25">
      <c r="I42" s="103"/>
    </row>
    <row r="43" spans="9:9" x14ac:dyDescent="0.25">
      <c r="I43" s="103"/>
    </row>
    <row r="44" spans="9:9" x14ac:dyDescent="0.25">
      <c r="I44" s="103"/>
    </row>
    <row r="45" spans="9:9" x14ac:dyDescent="0.25">
      <c r="I45" s="103"/>
    </row>
    <row r="46" spans="9:9" x14ac:dyDescent="0.25">
      <c r="I46" s="103"/>
    </row>
    <row r="47" spans="9:9" x14ac:dyDescent="0.25">
      <c r="I47" s="103"/>
    </row>
    <row r="48" spans="9:9" x14ac:dyDescent="0.25">
      <c r="I48" s="103"/>
    </row>
    <row r="49" spans="1:9" x14ac:dyDescent="0.25">
      <c r="I49" s="103"/>
    </row>
    <row r="50" spans="1:9" x14ac:dyDescent="0.25">
      <c r="I50" s="103"/>
    </row>
    <row r="51" spans="1:9" x14ac:dyDescent="0.25">
      <c r="I51" s="103"/>
    </row>
    <row r="52" spans="1:9" x14ac:dyDescent="0.25">
      <c r="I52" s="103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topLeftCell="A5" workbookViewId="0">
      <selection activeCell="C5" sqref="C5:G5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4" t="s">
        <v>557</v>
      </c>
      <c r="D5" s="874"/>
      <c r="E5" s="874"/>
      <c r="F5" s="874"/>
      <c r="G5" s="874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933</v>
      </c>
      <c r="H14" s="51"/>
      <c r="I14" s="52" t="s">
        <v>932</v>
      </c>
    </row>
    <row r="15" spans="1:9" ht="8.15" customHeight="1" x14ac:dyDescent="0.2">
      <c r="B15" s="38"/>
      <c r="I15" s="40"/>
    </row>
    <row r="16" spans="1:9" ht="12.9" customHeight="1" x14ac:dyDescent="0.2">
      <c r="A16" s="625" t="s">
        <v>569</v>
      </c>
      <c r="B16" s="626">
        <v>6</v>
      </c>
      <c r="C16" s="624" t="s">
        <v>336</v>
      </c>
      <c r="D16" s="624"/>
      <c r="E16" s="624"/>
      <c r="F16" s="624"/>
      <c r="G16" s="624"/>
      <c r="H16" s="624"/>
      <c r="I16" s="625">
        <v>11</v>
      </c>
    </row>
    <row r="17" spans="1:9" x14ac:dyDescent="0.2">
      <c r="B17" s="38"/>
    </row>
    <row r="18" spans="1:9" x14ac:dyDescent="0.2">
      <c r="A18" s="625" t="s">
        <v>569</v>
      </c>
      <c r="B18" s="624">
        <v>7</v>
      </c>
      <c r="C18" s="624" t="s">
        <v>440</v>
      </c>
      <c r="D18" s="624"/>
      <c r="E18" s="624"/>
      <c r="F18" s="624"/>
      <c r="G18" s="624"/>
      <c r="H18" s="624"/>
      <c r="I18" s="624">
        <v>12</v>
      </c>
    </row>
    <row r="19" spans="1:9" x14ac:dyDescent="0.2">
      <c r="B19" s="38"/>
    </row>
    <row r="20" spans="1:9" x14ac:dyDescent="0.2">
      <c r="A20" s="625" t="s">
        <v>570</v>
      </c>
      <c r="B20" s="625">
        <v>8</v>
      </c>
      <c r="C20" s="624" t="s">
        <v>316</v>
      </c>
      <c r="D20" s="624"/>
      <c r="E20" s="624"/>
      <c r="F20" s="624"/>
      <c r="G20" s="624"/>
      <c r="H20" s="624"/>
      <c r="I20" s="624">
        <v>13</v>
      </c>
    </row>
    <row r="21" spans="1:9" x14ac:dyDescent="0.2">
      <c r="B21" s="38"/>
    </row>
    <row r="22" spans="1:9" x14ac:dyDescent="0.2">
      <c r="A22" s="625" t="s">
        <v>570</v>
      </c>
      <c r="B22" s="624">
        <v>9</v>
      </c>
      <c r="C22" s="624" t="s">
        <v>635</v>
      </c>
      <c r="D22" s="624"/>
      <c r="E22" s="624"/>
      <c r="F22" s="624"/>
      <c r="G22" s="624"/>
      <c r="H22" s="624"/>
      <c r="I22" s="624">
        <v>14</v>
      </c>
    </row>
    <row r="23" spans="1:9" x14ac:dyDescent="0.2">
      <c r="B23" s="38"/>
    </row>
    <row r="24" spans="1:9" x14ac:dyDescent="0.2">
      <c r="A24" s="625" t="s">
        <v>570</v>
      </c>
      <c r="B24" s="624">
        <v>10</v>
      </c>
      <c r="C24" s="624" t="s">
        <v>571</v>
      </c>
      <c r="D24" s="624"/>
      <c r="E24" s="624"/>
      <c r="F24" s="624"/>
      <c r="G24" s="624"/>
      <c r="H24" s="624"/>
      <c r="I24" s="624"/>
    </row>
    <row r="25" spans="1:9" x14ac:dyDescent="0.2">
      <c r="A25" s="624"/>
      <c r="B25" s="624"/>
      <c r="C25" s="624" t="s">
        <v>407</v>
      </c>
      <c r="D25" s="624"/>
      <c r="E25" s="624"/>
      <c r="F25" s="624"/>
      <c r="G25" s="624"/>
      <c r="H25" s="624"/>
      <c r="I25" s="624">
        <v>14</v>
      </c>
    </row>
    <row r="26" spans="1:9" x14ac:dyDescent="0.2">
      <c r="B26" s="38"/>
    </row>
    <row r="27" spans="1:9" x14ac:dyDescent="0.2">
      <c r="A27" s="625" t="s">
        <v>572</v>
      </c>
      <c r="B27" s="625">
        <v>11</v>
      </c>
      <c r="C27" s="624" t="s">
        <v>573</v>
      </c>
      <c r="D27" s="624"/>
      <c r="E27" s="624"/>
      <c r="F27" s="624"/>
      <c r="G27" s="624"/>
      <c r="H27" s="624"/>
      <c r="I27" s="624">
        <v>15</v>
      </c>
    </row>
    <row r="28" spans="1:9" x14ac:dyDescent="0.2">
      <c r="A28" s="1"/>
      <c r="B28" s="39"/>
    </row>
    <row r="29" spans="1:9" x14ac:dyDescent="0.2">
      <c r="A29" s="624" t="s">
        <v>574</v>
      </c>
      <c r="B29" s="624">
        <v>12</v>
      </c>
      <c r="C29" s="624" t="s">
        <v>575</v>
      </c>
      <c r="D29" s="624"/>
      <c r="E29" s="624"/>
      <c r="F29" s="624"/>
      <c r="G29" s="624"/>
      <c r="H29" s="624"/>
      <c r="I29" s="624">
        <v>15</v>
      </c>
    </row>
    <row r="30" spans="1:9" x14ac:dyDescent="0.2">
      <c r="B30" s="38"/>
    </row>
    <row r="31" spans="1:9" x14ac:dyDescent="0.2">
      <c r="A31" s="625" t="s">
        <v>576</v>
      </c>
      <c r="B31" s="625">
        <v>13</v>
      </c>
      <c r="C31" s="624" t="s">
        <v>577</v>
      </c>
      <c r="D31" s="624"/>
      <c r="E31" s="624"/>
      <c r="F31" s="624"/>
      <c r="G31" s="624"/>
      <c r="H31" s="624"/>
      <c r="I31" s="624">
        <v>16</v>
      </c>
    </row>
    <row r="32" spans="1:9" x14ac:dyDescent="0.2">
      <c r="A32" s="1"/>
      <c r="B32" s="39"/>
    </row>
    <row r="33" spans="1:9" x14ac:dyDescent="0.2">
      <c r="A33" s="624" t="s">
        <v>15</v>
      </c>
      <c r="B33" s="624">
        <v>14</v>
      </c>
      <c r="C33" s="624" t="s">
        <v>578</v>
      </c>
      <c r="D33" s="624"/>
      <c r="E33" s="624"/>
      <c r="F33" s="624"/>
      <c r="G33" s="624"/>
      <c r="H33" s="624"/>
      <c r="I33" s="624">
        <v>17</v>
      </c>
    </row>
    <row r="34" spans="1:9" x14ac:dyDescent="0.2">
      <c r="B34" s="38"/>
    </row>
    <row r="35" spans="1:9" x14ac:dyDescent="0.2">
      <c r="A35" s="624" t="s">
        <v>567</v>
      </c>
      <c r="B35" s="624">
        <v>15</v>
      </c>
      <c r="C35" s="624" t="s">
        <v>660</v>
      </c>
      <c r="D35" s="624"/>
      <c r="E35" s="624"/>
      <c r="F35" s="624"/>
      <c r="G35" s="624"/>
      <c r="H35" s="624"/>
      <c r="I35" s="624">
        <v>18</v>
      </c>
    </row>
    <row r="36" spans="1:9" x14ac:dyDescent="0.2">
      <c r="B36" s="38"/>
    </row>
    <row r="37" spans="1:9" x14ac:dyDescent="0.2">
      <c r="A37" s="624" t="s">
        <v>567</v>
      </c>
      <c r="B37" s="624">
        <v>16</v>
      </c>
      <c r="C37" s="624" t="s">
        <v>661</v>
      </c>
      <c r="D37" s="624"/>
      <c r="E37" s="624"/>
      <c r="F37" s="624"/>
      <c r="G37" s="624"/>
      <c r="H37" s="624"/>
      <c r="I37" s="624"/>
    </row>
    <row r="38" spans="1:9" x14ac:dyDescent="0.2">
      <c r="A38" s="624"/>
      <c r="B38" s="624"/>
      <c r="C38" s="624" t="s">
        <v>662</v>
      </c>
      <c r="D38" s="624"/>
      <c r="E38" s="624"/>
      <c r="F38" s="624"/>
      <c r="G38" s="624"/>
      <c r="H38" s="624"/>
      <c r="I38" s="624">
        <v>19</v>
      </c>
    </row>
    <row r="39" spans="1:9" x14ac:dyDescent="0.2">
      <c r="B39" s="38"/>
    </row>
    <row r="40" spans="1:9" x14ac:dyDescent="0.2">
      <c r="A40" s="624" t="s">
        <v>579</v>
      </c>
      <c r="B40" s="624">
        <v>17</v>
      </c>
      <c r="C40" s="624" t="s">
        <v>580</v>
      </c>
      <c r="D40" s="624"/>
      <c r="E40" s="624"/>
      <c r="F40" s="624"/>
      <c r="G40" s="624"/>
      <c r="H40" s="624"/>
      <c r="I40" s="624">
        <v>20</v>
      </c>
    </row>
    <row r="41" spans="1:9" ht="13.6" x14ac:dyDescent="0.25">
      <c r="A41" s="12"/>
      <c r="B41" s="38"/>
    </row>
    <row r="42" spans="1:9" x14ac:dyDescent="0.2">
      <c r="A42" s="624" t="s">
        <v>581</v>
      </c>
      <c r="B42" s="624">
        <v>18</v>
      </c>
      <c r="C42" s="624" t="s">
        <v>582</v>
      </c>
      <c r="D42" s="624"/>
      <c r="E42" s="624"/>
      <c r="F42" s="624"/>
      <c r="G42" s="624"/>
      <c r="H42" s="624"/>
      <c r="I42" s="624">
        <v>21</v>
      </c>
    </row>
    <row r="43" spans="1:9" x14ac:dyDescent="0.2">
      <c r="B43" s="38"/>
    </row>
    <row r="44" spans="1:9" x14ac:dyDescent="0.2">
      <c r="A44" s="624" t="s">
        <v>583</v>
      </c>
      <c r="B44" s="624">
        <v>19</v>
      </c>
      <c r="C44" s="624" t="s">
        <v>584</v>
      </c>
      <c r="D44" s="624"/>
      <c r="E44" s="624"/>
      <c r="F44" s="624"/>
      <c r="G44" s="624"/>
      <c r="H44" s="624"/>
      <c r="I44" s="624"/>
    </row>
    <row r="45" spans="1:9" x14ac:dyDescent="0.2">
      <c r="A45" s="624"/>
      <c r="B45" s="624"/>
      <c r="C45" s="624" t="s">
        <v>408</v>
      </c>
      <c r="D45" s="624"/>
      <c r="E45" s="624"/>
      <c r="F45" s="624"/>
      <c r="G45" s="624"/>
      <c r="H45" s="624"/>
      <c r="I45" s="624">
        <v>22</v>
      </c>
    </row>
    <row r="46" spans="1:9" x14ac:dyDescent="0.2">
      <c r="B46" s="38"/>
    </row>
    <row r="47" spans="1:9" x14ac:dyDescent="0.2">
      <c r="A47" s="624" t="s">
        <v>567</v>
      </c>
      <c r="B47" s="624">
        <v>20</v>
      </c>
      <c r="C47" s="624" t="s">
        <v>585</v>
      </c>
      <c r="D47" s="624"/>
      <c r="E47" s="624"/>
      <c r="F47" s="624"/>
      <c r="G47" s="624"/>
      <c r="H47" s="624"/>
      <c r="I47" s="624">
        <v>22</v>
      </c>
    </row>
    <row r="48" spans="1:9" x14ac:dyDescent="0.2">
      <c r="B48" s="38"/>
    </row>
    <row r="49" spans="1:9" x14ac:dyDescent="0.2">
      <c r="A49" s="625" t="s">
        <v>570</v>
      </c>
      <c r="B49" s="624">
        <v>21</v>
      </c>
      <c r="C49" s="624" t="s">
        <v>586</v>
      </c>
      <c r="D49" s="624"/>
      <c r="E49" s="624"/>
      <c r="F49" s="624"/>
      <c r="G49" s="624"/>
      <c r="H49" s="624"/>
      <c r="I49" s="624"/>
    </row>
    <row r="50" spans="1:9" x14ac:dyDescent="0.2">
      <c r="A50" s="624"/>
      <c r="B50" s="624"/>
      <c r="C50" s="624" t="s">
        <v>441</v>
      </c>
      <c r="D50" s="624"/>
      <c r="E50" s="624"/>
      <c r="F50" s="624"/>
      <c r="G50" s="624"/>
      <c r="H50" s="624"/>
      <c r="I50" s="624"/>
    </row>
    <row r="51" spans="1:9" x14ac:dyDescent="0.2">
      <c r="A51" s="624"/>
      <c r="B51" s="624"/>
      <c r="C51" s="624" t="s">
        <v>587</v>
      </c>
      <c r="D51" s="624"/>
      <c r="E51" s="624"/>
      <c r="F51" s="624"/>
      <c r="G51" s="624"/>
      <c r="H51" s="624"/>
      <c r="I51" s="624"/>
    </row>
    <row r="52" spans="1:9" x14ac:dyDescent="0.2">
      <c r="A52" s="624"/>
      <c r="B52" s="624"/>
      <c r="C52" s="624" t="s">
        <v>588</v>
      </c>
      <c r="D52" s="624"/>
      <c r="E52" s="624"/>
      <c r="F52" s="624"/>
      <c r="G52" s="624"/>
      <c r="H52" s="624"/>
      <c r="I52" s="624">
        <v>22</v>
      </c>
    </row>
    <row r="53" spans="1:9" x14ac:dyDescent="0.2">
      <c r="B53" s="38"/>
    </row>
    <row r="54" spans="1:9" x14ac:dyDescent="0.2">
      <c r="A54" s="624" t="s">
        <v>680</v>
      </c>
      <c r="B54" s="624">
        <v>22</v>
      </c>
      <c r="C54" s="624" t="s">
        <v>589</v>
      </c>
      <c r="D54" s="624"/>
      <c r="E54" s="624"/>
      <c r="F54" s="624"/>
      <c r="G54" s="624"/>
      <c r="H54" s="624"/>
      <c r="I54" s="624">
        <v>22</v>
      </c>
    </row>
    <row r="55" spans="1:9" x14ac:dyDescent="0.2">
      <c r="B55" s="38"/>
    </row>
    <row r="56" spans="1:9" x14ac:dyDescent="0.2">
      <c r="A56" s="625" t="s">
        <v>570</v>
      </c>
      <c r="B56" s="624">
        <v>23</v>
      </c>
      <c r="C56" s="624" t="s">
        <v>718</v>
      </c>
      <c r="D56" s="624"/>
      <c r="E56" s="624"/>
      <c r="F56" s="624"/>
      <c r="G56" s="624"/>
      <c r="H56" s="624"/>
      <c r="I56" s="624"/>
    </row>
    <row r="57" spans="1:9" x14ac:dyDescent="0.2">
      <c r="A57" s="624"/>
      <c r="B57" s="624"/>
      <c r="C57" s="624" t="s">
        <v>719</v>
      </c>
      <c r="D57" s="624"/>
      <c r="E57" s="624"/>
      <c r="F57" s="624"/>
      <c r="G57" s="624"/>
      <c r="H57" s="624"/>
      <c r="I57" s="624"/>
    </row>
    <row r="58" spans="1:9" x14ac:dyDescent="0.2">
      <c r="A58" s="624"/>
      <c r="B58" s="624"/>
      <c r="C58" s="624" t="s">
        <v>732</v>
      </c>
      <c r="D58" s="624"/>
      <c r="E58" s="624"/>
      <c r="F58" s="624"/>
      <c r="G58" s="624"/>
      <c r="H58" s="624"/>
      <c r="I58" s="624"/>
    </row>
    <row r="59" spans="1:9" x14ac:dyDescent="0.2">
      <c r="A59" s="624"/>
      <c r="B59" s="624"/>
      <c r="C59" s="624" t="s">
        <v>733</v>
      </c>
      <c r="D59" s="624"/>
      <c r="E59" s="624"/>
      <c r="F59" s="624"/>
      <c r="G59" s="624"/>
      <c r="H59" s="624"/>
      <c r="I59" s="624"/>
    </row>
    <row r="60" spans="1:9" x14ac:dyDescent="0.2">
      <c r="A60" s="624"/>
      <c r="B60" s="624"/>
      <c r="C60" s="624" t="s">
        <v>722</v>
      </c>
      <c r="D60" s="624"/>
      <c r="E60" s="624"/>
      <c r="F60" s="624"/>
      <c r="G60" s="624"/>
      <c r="H60" s="624"/>
      <c r="I60" s="624">
        <v>23</v>
      </c>
    </row>
    <row r="61" spans="1:9" x14ac:dyDescent="0.2">
      <c r="B61" s="38"/>
    </row>
    <row r="62" spans="1:9" x14ac:dyDescent="0.2">
      <c r="A62" s="625" t="s">
        <v>570</v>
      </c>
      <c r="B62" s="624">
        <v>24</v>
      </c>
      <c r="C62" s="624" t="s">
        <v>629</v>
      </c>
      <c r="D62" s="624"/>
      <c r="E62" s="624"/>
      <c r="F62" s="624"/>
      <c r="G62" s="624"/>
      <c r="H62" s="624"/>
      <c r="I62" s="624"/>
    </row>
    <row r="63" spans="1:9" x14ac:dyDescent="0.2">
      <c r="A63" s="624"/>
      <c r="B63" s="624"/>
      <c r="C63" s="624" t="s">
        <v>636</v>
      </c>
      <c r="D63" s="624"/>
      <c r="E63" s="624"/>
      <c r="F63" s="624"/>
      <c r="G63" s="624"/>
      <c r="H63" s="624"/>
      <c r="I63" s="624">
        <v>23</v>
      </c>
    </row>
    <row r="64" spans="1:9" x14ac:dyDescent="0.2">
      <c r="B64" s="38"/>
    </row>
    <row r="65" spans="1:9" x14ac:dyDescent="0.2">
      <c r="A65" s="624" t="s">
        <v>590</v>
      </c>
      <c r="B65" s="624">
        <v>25</v>
      </c>
      <c r="C65" s="624" t="s">
        <v>591</v>
      </c>
      <c r="D65" s="624"/>
      <c r="E65" s="624"/>
      <c r="F65" s="624"/>
      <c r="G65" s="624"/>
      <c r="H65" s="624"/>
      <c r="I65" s="624">
        <v>24</v>
      </c>
    </row>
    <row r="66" spans="1:9" x14ac:dyDescent="0.2">
      <c r="B66" s="38"/>
    </row>
    <row r="67" spans="1:9" x14ac:dyDescent="0.2">
      <c r="A67" s="624" t="s">
        <v>331</v>
      </c>
      <c r="B67" s="624">
        <v>26</v>
      </c>
      <c r="C67" s="624" t="s">
        <v>592</v>
      </c>
      <c r="D67" s="624"/>
      <c r="E67" s="624"/>
      <c r="F67" s="624"/>
      <c r="G67" s="624"/>
      <c r="H67" s="624"/>
      <c r="I67" s="624">
        <v>24</v>
      </c>
    </row>
    <row r="68" spans="1:9" x14ac:dyDescent="0.2">
      <c r="B68" s="38"/>
    </row>
    <row r="69" spans="1:9" x14ac:dyDescent="0.2">
      <c r="A69" s="624" t="s">
        <v>332</v>
      </c>
      <c r="B69" s="624">
        <v>27</v>
      </c>
      <c r="C69" s="624" t="s">
        <v>593</v>
      </c>
      <c r="D69" s="624"/>
      <c r="E69" s="624"/>
      <c r="F69" s="624"/>
      <c r="G69" s="624"/>
      <c r="H69" s="624"/>
      <c r="I69" s="624">
        <v>24</v>
      </c>
    </row>
    <row r="70" spans="1:9" x14ac:dyDescent="0.2">
      <c r="B70" s="38"/>
    </row>
    <row r="71" spans="1:9" x14ac:dyDescent="0.2">
      <c r="A71" s="625" t="s">
        <v>333</v>
      </c>
      <c r="B71" s="625">
        <v>28</v>
      </c>
      <c r="C71" s="624" t="s">
        <v>594</v>
      </c>
      <c r="D71" s="624"/>
      <c r="E71" s="624"/>
      <c r="F71" s="624"/>
      <c r="G71" s="624"/>
      <c r="H71" s="624"/>
      <c r="I71" s="624">
        <v>25</v>
      </c>
    </row>
    <row r="72" spans="1:9" x14ac:dyDescent="0.2">
      <c r="B72" s="38"/>
    </row>
    <row r="73" spans="1:9" x14ac:dyDescent="0.2">
      <c r="A73" s="625" t="s">
        <v>335</v>
      </c>
      <c r="B73" s="625">
        <v>29</v>
      </c>
      <c r="C73" s="624" t="s">
        <v>595</v>
      </c>
      <c r="D73" s="624"/>
      <c r="E73" s="624"/>
      <c r="F73" s="624"/>
      <c r="G73" s="624"/>
      <c r="H73" s="624"/>
      <c r="I73" s="624">
        <v>26</v>
      </c>
    </row>
    <row r="74" spans="1:9" x14ac:dyDescent="0.2">
      <c r="B74" s="38"/>
    </row>
    <row r="75" spans="1:9" x14ac:dyDescent="0.2">
      <c r="A75" s="625" t="s">
        <v>350</v>
      </c>
      <c r="B75" s="625">
        <v>30</v>
      </c>
      <c r="C75" s="624" t="s">
        <v>596</v>
      </c>
      <c r="D75" s="624"/>
      <c r="E75" s="624"/>
      <c r="F75" s="624"/>
      <c r="G75" s="624"/>
      <c r="H75" s="624"/>
      <c r="I75" s="624">
        <v>27</v>
      </c>
    </row>
    <row r="76" spans="1:9" x14ac:dyDescent="0.2">
      <c r="B76" s="38"/>
    </row>
    <row r="77" spans="1:9" x14ac:dyDescent="0.2">
      <c r="A77" s="625" t="s">
        <v>351</v>
      </c>
      <c r="B77" s="625">
        <v>31</v>
      </c>
      <c r="C77" s="624" t="s">
        <v>597</v>
      </c>
      <c r="D77" s="624"/>
      <c r="E77" s="624"/>
      <c r="F77" s="624"/>
      <c r="G77" s="624"/>
      <c r="H77" s="624"/>
      <c r="I77" s="624">
        <v>27</v>
      </c>
    </row>
    <row r="78" spans="1:9" x14ac:dyDescent="0.2">
      <c r="A78" s="1"/>
      <c r="B78" s="39"/>
    </row>
    <row r="79" spans="1:9" x14ac:dyDescent="0.2">
      <c r="A79" s="624" t="s">
        <v>352</v>
      </c>
      <c r="B79" s="624">
        <v>32</v>
      </c>
      <c r="C79" s="624" t="s">
        <v>638</v>
      </c>
      <c r="D79" s="624"/>
      <c r="E79" s="624"/>
      <c r="F79" s="624"/>
      <c r="G79" s="624"/>
      <c r="H79" s="624"/>
      <c r="I79" s="624"/>
    </row>
    <row r="80" spans="1:9" x14ac:dyDescent="0.2">
      <c r="A80" s="624"/>
      <c r="B80" s="624"/>
      <c r="C80" s="624" t="s">
        <v>598</v>
      </c>
      <c r="D80" s="624"/>
      <c r="E80" s="624"/>
      <c r="F80" s="624"/>
      <c r="G80" s="624"/>
      <c r="H80" s="624"/>
      <c r="I80" s="624">
        <v>28</v>
      </c>
    </row>
    <row r="81" spans="1:9" x14ac:dyDescent="0.2">
      <c r="B81" s="38"/>
    </row>
    <row r="82" spans="1:9" x14ac:dyDescent="0.2">
      <c r="A82" s="624" t="s">
        <v>353</v>
      </c>
      <c r="B82" s="624">
        <v>33</v>
      </c>
      <c r="C82" s="624" t="s">
        <v>637</v>
      </c>
      <c r="D82" s="624"/>
      <c r="E82" s="624"/>
      <c r="F82" s="624"/>
      <c r="G82" s="624"/>
      <c r="H82" s="624"/>
      <c r="I82" s="624">
        <v>29</v>
      </c>
    </row>
    <row r="83" spans="1:9" x14ac:dyDescent="0.2">
      <c r="B83" s="38"/>
    </row>
    <row r="84" spans="1:9" x14ac:dyDescent="0.2">
      <c r="A84" s="624" t="s">
        <v>354</v>
      </c>
      <c r="B84" s="624">
        <v>34</v>
      </c>
      <c r="C84" s="625" t="s">
        <v>599</v>
      </c>
      <c r="D84" s="624"/>
      <c r="E84" s="624"/>
      <c r="F84" s="624"/>
      <c r="G84" s="624"/>
      <c r="H84" s="624"/>
      <c r="I84" s="624"/>
    </row>
    <row r="85" spans="1:9" x14ac:dyDescent="0.2">
      <c r="A85" s="624"/>
      <c r="B85" s="624"/>
      <c r="C85" s="624" t="s">
        <v>957</v>
      </c>
      <c r="D85" s="624"/>
      <c r="E85" s="624"/>
      <c r="F85" s="624"/>
      <c r="G85" s="624"/>
      <c r="H85" s="624"/>
      <c r="I85" s="624">
        <v>29</v>
      </c>
    </row>
    <row r="86" spans="1:9" x14ac:dyDescent="0.2">
      <c r="B86" s="38"/>
      <c r="C86" s="2" t="s">
        <v>14</v>
      </c>
    </row>
    <row r="87" spans="1:9" x14ac:dyDescent="0.2">
      <c r="A87" s="624" t="s">
        <v>600</v>
      </c>
      <c r="B87" s="624">
        <v>35</v>
      </c>
      <c r="C87" s="624" t="s">
        <v>601</v>
      </c>
      <c r="D87" s="624"/>
      <c r="E87" s="624"/>
      <c r="F87" s="624"/>
      <c r="G87" s="624"/>
      <c r="H87" s="624"/>
      <c r="I87" s="624">
        <v>30</v>
      </c>
    </row>
    <row r="88" spans="1:9" x14ac:dyDescent="0.2">
      <c r="B88" s="38"/>
    </row>
    <row r="89" spans="1:9" x14ac:dyDescent="0.2">
      <c r="A89" s="624" t="s">
        <v>602</v>
      </c>
      <c r="B89" s="624">
        <v>36</v>
      </c>
      <c r="C89" s="624" t="s">
        <v>16</v>
      </c>
      <c r="D89" s="624"/>
      <c r="E89" s="624"/>
      <c r="F89" s="624"/>
      <c r="G89" s="624"/>
      <c r="H89" s="624"/>
      <c r="I89" s="624">
        <v>30</v>
      </c>
    </row>
    <row r="90" spans="1:9" x14ac:dyDescent="0.2">
      <c r="B90" s="38"/>
    </row>
    <row r="91" spans="1:9" x14ac:dyDescent="0.2">
      <c r="A91" s="624" t="s">
        <v>603</v>
      </c>
      <c r="B91" s="624">
        <v>37</v>
      </c>
      <c r="C91" s="625" t="s">
        <v>17</v>
      </c>
      <c r="D91" s="624"/>
      <c r="E91" s="624"/>
      <c r="F91" s="624"/>
      <c r="G91" s="624"/>
      <c r="H91" s="624"/>
      <c r="I91" s="624">
        <v>30</v>
      </c>
    </row>
    <row r="92" spans="1:9" x14ac:dyDescent="0.2">
      <c r="B92" s="38"/>
    </row>
    <row r="93" spans="1:9" x14ac:dyDescent="0.2">
      <c r="A93" s="624" t="s">
        <v>604</v>
      </c>
      <c r="B93" s="624">
        <v>38</v>
      </c>
      <c r="C93" s="624" t="s">
        <v>605</v>
      </c>
      <c r="D93" s="624"/>
      <c r="E93" s="624"/>
      <c r="F93" s="624"/>
      <c r="G93" s="624"/>
      <c r="H93" s="624"/>
      <c r="I93" s="624">
        <v>30</v>
      </c>
    </row>
    <row r="94" spans="1:9" x14ac:dyDescent="0.2">
      <c r="B94" s="38"/>
    </row>
    <row r="95" spans="1:9" x14ac:dyDescent="0.2">
      <c r="A95" s="625" t="s">
        <v>606</v>
      </c>
      <c r="B95" s="625">
        <v>39</v>
      </c>
      <c r="C95" s="624" t="s">
        <v>334</v>
      </c>
      <c r="D95" s="624"/>
      <c r="E95" s="624"/>
      <c r="F95" s="624"/>
      <c r="G95" s="624"/>
      <c r="H95" s="624"/>
      <c r="I95" s="624">
        <v>31</v>
      </c>
    </row>
    <row r="96" spans="1:9" x14ac:dyDescent="0.2">
      <c r="B96" s="38"/>
    </row>
    <row r="97" spans="1:14" x14ac:dyDescent="0.2">
      <c r="A97" s="624" t="s">
        <v>607</v>
      </c>
      <c r="B97" s="624">
        <v>40</v>
      </c>
      <c r="C97" s="624" t="s">
        <v>608</v>
      </c>
      <c r="D97" s="624"/>
      <c r="E97" s="624"/>
      <c r="F97" s="624"/>
      <c r="G97" s="624"/>
      <c r="H97" s="624"/>
      <c r="I97" s="624"/>
    </row>
    <row r="98" spans="1:14" x14ac:dyDescent="0.2">
      <c r="A98" s="624"/>
      <c r="B98" s="624"/>
      <c r="C98" s="624" t="s">
        <v>609</v>
      </c>
      <c r="D98" s="624"/>
      <c r="E98" s="624"/>
      <c r="F98" s="624"/>
      <c r="G98" s="624"/>
      <c r="H98" s="624"/>
      <c r="I98" s="624">
        <v>31</v>
      </c>
    </row>
    <row r="99" spans="1:14" x14ac:dyDescent="0.2">
      <c r="B99" s="38"/>
    </row>
    <row r="100" spans="1:14" x14ac:dyDescent="0.2">
      <c r="A100" s="624" t="s">
        <v>610</v>
      </c>
      <c r="B100" s="624">
        <v>41</v>
      </c>
      <c r="C100" s="624" t="s">
        <v>613</v>
      </c>
      <c r="D100" s="624"/>
      <c r="E100" s="624"/>
      <c r="F100" s="624"/>
      <c r="G100" s="624"/>
      <c r="H100" s="624"/>
      <c r="I100" s="624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H23" sqref="H23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17" t="s">
        <v>547</v>
      </c>
      <c r="B1" s="64" t="s">
        <v>376</v>
      </c>
      <c r="C1" s="78"/>
      <c r="D1" s="78"/>
      <c r="E1" s="78"/>
      <c r="F1" s="78"/>
      <c r="G1" s="78"/>
    </row>
    <row r="2" spans="1:7" ht="14.3" x14ac:dyDescent="0.25">
      <c r="A2" s="78"/>
      <c r="B2" s="64" t="s">
        <v>377</v>
      </c>
      <c r="C2" s="78"/>
      <c r="D2" s="78"/>
      <c r="E2" s="78"/>
      <c r="F2" s="78"/>
      <c r="G2" s="78"/>
    </row>
    <row r="3" spans="1:7" ht="14.3" x14ac:dyDescent="0.25">
      <c r="A3" s="78"/>
      <c r="B3" s="78"/>
      <c r="C3" s="78"/>
      <c r="D3" s="78"/>
      <c r="E3" s="78"/>
      <c r="F3" s="78"/>
      <c r="G3" s="78"/>
    </row>
    <row r="4" spans="1:7" ht="28.55" customHeight="1" x14ac:dyDescent="0.25">
      <c r="A4" s="781" t="s">
        <v>20</v>
      </c>
      <c r="B4" s="782"/>
      <c r="C4" s="782"/>
      <c r="D4" s="782"/>
      <c r="E4" s="783" t="s">
        <v>948</v>
      </c>
      <c r="F4" s="783" t="s">
        <v>971</v>
      </c>
      <c r="G4" s="784" t="s">
        <v>21</v>
      </c>
    </row>
    <row r="5" spans="1:7" ht="14.3" x14ac:dyDescent="0.25">
      <c r="A5" s="767" t="s">
        <v>31</v>
      </c>
      <c r="B5" s="473"/>
      <c r="C5" s="473"/>
      <c r="D5" s="473"/>
      <c r="E5" s="767">
        <v>7071</v>
      </c>
      <c r="F5" s="767">
        <v>7153</v>
      </c>
      <c r="G5" s="785">
        <v>82</v>
      </c>
    </row>
    <row r="6" spans="1:7" ht="14.3" x14ac:dyDescent="0.25">
      <c r="A6" s="786" t="s">
        <v>370</v>
      </c>
      <c r="B6" s="787"/>
      <c r="C6" s="787"/>
      <c r="D6" s="787"/>
      <c r="E6" s="788"/>
      <c r="F6" s="788"/>
      <c r="G6" s="757"/>
    </row>
    <row r="7" spans="1:7" ht="14.3" x14ac:dyDescent="0.25">
      <c r="A7" s="786" t="s">
        <v>371</v>
      </c>
      <c r="B7" s="787"/>
      <c r="C7" s="787"/>
      <c r="D7" s="787"/>
      <c r="E7" s="788">
        <v>1748</v>
      </c>
      <c r="F7" s="788">
        <v>1658</v>
      </c>
      <c r="G7" s="789">
        <v>-90</v>
      </c>
    </row>
    <row r="8" spans="1:7" ht="14.3" x14ac:dyDescent="0.25">
      <c r="A8" s="790" t="s">
        <v>365</v>
      </c>
      <c r="B8" s="787"/>
      <c r="C8" s="787"/>
      <c r="D8" s="787"/>
      <c r="E8" s="791">
        <v>1017</v>
      </c>
      <c r="F8" s="791">
        <v>929</v>
      </c>
      <c r="G8" s="757">
        <v>-88</v>
      </c>
    </row>
    <row r="9" spans="1:7" ht="14.3" x14ac:dyDescent="0.25">
      <c r="A9" s="790" t="s">
        <v>366</v>
      </c>
      <c r="B9" s="787"/>
      <c r="C9" s="787"/>
      <c r="D9" s="787"/>
      <c r="E9" s="791">
        <v>721</v>
      </c>
      <c r="F9" s="791">
        <v>712</v>
      </c>
      <c r="G9" s="757">
        <v>-9</v>
      </c>
    </row>
    <row r="10" spans="1:7" ht="14.3" x14ac:dyDescent="0.25">
      <c r="A10" s="790" t="s">
        <v>367</v>
      </c>
      <c r="B10" s="787"/>
      <c r="C10" s="787"/>
      <c r="D10" s="787"/>
      <c r="E10" s="791">
        <v>10</v>
      </c>
      <c r="F10" s="791">
        <v>17</v>
      </c>
      <c r="G10" s="757">
        <v>7</v>
      </c>
    </row>
    <row r="11" spans="1:7" ht="14.3" x14ac:dyDescent="0.25">
      <c r="A11" s="786" t="s">
        <v>372</v>
      </c>
      <c r="B11" s="787"/>
      <c r="C11" s="787"/>
      <c r="D11" s="787"/>
      <c r="E11" s="791"/>
      <c r="F11" s="791"/>
      <c r="G11" s="757"/>
    </row>
    <row r="12" spans="1:7" ht="14.3" x14ac:dyDescent="0.25">
      <c r="A12" s="792" t="s">
        <v>364</v>
      </c>
      <c r="B12" s="787"/>
      <c r="C12" s="787"/>
      <c r="D12" s="787"/>
      <c r="E12" s="788">
        <v>4619</v>
      </c>
      <c r="F12" s="788">
        <v>4759</v>
      </c>
      <c r="G12" s="789">
        <v>140</v>
      </c>
    </row>
    <row r="13" spans="1:7" ht="14.3" x14ac:dyDescent="0.25">
      <c r="A13" s="790" t="s">
        <v>365</v>
      </c>
      <c r="B13" s="474"/>
      <c r="C13" s="474"/>
      <c r="D13" s="474"/>
      <c r="E13" s="791">
        <v>43</v>
      </c>
      <c r="F13" s="791">
        <v>56</v>
      </c>
      <c r="G13" s="757">
        <v>13</v>
      </c>
    </row>
    <row r="14" spans="1:7" ht="14.3" x14ac:dyDescent="0.25">
      <c r="A14" s="790" t="s">
        <v>366</v>
      </c>
      <c r="B14" s="474"/>
      <c r="C14" s="474"/>
      <c r="D14" s="474"/>
      <c r="E14" s="791">
        <v>3350</v>
      </c>
      <c r="F14" s="791">
        <v>3462</v>
      </c>
      <c r="G14" s="757">
        <v>112</v>
      </c>
    </row>
    <row r="15" spans="1:7" ht="14.3" x14ac:dyDescent="0.25">
      <c r="A15" s="790" t="s">
        <v>367</v>
      </c>
      <c r="B15" s="474"/>
      <c r="C15" s="474"/>
      <c r="D15" s="474"/>
      <c r="E15" s="791">
        <v>1226</v>
      </c>
      <c r="F15" s="791">
        <v>1241</v>
      </c>
      <c r="G15" s="757">
        <v>15</v>
      </c>
    </row>
    <row r="16" spans="1:7" ht="14.3" x14ac:dyDescent="0.25">
      <c r="A16" s="792" t="s">
        <v>373</v>
      </c>
      <c r="B16" s="474"/>
      <c r="C16" s="474"/>
      <c r="D16" s="474"/>
      <c r="E16" s="788">
        <v>394</v>
      </c>
      <c r="F16" s="788">
        <v>415</v>
      </c>
      <c r="G16" s="789">
        <v>21</v>
      </c>
    </row>
    <row r="17" spans="1:7" ht="14.3" x14ac:dyDescent="0.25">
      <c r="A17" s="792" t="s">
        <v>374</v>
      </c>
      <c r="B17" s="474"/>
      <c r="C17" s="474"/>
      <c r="D17" s="474"/>
      <c r="E17" s="788">
        <v>184</v>
      </c>
      <c r="F17" s="788">
        <v>196</v>
      </c>
      <c r="G17" s="789">
        <v>12</v>
      </c>
    </row>
    <row r="18" spans="1:7" ht="14.3" x14ac:dyDescent="0.25">
      <c r="A18" s="790" t="s">
        <v>366</v>
      </c>
      <c r="B18" s="474"/>
      <c r="C18" s="474"/>
      <c r="D18" s="474"/>
      <c r="E18" s="791">
        <v>121</v>
      </c>
      <c r="F18" s="791">
        <v>118</v>
      </c>
      <c r="G18" s="757">
        <v>-3</v>
      </c>
    </row>
    <row r="19" spans="1:7" ht="14.3" x14ac:dyDescent="0.25">
      <c r="A19" s="790" t="s">
        <v>367</v>
      </c>
      <c r="B19" s="474"/>
      <c r="C19" s="474"/>
      <c r="D19" s="474"/>
      <c r="E19" s="791">
        <v>63</v>
      </c>
      <c r="F19" s="791">
        <v>78</v>
      </c>
      <c r="G19" s="757">
        <v>15</v>
      </c>
    </row>
    <row r="20" spans="1:7" ht="14.3" x14ac:dyDescent="0.25">
      <c r="A20" s="792" t="s">
        <v>375</v>
      </c>
      <c r="B20" s="787"/>
      <c r="C20" s="787"/>
      <c r="D20" s="787"/>
      <c r="E20" s="788">
        <v>92</v>
      </c>
      <c r="F20" s="788">
        <v>94</v>
      </c>
      <c r="G20" s="789">
        <v>2</v>
      </c>
    </row>
    <row r="21" spans="1:7" ht="14.3" x14ac:dyDescent="0.25">
      <c r="A21" s="790" t="s">
        <v>366</v>
      </c>
      <c r="B21" s="474"/>
      <c r="C21" s="474"/>
      <c r="D21" s="474"/>
      <c r="E21" s="791">
        <v>91</v>
      </c>
      <c r="F21" s="791">
        <v>94</v>
      </c>
      <c r="G21" s="757">
        <v>3</v>
      </c>
    </row>
    <row r="22" spans="1:7" ht="14.3" x14ac:dyDescent="0.25">
      <c r="A22" s="790" t="s">
        <v>367</v>
      </c>
      <c r="B22" s="474"/>
      <c r="C22" s="474"/>
      <c r="D22" s="474"/>
      <c r="E22" s="791">
        <v>1</v>
      </c>
      <c r="F22" s="791">
        <v>0</v>
      </c>
      <c r="G22" s="757">
        <v>-1</v>
      </c>
    </row>
    <row r="23" spans="1:7" ht="14.3" x14ac:dyDescent="0.25">
      <c r="A23" s="792" t="s">
        <v>368</v>
      </c>
      <c r="B23" s="474"/>
      <c r="C23" s="474"/>
      <c r="D23" s="474"/>
      <c r="E23" s="788">
        <v>23</v>
      </c>
      <c r="F23" s="788">
        <v>13</v>
      </c>
      <c r="G23" s="789">
        <v>-10</v>
      </c>
    </row>
    <row r="24" spans="1:7" ht="14.3" x14ac:dyDescent="0.25">
      <c r="A24" s="790" t="s">
        <v>365</v>
      </c>
      <c r="B24" s="474"/>
      <c r="C24" s="474"/>
      <c r="D24" s="474"/>
      <c r="E24" s="791">
        <v>3</v>
      </c>
      <c r="F24" s="791">
        <v>0</v>
      </c>
      <c r="G24" s="757">
        <v>-3</v>
      </c>
    </row>
    <row r="25" spans="1:7" ht="14.3" x14ac:dyDescent="0.25">
      <c r="A25" s="790" t="s">
        <v>366</v>
      </c>
      <c r="B25" s="474"/>
      <c r="C25" s="474"/>
      <c r="D25" s="474"/>
      <c r="E25" s="791">
        <v>20</v>
      </c>
      <c r="F25" s="791">
        <v>13</v>
      </c>
      <c r="G25" s="757">
        <v>-7</v>
      </c>
    </row>
    <row r="26" spans="1:7" ht="14.3" x14ac:dyDescent="0.25">
      <c r="A26" s="790" t="s">
        <v>367</v>
      </c>
      <c r="B26" s="474"/>
      <c r="C26" s="474"/>
      <c r="D26" s="474"/>
      <c r="E26" s="791">
        <v>0</v>
      </c>
      <c r="F26" s="791">
        <v>0</v>
      </c>
      <c r="G26" s="757">
        <v>0</v>
      </c>
    </row>
    <row r="27" spans="1:7" ht="14.3" x14ac:dyDescent="0.25">
      <c r="A27" s="792" t="s">
        <v>369</v>
      </c>
      <c r="B27" s="474"/>
      <c r="C27" s="474"/>
      <c r="D27" s="474"/>
      <c r="E27" s="788">
        <v>11</v>
      </c>
      <c r="F27" s="788">
        <v>18</v>
      </c>
      <c r="G27" s="789">
        <v>7</v>
      </c>
    </row>
    <row r="28" spans="1:7" ht="14.3" x14ac:dyDescent="0.25">
      <c r="A28" s="790" t="s">
        <v>365</v>
      </c>
      <c r="B28" s="474"/>
      <c r="C28" s="474"/>
      <c r="D28" s="474"/>
      <c r="E28" s="791">
        <v>5</v>
      </c>
      <c r="F28" s="791">
        <v>15</v>
      </c>
      <c r="G28" s="757">
        <v>10</v>
      </c>
    </row>
    <row r="29" spans="1:7" ht="14.3" x14ac:dyDescent="0.25">
      <c r="A29" s="790" t="s">
        <v>366</v>
      </c>
      <c r="B29" s="474"/>
      <c r="C29" s="474"/>
      <c r="D29" s="474"/>
      <c r="E29" s="791">
        <v>5</v>
      </c>
      <c r="F29" s="791">
        <v>2</v>
      </c>
      <c r="G29" s="757">
        <v>-3</v>
      </c>
    </row>
    <row r="30" spans="1:7" ht="14.3" x14ac:dyDescent="0.25">
      <c r="A30" s="793" t="s">
        <v>367</v>
      </c>
      <c r="B30" s="473"/>
      <c r="C30" s="473"/>
      <c r="D30" s="473"/>
      <c r="E30" s="794">
        <v>1</v>
      </c>
      <c r="F30" s="794">
        <v>1</v>
      </c>
      <c r="G30" s="795">
        <v>0</v>
      </c>
    </row>
    <row r="32" spans="1:7" x14ac:dyDescent="0.25">
      <c r="A32" s="100" t="s">
        <v>975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topLeftCell="A19" workbookViewId="0">
      <selection activeCell="A41" sqref="A41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78" t="s">
        <v>646</v>
      </c>
      <c r="B1" s="78"/>
    </row>
    <row r="2" spans="1:4" ht="14.3" x14ac:dyDescent="0.25">
      <c r="A2" s="78" t="s">
        <v>647</v>
      </c>
      <c r="B2" s="78"/>
    </row>
    <row r="3" spans="1:4" ht="17.350000000000001" customHeight="1" x14ac:dyDescent="0.25"/>
    <row r="4" spans="1:4" ht="51.8" customHeight="1" x14ac:dyDescent="0.25">
      <c r="A4" s="934" t="s">
        <v>27</v>
      </c>
      <c r="B4" s="912" t="s">
        <v>653</v>
      </c>
      <c r="C4" s="913"/>
      <c r="D4" s="934" t="s">
        <v>21</v>
      </c>
    </row>
    <row r="5" spans="1:4" ht="18" customHeight="1" x14ac:dyDescent="0.25">
      <c r="A5" s="935"/>
      <c r="B5" s="796" t="s">
        <v>948</v>
      </c>
      <c r="C5" s="796" t="s">
        <v>971</v>
      </c>
      <c r="D5" s="935"/>
    </row>
    <row r="6" spans="1:4" ht="18" customHeight="1" x14ac:dyDescent="0.25">
      <c r="A6" s="797" t="s">
        <v>31</v>
      </c>
      <c r="B6" s="798">
        <v>486</v>
      </c>
      <c r="C6" s="798">
        <v>497</v>
      </c>
      <c r="D6" s="798">
        <v>11</v>
      </c>
    </row>
    <row r="7" spans="1:4" ht="14.95" customHeight="1" x14ac:dyDescent="0.25">
      <c r="A7" s="729" t="s">
        <v>33</v>
      </c>
      <c r="B7" s="75">
        <v>35</v>
      </c>
      <c r="C7" s="75">
        <v>49</v>
      </c>
      <c r="D7" s="75">
        <v>14</v>
      </c>
    </row>
    <row r="8" spans="1:4" ht="14.95" customHeight="1" x14ac:dyDescent="0.25">
      <c r="A8" s="799" t="s">
        <v>35</v>
      </c>
      <c r="B8" s="75">
        <v>66</v>
      </c>
      <c r="C8" s="75">
        <v>54</v>
      </c>
      <c r="D8" s="75">
        <v>-12</v>
      </c>
    </row>
    <row r="9" spans="1:4" ht="14.95" customHeight="1" x14ac:dyDescent="0.25">
      <c r="A9" s="729" t="s">
        <v>36</v>
      </c>
      <c r="B9" s="75">
        <v>39</v>
      </c>
      <c r="C9" s="75">
        <v>46</v>
      </c>
      <c r="D9" s="75">
        <v>7</v>
      </c>
    </row>
    <row r="10" spans="1:4" ht="14.95" customHeight="1" x14ac:dyDescent="0.25">
      <c r="A10" s="729" t="s">
        <v>37</v>
      </c>
      <c r="B10" s="75">
        <v>21</v>
      </c>
      <c r="C10" s="75">
        <v>33</v>
      </c>
      <c r="D10" s="75">
        <v>12</v>
      </c>
    </row>
    <row r="11" spans="1:4" ht="14.95" customHeight="1" x14ac:dyDescent="0.25">
      <c r="A11" s="729" t="s">
        <v>38</v>
      </c>
      <c r="B11" s="75">
        <v>35</v>
      </c>
      <c r="C11" s="75">
        <v>29</v>
      </c>
      <c r="D11" s="75">
        <v>-6</v>
      </c>
    </row>
    <row r="12" spans="1:4" ht="14.95" customHeight="1" x14ac:dyDescent="0.25">
      <c r="A12" s="729" t="s">
        <v>39</v>
      </c>
      <c r="B12" s="75">
        <v>43</v>
      </c>
      <c r="C12" s="75">
        <v>44</v>
      </c>
      <c r="D12" s="75">
        <v>1</v>
      </c>
    </row>
    <row r="13" spans="1:4" ht="14.95" customHeight="1" x14ac:dyDescent="0.25">
      <c r="A13" s="729" t="s">
        <v>40</v>
      </c>
      <c r="B13" s="75">
        <v>63</v>
      </c>
      <c r="C13" s="75">
        <v>69</v>
      </c>
      <c r="D13" s="75">
        <v>6</v>
      </c>
    </row>
    <row r="14" spans="1:4" ht="14.95" customHeight="1" x14ac:dyDescent="0.25">
      <c r="A14" s="729" t="s">
        <v>41</v>
      </c>
      <c r="B14" s="75">
        <v>66</v>
      </c>
      <c r="C14" s="75">
        <v>64</v>
      </c>
      <c r="D14" s="75">
        <v>-2</v>
      </c>
    </row>
    <row r="15" spans="1:4" ht="14.95" customHeight="1" x14ac:dyDescent="0.25">
      <c r="A15" s="729" t="s">
        <v>42</v>
      </c>
      <c r="B15" s="75">
        <v>37</v>
      </c>
      <c r="C15" s="75">
        <v>46</v>
      </c>
      <c r="D15" s="75">
        <v>9</v>
      </c>
    </row>
    <row r="16" spans="1:4" ht="14.95" customHeight="1" x14ac:dyDescent="0.25">
      <c r="A16" s="729" t="s">
        <v>43</v>
      </c>
      <c r="B16" s="75">
        <v>37</v>
      </c>
      <c r="C16" s="75">
        <v>35</v>
      </c>
      <c r="D16" s="75">
        <v>-2</v>
      </c>
    </row>
    <row r="17" spans="1:4" ht="14.95" customHeight="1" x14ac:dyDescent="0.25">
      <c r="A17" s="749" t="s">
        <v>45</v>
      </c>
      <c r="B17" s="77">
        <v>44</v>
      </c>
      <c r="C17" s="77">
        <v>28</v>
      </c>
      <c r="D17" s="77">
        <v>-16</v>
      </c>
    </row>
    <row r="19" spans="1:4" ht="13.6" customHeight="1" x14ac:dyDescent="0.25">
      <c r="A19" s="118" t="s">
        <v>839</v>
      </c>
    </row>
    <row r="20" spans="1:4" ht="13.6" customHeight="1" x14ac:dyDescent="0.25">
      <c r="A20" s="118" t="s">
        <v>976</v>
      </c>
    </row>
    <row r="41" spans="1:1" ht="13.6" customHeight="1" x14ac:dyDescent="0.25">
      <c r="A41" s="118" t="s">
        <v>977</v>
      </c>
    </row>
    <row r="42" spans="1:1" ht="13.6" customHeight="1" x14ac:dyDescent="0.25">
      <c r="A42" s="118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topLeftCell="A19" workbookViewId="0">
      <selection activeCell="A41" sqref="A41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78" t="s">
        <v>648</v>
      </c>
    </row>
    <row r="2" spans="1:5" ht="16.3" x14ac:dyDescent="0.25">
      <c r="A2" s="78" t="s">
        <v>840</v>
      </c>
    </row>
    <row r="3" spans="1:5" ht="16.5" customHeight="1" x14ac:dyDescent="0.25"/>
    <row r="4" spans="1:5" ht="33.799999999999997" customHeight="1" x14ac:dyDescent="0.25">
      <c r="A4" s="800" t="s">
        <v>649</v>
      </c>
      <c r="B4" s="912" t="s">
        <v>650</v>
      </c>
      <c r="C4" s="936"/>
      <c r="D4" s="912" t="s">
        <v>651</v>
      </c>
      <c r="E4" s="936"/>
    </row>
    <row r="5" spans="1:5" ht="18" customHeight="1" x14ac:dyDescent="0.25">
      <c r="A5" s="801" t="s">
        <v>652</v>
      </c>
      <c r="B5" s="802">
        <v>44681</v>
      </c>
      <c r="C5" s="810">
        <v>44712</v>
      </c>
      <c r="D5" s="803" t="s">
        <v>948</v>
      </c>
      <c r="E5" s="803" t="s">
        <v>971</v>
      </c>
    </row>
    <row r="6" spans="1:5" ht="18" customHeight="1" x14ac:dyDescent="0.25">
      <c r="A6" s="804" t="s">
        <v>31</v>
      </c>
      <c r="B6" s="811">
        <v>7412</v>
      </c>
      <c r="C6" s="811">
        <v>7301</v>
      </c>
      <c r="D6" s="812">
        <v>1277</v>
      </c>
      <c r="E6" s="812">
        <v>1383</v>
      </c>
    </row>
    <row r="7" spans="1:5" ht="14.95" customHeight="1" x14ac:dyDescent="0.25">
      <c r="A7" s="729" t="s">
        <v>32</v>
      </c>
      <c r="B7" s="805">
        <v>692</v>
      </c>
      <c r="C7" s="806">
        <v>688</v>
      </c>
      <c r="D7" s="806">
        <v>109</v>
      </c>
      <c r="E7" s="806">
        <v>144</v>
      </c>
    </row>
    <row r="8" spans="1:5" ht="14.95" customHeight="1" x14ac:dyDescent="0.25">
      <c r="A8" s="729" t="s">
        <v>34</v>
      </c>
      <c r="B8" s="805">
        <v>721</v>
      </c>
      <c r="C8" s="806">
        <v>731</v>
      </c>
      <c r="D8" s="806">
        <v>143</v>
      </c>
      <c r="E8" s="806">
        <v>134</v>
      </c>
    </row>
    <row r="9" spans="1:5" ht="14.95" customHeight="1" x14ac:dyDescent="0.25">
      <c r="A9" s="729" t="s">
        <v>35</v>
      </c>
      <c r="B9" s="805">
        <v>935</v>
      </c>
      <c r="C9" s="806">
        <v>890</v>
      </c>
      <c r="D9" s="806">
        <v>179</v>
      </c>
      <c r="E9" s="806">
        <v>189</v>
      </c>
    </row>
    <row r="10" spans="1:5" ht="14.95" customHeight="1" x14ac:dyDescent="0.25">
      <c r="A10" s="729" t="s">
        <v>37</v>
      </c>
      <c r="B10" s="805">
        <v>475</v>
      </c>
      <c r="C10" s="806">
        <v>462</v>
      </c>
      <c r="D10" s="806">
        <v>75</v>
      </c>
      <c r="E10" s="806">
        <v>92</v>
      </c>
    </row>
    <row r="11" spans="1:5" ht="14.95" customHeight="1" x14ac:dyDescent="0.25">
      <c r="A11" s="807" t="s">
        <v>38</v>
      </c>
      <c r="B11" s="805">
        <v>848</v>
      </c>
      <c r="C11" s="806">
        <v>830</v>
      </c>
      <c r="D11" s="806">
        <v>131</v>
      </c>
      <c r="E11" s="806">
        <v>162</v>
      </c>
    </row>
    <row r="12" spans="1:5" ht="14.95" customHeight="1" x14ac:dyDescent="0.25">
      <c r="A12" s="729" t="s">
        <v>39</v>
      </c>
      <c r="B12" s="805">
        <v>622</v>
      </c>
      <c r="C12" s="806">
        <v>652</v>
      </c>
      <c r="D12" s="806">
        <v>116</v>
      </c>
      <c r="E12" s="806">
        <v>105</v>
      </c>
    </row>
    <row r="13" spans="1:5" ht="14.95" customHeight="1" x14ac:dyDescent="0.25">
      <c r="A13" s="729" t="s">
        <v>42</v>
      </c>
      <c r="B13" s="805">
        <v>786</v>
      </c>
      <c r="C13" s="806">
        <v>782</v>
      </c>
      <c r="D13" s="806">
        <v>133</v>
      </c>
      <c r="E13" s="806">
        <v>129</v>
      </c>
    </row>
    <row r="14" spans="1:5" ht="14.95" customHeight="1" x14ac:dyDescent="0.25">
      <c r="A14" s="729" t="s">
        <v>43</v>
      </c>
      <c r="B14" s="805">
        <v>261</v>
      </c>
      <c r="C14" s="806">
        <v>268</v>
      </c>
      <c r="D14" s="806">
        <v>40</v>
      </c>
      <c r="E14" s="806">
        <v>44</v>
      </c>
    </row>
    <row r="15" spans="1:5" ht="14.95" customHeight="1" x14ac:dyDescent="0.25">
      <c r="A15" s="729" t="s">
        <v>44</v>
      </c>
      <c r="B15" s="805">
        <v>421</v>
      </c>
      <c r="C15" s="806">
        <v>419</v>
      </c>
      <c r="D15" s="806">
        <v>77</v>
      </c>
      <c r="E15" s="806">
        <v>67</v>
      </c>
    </row>
    <row r="16" spans="1:5" ht="14.95" customHeight="1" x14ac:dyDescent="0.25">
      <c r="A16" s="729" t="s">
        <v>45</v>
      </c>
      <c r="B16" s="805">
        <v>462</v>
      </c>
      <c r="C16" s="806">
        <v>428</v>
      </c>
      <c r="D16" s="806">
        <v>82</v>
      </c>
      <c r="E16" s="806">
        <v>103</v>
      </c>
    </row>
    <row r="17" spans="1:5" ht="14.95" customHeight="1" x14ac:dyDescent="0.25">
      <c r="A17" s="749" t="s">
        <v>46</v>
      </c>
      <c r="B17" s="808">
        <v>1189</v>
      </c>
      <c r="C17" s="809">
        <v>1151</v>
      </c>
      <c r="D17" s="809">
        <v>192</v>
      </c>
      <c r="E17" s="809">
        <v>214</v>
      </c>
    </row>
    <row r="18" spans="1:5" ht="15.65" x14ac:dyDescent="0.25">
      <c r="A18" s="119" t="s">
        <v>841</v>
      </c>
    </row>
    <row r="19" spans="1:5" ht="10.55" customHeight="1" x14ac:dyDescent="0.25"/>
    <row r="20" spans="1:5" ht="13.6" customHeight="1" x14ac:dyDescent="0.25">
      <c r="A20" s="118" t="s">
        <v>842</v>
      </c>
    </row>
    <row r="21" spans="1:5" ht="13.6" customHeight="1" x14ac:dyDescent="0.25">
      <c r="A21" s="118" t="s">
        <v>978</v>
      </c>
    </row>
    <row r="41" spans="1:1" ht="13.6" customHeight="1" x14ac:dyDescent="0.25">
      <c r="A41" s="118" t="s">
        <v>979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79"/>
  <sheetViews>
    <sheetView zoomScaleNormal="100" workbookViewId="0">
      <selection activeCell="B89" sqref="B89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980</v>
      </c>
      <c r="B1" s="120"/>
      <c r="C1" s="121"/>
    </row>
    <row r="2" spans="1:11" ht="12.75" customHeight="1" x14ac:dyDescent="0.25">
      <c r="A2" s="122"/>
      <c r="B2" s="123"/>
      <c r="C2" s="124"/>
      <c r="D2" s="69"/>
      <c r="E2" s="69"/>
      <c r="F2" s="69"/>
      <c r="G2" s="69"/>
    </row>
    <row r="3" spans="1:11" ht="22.6" customHeight="1" x14ac:dyDescent="0.25">
      <c r="A3" s="903" t="s">
        <v>191</v>
      </c>
      <c r="B3" s="934" t="s">
        <v>192</v>
      </c>
      <c r="C3" s="939" t="s">
        <v>31</v>
      </c>
      <c r="D3" s="942" t="s">
        <v>317</v>
      </c>
      <c r="E3" s="943"/>
      <c r="F3" s="943"/>
      <c r="G3" s="944"/>
      <c r="H3" s="943" t="s">
        <v>310</v>
      </c>
      <c r="I3" s="943"/>
      <c r="J3" s="943"/>
      <c r="K3" s="945"/>
    </row>
    <row r="4" spans="1:11" ht="12.75" customHeight="1" x14ac:dyDescent="0.25">
      <c r="A4" s="937"/>
      <c r="B4" s="938"/>
      <c r="C4" s="940"/>
      <c r="D4" s="475" t="s">
        <v>28</v>
      </c>
      <c r="E4" s="476" t="s">
        <v>58</v>
      </c>
      <c r="F4" s="454" t="s">
        <v>25</v>
      </c>
      <c r="G4" s="477" t="s">
        <v>26</v>
      </c>
      <c r="H4" s="478" t="s">
        <v>28</v>
      </c>
      <c r="I4" s="476" t="s">
        <v>58</v>
      </c>
      <c r="J4" s="454" t="s">
        <v>552</v>
      </c>
      <c r="K4" s="631" t="s">
        <v>553</v>
      </c>
    </row>
    <row r="5" spans="1:11" ht="12.75" customHeight="1" x14ac:dyDescent="0.25">
      <c r="A5" s="905"/>
      <c r="B5" s="935"/>
      <c r="C5" s="941"/>
      <c r="D5" s="587"/>
      <c r="E5" s="479" t="s">
        <v>193</v>
      </c>
      <c r="F5" s="587"/>
      <c r="G5" s="480"/>
      <c r="H5" s="481"/>
      <c r="I5" s="479" t="s">
        <v>193</v>
      </c>
      <c r="J5" s="587"/>
      <c r="K5" s="444"/>
    </row>
    <row r="6" spans="1:11" ht="14.3" customHeight="1" x14ac:dyDescent="0.25">
      <c r="A6" s="587"/>
      <c r="B6" s="446" t="s">
        <v>31</v>
      </c>
      <c r="C6" s="125">
        <f>D6+H6</f>
        <v>1766</v>
      </c>
      <c r="D6" s="110">
        <f t="shared" ref="D6:K6" si="0">SUM(D7:D79)</f>
        <v>1691</v>
      </c>
      <c r="E6" s="110">
        <f t="shared" si="0"/>
        <v>859</v>
      </c>
      <c r="F6" s="110">
        <f t="shared" si="0"/>
        <v>823</v>
      </c>
      <c r="G6" s="126">
        <f t="shared" si="0"/>
        <v>9</v>
      </c>
      <c r="H6" s="127">
        <f t="shared" si="0"/>
        <v>75</v>
      </c>
      <c r="I6" s="110">
        <f t="shared" si="0"/>
        <v>36</v>
      </c>
      <c r="J6" s="110">
        <f t="shared" si="0"/>
        <v>35</v>
      </c>
      <c r="K6" s="113">
        <f t="shared" si="0"/>
        <v>4</v>
      </c>
    </row>
    <row r="7" spans="1:11" x14ac:dyDescent="0.25">
      <c r="A7" s="454">
        <v>1</v>
      </c>
      <c r="B7" s="464" t="s">
        <v>872</v>
      </c>
      <c r="C7" s="128">
        <f>D7+H7</f>
        <v>1</v>
      </c>
      <c r="D7" s="109">
        <f>+E7+F7+G7</f>
        <v>1</v>
      </c>
      <c r="E7" s="75">
        <v>0</v>
      </c>
      <c r="F7" s="75">
        <v>1</v>
      </c>
      <c r="G7" s="129">
        <v>0</v>
      </c>
      <c r="H7" s="118">
        <f>+I7+J7+K7</f>
        <v>0</v>
      </c>
      <c r="I7" s="74">
        <v>0</v>
      </c>
      <c r="J7" s="74">
        <v>0</v>
      </c>
      <c r="K7" s="75">
        <v>0</v>
      </c>
    </row>
    <row r="8" spans="1:11" x14ac:dyDescent="0.25">
      <c r="A8" s="631">
        <v>2</v>
      </c>
      <c r="B8" s="464" t="s">
        <v>727</v>
      </c>
      <c r="C8" s="128">
        <f>D8+H8</f>
        <v>4</v>
      </c>
      <c r="D8" s="109">
        <f>+E8+F8+G8</f>
        <v>4</v>
      </c>
      <c r="E8" s="75">
        <v>4</v>
      </c>
      <c r="F8" s="75">
        <v>0</v>
      </c>
      <c r="G8" s="129">
        <v>0</v>
      </c>
      <c r="H8" s="118">
        <f t="shared" ref="H8:H74" si="1">+I8+J8+K8</f>
        <v>0</v>
      </c>
      <c r="I8" s="74">
        <v>0</v>
      </c>
      <c r="J8" s="74">
        <v>0</v>
      </c>
      <c r="K8" s="75">
        <v>0</v>
      </c>
    </row>
    <row r="9" spans="1:11" x14ac:dyDescent="0.25">
      <c r="A9" s="631">
        <v>3</v>
      </c>
      <c r="B9" s="464" t="s">
        <v>196</v>
      </c>
      <c r="C9" s="128">
        <f t="shared" ref="C9:C77" si="2">D9+H9</f>
        <v>4</v>
      </c>
      <c r="D9" s="109">
        <f t="shared" ref="D9:D77" si="3">+E9+F9+G9</f>
        <v>4</v>
      </c>
      <c r="E9" s="75">
        <v>3</v>
      </c>
      <c r="F9" s="75">
        <v>1</v>
      </c>
      <c r="G9" s="129">
        <v>0</v>
      </c>
      <c r="H9" s="118">
        <f t="shared" si="1"/>
        <v>0</v>
      </c>
      <c r="I9" s="74">
        <v>0</v>
      </c>
      <c r="J9" s="74">
        <v>0</v>
      </c>
      <c r="K9" s="75">
        <v>0</v>
      </c>
    </row>
    <row r="10" spans="1:11" x14ac:dyDescent="0.25">
      <c r="A10" s="631">
        <v>4</v>
      </c>
      <c r="B10" s="464" t="s">
        <v>198</v>
      </c>
      <c r="C10" s="128">
        <f t="shared" si="2"/>
        <v>33</v>
      </c>
      <c r="D10" s="109">
        <f t="shared" si="3"/>
        <v>33</v>
      </c>
      <c r="E10" s="75">
        <v>11</v>
      </c>
      <c r="F10" s="75">
        <v>22</v>
      </c>
      <c r="G10" s="129">
        <v>0</v>
      </c>
      <c r="H10" s="118">
        <f t="shared" si="1"/>
        <v>0</v>
      </c>
      <c r="I10" s="74">
        <v>0</v>
      </c>
      <c r="J10" s="74">
        <v>0</v>
      </c>
      <c r="K10" s="75">
        <v>0</v>
      </c>
    </row>
    <row r="11" spans="1:11" x14ac:dyDescent="0.25">
      <c r="A11" s="631">
        <v>5</v>
      </c>
      <c r="B11" s="464" t="s">
        <v>807</v>
      </c>
      <c r="C11" s="128">
        <f t="shared" si="2"/>
        <v>1</v>
      </c>
      <c r="D11" s="109">
        <f t="shared" si="3"/>
        <v>1</v>
      </c>
      <c r="E11" s="75">
        <v>1</v>
      </c>
      <c r="F11" s="75">
        <v>0</v>
      </c>
      <c r="G11" s="129">
        <v>0</v>
      </c>
      <c r="H11" s="118">
        <f t="shared" si="1"/>
        <v>0</v>
      </c>
      <c r="I11" s="74">
        <v>0</v>
      </c>
      <c r="J11" s="74">
        <v>0</v>
      </c>
      <c r="K11" s="75">
        <v>0</v>
      </c>
    </row>
    <row r="12" spans="1:11" x14ac:dyDescent="0.25">
      <c r="A12" s="631">
        <v>6</v>
      </c>
      <c r="B12" s="464" t="s">
        <v>832</v>
      </c>
      <c r="C12" s="128">
        <f t="shared" si="2"/>
        <v>1</v>
      </c>
      <c r="D12" s="109">
        <f t="shared" si="3"/>
        <v>1</v>
      </c>
      <c r="E12" s="75">
        <v>0</v>
      </c>
      <c r="F12" s="75">
        <v>1</v>
      </c>
      <c r="G12" s="129">
        <v>0</v>
      </c>
      <c r="H12" s="118">
        <f t="shared" si="1"/>
        <v>0</v>
      </c>
      <c r="I12" s="74">
        <v>0</v>
      </c>
      <c r="J12" s="74">
        <v>0</v>
      </c>
      <c r="K12" s="75">
        <v>0</v>
      </c>
    </row>
    <row r="13" spans="1:11" x14ac:dyDescent="0.25">
      <c r="A13" s="631">
        <v>7</v>
      </c>
      <c r="B13" s="463" t="s">
        <v>200</v>
      </c>
      <c r="C13" s="128">
        <f t="shared" si="2"/>
        <v>11</v>
      </c>
      <c r="D13" s="109">
        <f t="shared" si="3"/>
        <v>11</v>
      </c>
      <c r="E13" s="75">
        <v>4</v>
      </c>
      <c r="F13" s="75">
        <v>7</v>
      </c>
      <c r="G13" s="129">
        <v>0</v>
      </c>
      <c r="H13" s="118">
        <f t="shared" si="1"/>
        <v>0</v>
      </c>
      <c r="I13" s="74">
        <v>0</v>
      </c>
      <c r="J13" s="74">
        <v>0</v>
      </c>
      <c r="K13" s="75">
        <v>0</v>
      </c>
    </row>
    <row r="14" spans="1:11" x14ac:dyDescent="0.25">
      <c r="A14" s="631">
        <v>8</v>
      </c>
      <c r="B14" s="465" t="s">
        <v>795</v>
      </c>
      <c r="C14" s="128">
        <f t="shared" si="2"/>
        <v>3</v>
      </c>
      <c r="D14" s="109">
        <f t="shared" si="3"/>
        <v>3</v>
      </c>
      <c r="E14" s="75">
        <v>2</v>
      </c>
      <c r="F14" s="75">
        <v>1</v>
      </c>
      <c r="G14" s="129">
        <v>0</v>
      </c>
      <c r="H14" s="118">
        <f t="shared" si="1"/>
        <v>0</v>
      </c>
      <c r="I14" s="74">
        <v>0</v>
      </c>
      <c r="J14" s="74">
        <v>0</v>
      </c>
      <c r="K14" s="75">
        <v>0</v>
      </c>
    </row>
    <row r="15" spans="1:11" x14ac:dyDescent="0.25">
      <c r="A15" s="631">
        <v>9</v>
      </c>
      <c r="B15" s="464" t="s">
        <v>770</v>
      </c>
      <c r="C15" s="128">
        <f t="shared" si="2"/>
        <v>5</v>
      </c>
      <c r="D15" s="109">
        <f t="shared" si="3"/>
        <v>5</v>
      </c>
      <c r="E15" s="75">
        <v>3</v>
      </c>
      <c r="F15" s="75">
        <v>2</v>
      </c>
      <c r="G15" s="129">
        <v>0</v>
      </c>
      <c r="H15" s="118">
        <f t="shared" si="1"/>
        <v>0</v>
      </c>
      <c r="I15" s="74">
        <v>0</v>
      </c>
      <c r="J15" s="74">
        <v>0</v>
      </c>
      <c r="K15" s="75">
        <v>0</v>
      </c>
    </row>
    <row r="16" spans="1:11" x14ac:dyDescent="0.25">
      <c r="A16" s="631">
        <v>10</v>
      </c>
      <c r="B16" s="464" t="s">
        <v>201</v>
      </c>
      <c r="C16" s="128">
        <f t="shared" si="2"/>
        <v>122</v>
      </c>
      <c r="D16" s="109">
        <f t="shared" si="3"/>
        <v>113</v>
      </c>
      <c r="E16" s="75">
        <v>66</v>
      </c>
      <c r="F16" s="75">
        <v>46</v>
      </c>
      <c r="G16" s="129">
        <v>1</v>
      </c>
      <c r="H16" s="118">
        <f t="shared" si="1"/>
        <v>9</v>
      </c>
      <c r="I16" s="74">
        <v>3</v>
      </c>
      <c r="J16" s="74">
        <v>6</v>
      </c>
      <c r="K16" s="75">
        <v>0</v>
      </c>
    </row>
    <row r="17" spans="1:11" x14ac:dyDescent="0.25">
      <c r="A17" s="631">
        <v>11</v>
      </c>
      <c r="B17" s="464" t="s">
        <v>755</v>
      </c>
      <c r="C17" s="128">
        <f t="shared" si="2"/>
        <v>2</v>
      </c>
      <c r="D17" s="109">
        <f t="shared" si="3"/>
        <v>0</v>
      </c>
      <c r="E17" s="75">
        <v>0</v>
      </c>
      <c r="F17" s="75">
        <v>0</v>
      </c>
      <c r="G17" s="129">
        <v>0</v>
      </c>
      <c r="H17" s="118">
        <f t="shared" si="1"/>
        <v>2</v>
      </c>
      <c r="I17" s="74">
        <v>0</v>
      </c>
      <c r="J17" s="74">
        <v>2</v>
      </c>
      <c r="K17" s="75">
        <v>0</v>
      </c>
    </row>
    <row r="18" spans="1:11" x14ac:dyDescent="0.25">
      <c r="A18" s="631">
        <v>12</v>
      </c>
      <c r="B18" s="464" t="s">
        <v>204</v>
      </c>
      <c r="C18" s="128">
        <f t="shared" si="2"/>
        <v>53</v>
      </c>
      <c r="D18" s="109">
        <f t="shared" si="3"/>
        <v>46</v>
      </c>
      <c r="E18" s="75">
        <v>8</v>
      </c>
      <c r="F18" s="75">
        <v>38</v>
      </c>
      <c r="G18" s="129">
        <v>0</v>
      </c>
      <c r="H18" s="118">
        <f t="shared" si="1"/>
        <v>7</v>
      </c>
      <c r="I18" s="74">
        <v>3</v>
      </c>
      <c r="J18" s="74">
        <v>4</v>
      </c>
      <c r="K18" s="75">
        <v>0</v>
      </c>
    </row>
    <row r="19" spans="1:11" x14ac:dyDescent="0.25">
      <c r="A19" s="631">
        <v>13</v>
      </c>
      <c r="B19" s="464" t="s">
        <v>716</v>
      </c>
      <c r="C19" s="128">
        <f t="shared" si="2"/>
        <v>8</v>
      </c>
      <c r="D19" s="109">
        <f t="shared" si="3"/>
        <v>8</v>
      </c>
      <c r="E19" s="75">
        <v>1</v>
      </c>
      <c r="F19" s="75">
        <v>7</v>
      </c>
      <c r="G19" s="129">
        <v>0</v>
      </c>
      <c r="H19" s="118">
        <f t="shared" si="1"/>
        <v>0</v>
      </c>
      <c r="I19" s="74">
        <v>0</v>
      </c>
      <c r="J19" s="74">
        <v>0</v>
      </c>
      <c r="K19" s="75">
        <v>0</v>
      </c>
    </row>
    <row r="20" spans="1:11" x14ac:dyDescent="0.25">
      <c r="A20" s="631">
        <v>14</v>
      </c>
      <c r="B20" s="464" t="s">
        <v>205</v>
      </c>
      <c r="C20" s="128">
        <f t="shared" si="2"/>
        <v>16</v>
      </c>
      <c r="D20" s="109">
        <f t="shared" si="3"/>
        <v>16</v>
      </c>
      <c r="E20" s="75">
        <v>10</v>
      </c>
      <c r="F20" s="75">
        <v>6</v>
      </c>
      <c r="G20" s="129">
        <v>0</v>
      </c>
      <c r="H20" s="118">
        <f t="shared" si="1"/>
        <v>0</v>
      </c>
      <c r="I20" s="74">
        <v>0</v>
      </c>
      <c r="J20" s="74">
        <v>0</v>
      </c>
      <c r="K20" s="75">
        <v>0</v>
      </c>
    </row>
    <row r="21" spans="1:11" x14ac:dyDescent="0.25">
      <c r="A21" s="631">
        <v>15</v>
      </c>
      <c r="B21" s="464" t="s">
        <v>887</v>
      </c>
      <c r="C21" s="128">
        <f t="shared" si="2"/>
        <v>2</v>
      </c>
      <c r="D21" s="109">
        <f t="shared" si="3"/>
        <v>2</v>
      </c>
      <c r="E21" s="75">
        <v>2</v>
      </c>
      <c r="F21" s="75">
        <v>0</v>
      </c>
      <c r="G21" s="129">
        <v>0</v>
      </c>
      <c r="H21" s="118">
        <f t="shared" si="1"/>
        <v>0</v>
      </c>
      <c r="I21" s="74">
        <v>0</v>
      </c>
      <c r="J21" s="74">
        <v>0</v>
      </c>
      <c r="K21" s="75">
        <v>0</v>
      </c>
    </row>
    <row r="22" spans="1:11" x14ac:dyDescent="0.25">
      <c r="A22" s="631">
        <v>16</v>
      </c>
      <c r="B22" s="464" t="s">
        <v>683</v>
      </c>
      <c r="C22" s="128">
        <f t="shared" si="2"/>
        <v>4</v>
      </c>
      <c r="D22" s="109">
        <f t="shared" si="3"/>
        <v>4</v>
      </c>
      <c r="E22" s="75">
        <v>3</v>
      </c>
      <c r="F22" s="75">
        <v>1</v>
      </c>
      <c r="G22" s="129">
        <v>0</v>
      </c>
      <c r="H22" s="118">
        <f t="shared" si="1"/>
        <v>0</v>
      </c>
      <c r="I22" s="74">
        <v>0</v>
      </c>
      <c r="J22" s="74">
        <v>0</v>
      </c>
      <c r="K22" s="75">
        <v>0</v>
      </c>
    </row>
    <row r="23" spans="1:11" x14ac:dyDescent="0.25">
      <c r="A23" s="631">
        <v>17</v>
      </c>
      <c r="B23" s="464" t="s">
        <v>681</v>
      </c>
      <c r="C23" s="128">
        <f t="shared" si="2"/>
        <v>6</v>
      </c>
      <c r="D23" s="109">
        <f t="shared" si="3"/>
        <v>6</v>
      </c>
      <c r="E23" s="75">
        <v>6</v>
      </c>
      <c r="F23" s="75">
        <v>0</v>
      </c>
      <c r="G23" s="129">
        <v>0</v>
      </c>
      <c r="H23" s="118">
        <f t="shared" si="1"/>
        <v>0</v>
      </c>
      <c r="I23" s="74">
        <v>0</v>
      </c>
      <c r="J23" s="74">
        <v>0</v>
      </c>
      <c r="K23" s="75">
        <v>0</v>
      </c>
    </row>
    <row r="24" spans="1:11" x14ac:dyDescent="0.25">
      <c r="A24" s="631">
        <v>18</v>
      </c>
      <c r="B24" s="464" t="s">
        <v>938</v>
      </c>
      <c r="C24" s="128">
        <f t="shared" si="2"/>
        <v>2</v>
      </c>
      <c r="D24" s="109">
        <f t="shared" si="3"/>
        <v>2</v>
      </c>
      <c r="E24" s="75">
        <v>2</v>
      </c>
      <c r="F24" s="75">
        <v>0</v>
      </c>
      <c r="G24" s="129">
        <v>0</v>
      </c>
      <c r="H24" s="118">
        <f t="shared" si="1"/>
        <v>0</v>
      </c>
      <c r="I24" s="74">
        <v>0</v>
      </c>
      <c r="J24" s="74">
        <v>0</v>
      </c>
      <c r="K24" s="75">
        <v>0</v>
      </c>
    </row>
    <row r="25" spans="1:11" x14ac:dyDescent="0.25">
      <c r="A25" s="631">
        <v>19</v>
      </c>
      <c r="B25" s="464" t="s">
        <v>709</v>
      </c>
      <c r="C25" s="128">
        <f t="shared" si="2"/>
        <v>2</v>
      </c>
      <c r="D25" s="109">
        <f t="shared" si="3"/>
        <v>1</v>
      </c>
      <c r="E25" s="75">
        <v>0</v>
      </c>
      <c r="F25" s="75">
        <v>1</v>
      </c>
      <c r="G25" s="129">
        <v>0</v>
      </c>
      <c r="H25" s="118">
        <f t="shared" si="1"/>
        <v>1</v>
      </c>
      <c r="I25" s="74">
        <v>1</v>
      </c>
      <c r="J25" s="74">
        <v>0</v>
      </c>
      <c r="K25" s="75">
        <v>0</v>
      </c>
    </row>
    <row r="26" spans="1:11" x14ac:dyDescent="0.25">
      <c r="A26" s="631">
        <v>20</v>
      </c>
      <c r="B26" s="464" t="s">
        <v>381</v>
      </c>
      <c r="C26" s="128">
        <f t="shared" si="2"/>
        <v>2</v>
      </c>
      <c r="D26" s="109">
        <f t="shared" si="3"/>
        <v>2</v>
      </c>
      <c r="E26" s="75">
        <v>0</v>
      </c>
      <c r="F26" s="75">
        <v>2</v>
      </c>
      <c r="G26" s="129">
        <v>0</v>
      </c>
      <c r="H26" s="118">
        <f t="shared" si="1"/>
        <v>0</v>
      </c>
      <c r="I26" s="74">
        <v>0</v>
      </c>
      <c r="J26" s="74">
        <v>0</v>
      </c>
      <c r="K26" s="75">
        <v>0</v>
      </c>
    </row>
    <row r="27" spans="1:11" x14ac:dyDescent="0.25">
      <c r="A27" s="631">
        <v>21</v>
      </c>
      <c r="B27" s="464" t="s">
        <v>207</v>
      </c>
      <c r="C27" s="128">
        <f t="shared" si="2"/>
        <v>241</v>
      </c>
      <c r="D27" s="109">
        <f t="shared" si="3"/>
        <v>240</v>
      </c>
      <c r="E27" s="75">
        <v>165</v>
      </c>
      <c r="F27" s="75">
        <v>74</v>
      </c>
      <c r="G27" s="129">
        <v>1</v>
      </c>
      <c r="H27" s="118">
        <f t="shared" si="1"/>
        <v>1</v>
      </c>
      <c r="I27" s="74">
        <v>1</v>
      </c>
      <c r="J27" s="74">
        <v>0</v>
      </c>
      <c r="K27" s="75">
        <v>0</v>
      </c>
    </row>
    <row r="28" spans="1:11" x14ac:dyDescent="0.25">
      <c r="A28" s="631">
        <v>22</v>
      </c>
      <c r="B28" s="464" t="s">
        <v>771</v>
      </c>
      <c r="C28" s="128">
        <f t="shared" si="2"/>
        <v>4</v>
      </c>
      <c r="D28" s="109">
        <f t="shared" si="3"/>
        <v>2</v>
      </c>
      <c r="E28" s="75">
        <v>1</v>
      </c>
      <c r="F28" s="75">
        <v>1</v>
      </c>
      <c r="G28" s="129">
        <v>0</v>
      </c>
      <c r="H28" s="118">
        <f t="shared" si="1"/>
        <v>2</v>
      </c>
      <c r="I28" s="74">
        <v>0</v>
      </c>
      <c r="J28" s="74">
        <v>2</v>
      </c>
      <c r="K28" s="75">
        <v>0</v>
      </c>
    </row>
    <row r="29" spans="1:11" x14ac:dyDescent="0.25">
      <c r="A29" s="631">
        <v>23</v>
      </c>
      <c r="B29" s="464" t="s">
        <v>479</v>
      </c>
      <c r="C29" s="128">
        <f t="shared" si="2"/>
        <v>6</v>
      </c>
      <c r="D29" s="109">
        <f t="shared" si="3"/>
        <v>6</v>
      </c>
      <c r="E29" s="75">
        <v>4</v>
      </c>
      <c r="F29" s="75">
        <v>2</v>
      </c>
      <c r="G29" s="129">
        <v>0</v>
      </c>
      <c r="H29" s="118">
        <f t="shared" si="1"/>
        <v>0</v>
      </c>
      <c r="I29" s="74">
        <v>0</v>
      </c>
      <c r="J29" s="74">
        <v>0</v>
      </c>
      <c r="K29" s="75">
        <v>0</v>
      </c>
    </row>
    <row r="30" spans="1:11" x14ac:dyDescent="0.25">
      <c r="A30" s="631">
        <v>24</v>
      </c>
      <c r="B30" s="464" t="s">
        <v>772</v>
      </c>
      <c r="C30" s="128">
        <f t="shared" si="2"/>
        <v>13</v>
      </c>
      <c r="D30" s="109">
        <f t="shared" si="3"/>
        <v>13</v>
      </c>
      <c r="E30" s="75">
        <v>7</v>
      </c>
      <c r="F30" s="75">
        <v>6</v>
      </c>
      <c r="G30" s="129">
        <v>0</v>
      </c>
      <c r="H30" s="118">
        <f t="shared" si="1"/>
        <v>0</v>
      </c>
      <c r="I30" s="74">
        <v>0</v>
      </c>
      <c r="J30" s="74">
        <v>0</v>
      </c>
      <c r="K30" s="75">
        <v>0</v>
      </c>
    </row>
    <row r="31" spans="1:11" x14ac:dyDescent="0.25">
      <c r="A31" s="631">
        <v>25</v>
      </c>
      <c r="B31" s="464" t="s">
        <v>828</v>
      </c>
      <c r="C31" s="128">
        <f t="shared" si="2"/>
        <v>3</v>
      </c>
      <c r="D31" s="109">
        <f t="shared" si="3"/>
        <v>3</v>
      </c>
      <c r="E31" s="75">
        <v>3</v>
      </c>
      <c r="F31" s="75">
        <v>0</v>
      </c>
      <c r="G31" s="129">
        <v>0</v>
      </c>
      <c r="H31" s="118">
        <f t="shared" si="1"/>
        <v>0</v>
      </c>
      <c r="I31" s="74">
        <v>0</v>
      </c>
      <c r="J31" s="74">
        <v>0</v>
      </c>
      <c r="K31" s="75">
        <v>0</v>
      </c>
    </row>
    <row r="32" spans="1:11" x14ac:dyDescent="0.25">
      <c r="A32" s="631">
        <v>26</v>
      </c>
      <c r="B32" s="464" t="s">
        <v>797</v>
      </c>
      <c r="C32" s="128">
        <f t="shared" si="2"/>
        <v>3</v>
      </c>
      <c r="D32" s="109">
        <f t="shared" si="3"/>
        <v>3</v>
      </c>
      <c r="E32" s="75">
        <v>3</v>
      </c>
      <c r="F32" s="75">
        <v>0</v>
      </c>
      <c r="G32" s="129">
        <v>0</v>
      </c>
      <c r="H32" s="118">
        <f t="shared" si="1"/>
        <v>0</v>
      </c>
      <c r="I32" s="74">
        <v>0</v>
      </c>
      <c r="J32" s="74">
        <v>0</v>
      </c>
      <c r="K32" s="75">
        <v>0</v>
      </c>
    </row>
    <row r="33" spans="1:11" x14ac:dyDescent="0.25">
      <c r="A33" s="631">
        <v>27</v>
      </c>
      <c r="B33" s="464" t="s">
        <v>502</v>
      </c>
      <c r="C33" s="128">
        <f t="shared" si="2"/>
        <v>2</v>
      </c>
      <c r="D33" s="109">
        <f t="shared" si="3"/>
        <v>2</v>
      </c>
      <c r="E33" s="75">
        <v>1</v>
      </c>
      <c r="F33" s="75">
        <v>1</v>
      </c>
      <c r="G33" s="129">
        <v>0</v>
      </c>
      <c r="H33" s="118">
        <f t="shared" si="1"/>
        <v>0</v>
      </c>
      <c r="I33" s="74">
        <v>0</v>
      </c>
      <c r="J33" s="74">
        <v>0</v>
      </c>
      <c r="K33" s="75">
        <v>0</v>
      </c>
    </row>
    <row r="34" spans="1:11" x14ac:dyDescent="0.25">
      <c r="A34" s="631">
        <v>28</v>
      </c>
      <c r="B34" s="464" t="s">
        <v>939</v>
      </c>
      <c r="C34" s="128">
        <f t="shared" si="2"/>
        <v>1</v>
      </c>
      <c r="D34" s="109">
        <f t="shared" si="3"/>
        <v>1</v>
      </c>
      <c r="E34" s="75">
        <v>0</v>
      </c>
      <c r="F34" s="75">
        <v>1</v>
      </c>
      <c r="G34" s="129">
        <v>0</v>
      </c>
      <c r="H34" s="118">
        <f t="shared" si="1"/>
        <v>0</v>
      </c>
      <c r="I34" s="74">
        <v>0</v>
      </c>
      <c r="J34" s="74">
        <v>0</v>
      </c>
      <c r="K34" s="75">
        <v>0</v>
      </c>
    </row>
    <row r="35" spans="1:11" x14ac:dyDescent="0.25">
      <c r="A35" s="631">
        <v>29</v>
      </c>
      <c r="B35" s="464" t="s">
        <v>940</v>
      </c>
      <c r="C35" s="128">
        <f t="shared" si="2"/>
        <v>1</v>
      </c>
      <c r="D35" s="109">
        <f t="shared" si="3"/>
        <v>1</v>
      </c>
      <c r="E35" s="75">
        <v>1</v>
      </c>
      <c r="F35" s="75">
        <v>0</v>
      </c>
      <c r="G35" s="129">
        <v>0</v>
      </c>
      <c r="H35" s="118">
        <f t="shared" si="1"/>
        <v>0</v>
      </c>
      <c r="I35" s="74">
        <v>0</v>
      </c>
      <c r="J35" s="74">
        <v>0</v>
      </c>
      <c r="K35" s="75">
        <v>0</v>
      </c>
    </row>
    <row r="36" spans="1:11" x14ac:dyDescent="0.25">
      <c r="A36" s="631">
        <v>30</v>
      </c>
      <c r="B36" s="464" t="s">
        <v>825</v>
      </c>
      <c r="C36" s="128">
        <f>D36+H36</f>
        <v>4</v>
      </c>
      <c r="D36" s="109">
        <f t="shared" si="3"/>
        <v>4</v>
      </c>
      <c r="E36" s="75">
        <v>3</v>
      </c>
      <c r="F36" s="75">
        <v>1</v>
      </c>
      <c r="G36" s="129">
        <v>0</v>
      </c>
      <c r="H36" s="118">
        <f t="shared" si="1"/>
        <v>0</v>
      </c>
      <c r="I36" s="74">
        <v>0</v>
      </c>
      <c r="J36" s="74">
        <v>0</v>
      </c>
      <c r="K36" s="75">
        <v>0</v>
      </c>
    </row>
    <row r="37" spans="1:11" x14ac:dyDescent="0.25">
      <c r="A37" s="631">
        <v>31</v>
      </c>
      <c r="B37" s="464" t="s">
        <v>792</v>
      </c>
      <c r="C37" s="128">
        <f t="shared" si="2"/>
        <v>1</v>
      </c>
      <c r="D37" s="109">
        <f t="shared" si="3"/>
        <v>1</v>
      </c>
      <c r="E37" s="75">
        <v>0</v>
      </c>
      <c r="F37" s="75">
        <v>1</v>
      </c>
      <c r="G37" s="129">
        <v>0</v>
      </c>
      <c r="H37" s="118">
        <f t="shared" si="1"/>
        <v>0</v>
      </c>
      <c r="I37" s="74">
        <v>0</v>
      </c>
      <c r="J37" s="74">
        <v>0</v>
      </c>
      <c r="K37" s="75">
        <v>0</v>
      </c>
    </row>
    <row r="38" spans="1:11" x14ac:dyDescent="0.25">
      <c r="A38" s="631">
        <v>32</v>
      </c>
      <c r="B38" s="464" t="s">
        <v>712</v>
      </c>
      <c r="C38" s="128">
        <f t="shared" si="2"/>
        <v>5</v>
      </c>
      <c r="D38" s="109">
        <f t="shared" si="3"/>
        <v>5</v>
      </c>
      <c r="E38" s="75">
        <v>1</v>
      </c>
      <c r="F38" s="75">
        <v>4</v>
      </c>
      <c r="G38" s="129">
        <v>0</v>
      </c>
      <c r="H38" s="118">
        <f t="shared" si="1"/>
        <v>0</v>
      </c>
      <c r="I38" s="74">
        <v>0</v>
      </c>
      <c r="J38" s="74">
        <v>0</v>
      </c>
      <c r="K38" s="75">
        <v>0</v>
      </c>
    </row>
    <row r="39" spans="1:11" x14ac:dyDescent="0.25">
      <c r="A39" s="631">
        <v>33</v>
      </c>
      <c r="B39" s="464" t="s">
        <v>682</v>
      </c>
      <c r="C39" s="128">
        <f t="shared" si="2"/>
        <v>6</v>
      </c>
      <c r="D39" s="109">
        <f t="shared" si="3"/>
        <v>6</v>
      </c>
      <c r="E39" s="75">
        <v>5</v>
      </c>
      <c r="F39" s="75">
        <v>1</v>
      </c>
      <c r="G39" s="129">
        <v>0</v>
      </c>
      <c r="H39" s="118">
        <f t="shared" si="1"/>
        <v>0</v>
      </c>
      <c r="I39" s="74">
        <v>0</v>
      </c>
      <c r="J39" s="74">
        <v>0</v>
      </c>
      <c r="K39" s="75">
        <v>0</v>
      </c>
    </row>
    <row r="40" spans="1:11" x14ac:dyDescent="0.25">
      <c r="A40" s="631">
        <v>34</v>
      </c>
      <c r="B40" s="464" t="s">
        <v>812</v>
      </c>
      <c r="C40" s="128">
        <f t="shared" si="2"/>
        <v>5</v>
      </c>
      <c r="D40" s="109">
        <f t="shared" si="3"/>
        <v>5</v>
      </c>
      <c r="E40" s="75">
        <v>5</v>
      </c>
      <c r="F40" s="75">
        <v>0</v>
      </c>
      <c r="G40" s="129">
        <v>0</v>
      </c>
      <c r="H40" s="118">
        <f t="shared" si="1"/>
        <v>0</v>
      </c>
      <c r="I40" s="74">
        <v>0</v>
      </c>
      <c r="J40" s="74">
        <v>0</v>
      </c>
      <c r="K40" s="75">
        <v>0</v>
      </c>
    </row>
    <row r="41" spans="1:11" x14ac:dyDescent="0.25">
      <c r="A41" s="631">
        <v>35</v>
      </c>
      <c r="B41" s="464" t="s">
        <v>941</v>
      </c>
      <c r="C41" s="128">
        <f t="shared" si="2"/>
        <v>1</v>
      </c>
      <c r="D41" s="109">
        <f t="shared" si="3"/>
        <v>1</v>
      </c>
      <c r="E41" s="75">
        <v>1</v>
      </c>
      <c r="F41" s="75">
        <v>0</v>
      </c>
      <c r="G41" s="129">
        <v>0</v>
      </c>
      <c r="H41" s="118">
        <f t="shared" si="1"/>
        <v>0</v>
      </c>
      <c r="I41" s="74">
        <v>0</v>
      </c>
      <c r="J41" s="74">
        <v>0</v>
      </c>
      <c r="K41" s="75">
        <v>0</v>
      </c>
    </row>
    <row r="42" spans="1:11" x14ac:dyDescent="0.25">
      <c r="A42" s="631">
        <v>36</v>
      </c>
      <c r="B42" s="464" t="s">
        <v>942</v>
      </c>
      <c r="C42" s="128">
        <f t="shared" si="2"/>
        <v>1</v>
      </c>
      <c r="D42" s="109">
        <f t="shared" si="3"/>
        <v>1</v>
      </c>
      <c r="E42" s="75">
        <v>1</v>
      </c>
      <c r="F42" s="75">
        <v>0</v>
      </c>
      <c r="G42" s="129">
        <v>0</v>
      </c>
      <c r="H42" s="118">
        <f t="shared" si="1"/>
        <v>0</v>
      </c>
      <c r="I42" s="74">
        <v>0</v>
      </c>
      <c r="J42" s="74">
        <v>0</v>
      </c>
      <c r="K42" s="75">
        <v>0</v>
      </c>
    </row>
    <row r="43" spans="1:11" x14ac:dyDescent="0.25">
      <c r="A43" s="631">
        <v>37</v>
      </c>
      <c r="B43" s="464" t="s">
        <v>621</v>
      </c>
      <c r="C43" s="128">
        <f t="shared" si="2"/>
        <v>1</v>
      </c>
      <c r="D43" s="109">
        <f t="shared" si="3"/>
        <v>1</v>
      </c>
      <c r="E43" s="75">
        <v>0</v>
      </c>
      <c r="F43" s="75">
        <v>1</v>
      </c>
      <c r="G43" s="129">
        <v>0</v>
      </c>
      <c r="H43" s="118">
        <f t="shared" si="1"/>
        <v>0</v>
      </c>
      <c r="I43" s="74">
        <v>0</v>
      </c>
      <c r="J43" s="74">
        <v>0</v>
      </c>
      <c r="K43" s="75">
        <v>0</v>
      </c>
    </row>
    <row r="44" spans="1:11" x14ac:dyDescent="0.25">
      <c r="A44" s="631">
        <v>38</v>
      </c>
      <c r="B44" s="465" t="s">
        <v>194</v>
      </c>
      <c r="C44" s="128">
        <f t="shared" si="2"/>
        <v>32</v>
      </c>
      <c r="D44" s="109">
        <f t="shared" si="3"/>
        <v>29</v>
      </c>
      <c r="E44" s="75">
        <v>14</v>
      </c>
      <c r="F44" s="75">
        <v>15</v>
      </c>
      <c r="G44" s="129">
        <v>0</v>
      </c>
      <c r="H44" s="118">
        <f t="shared" si="1"/>
        <v>3</v>
      </c>
      <c r="I44" s="74">
        <v>1</v>
      </c>
      <c r="J44" s="74">
        <v>2</v>
      </c>
      <c r="K44" s="75">
        <v>0</v>
      </c>
    </row>
    <row r="45" spans="1:11" x14ac:dyDescent="0.25">
      <c r="A45" s="631">
        <v>39</v>
      </c>
      <c r="B45" s="464" t="s">
        <v>195</v>
      </c>
      <c r="C45" s="128">
        <f t="shared" si="2"/>
        <v>14</v>
      </c>
      <c r="D45" s="109">
        <f t="shared" si="3"/>
        <v>14</v>
      </c>
      <c r="E45" s="75">
        <v>8</v>
      </c>
      <c r="F45" s="75">
        <v>6</v>
      </c>
      <c r="G45" s="129">
        <v>0</v>
      </c>
      <c r="H45" s="118">
        <f t="shared" si="1"/>
        <v>0</v>
      </c>
      <c r="I45" s="74">
        <v>0</v>
      </c>
      <c r="J45" s="74">
        <v>0</v>
      </c>
      <c r="K45" s="75">
        <v>0</v>
      </c>
    </row>
    <row r="46" spans="1:11" x14ac:dyDescent="0.25">
      <c r="A46" s="631">
        <v>40</v>
      </c>
      <c r="B46" s="464" t="s">
        <v>924</v>
      </c>
      <c r="C46" s="128">
        <f t="shared" si="2"/>
        <v>1</v>
      </c>
      <c r="D46" s="109">
        <f t="shared" si="3"/>
        <v>1</v>
      </c>
      <c r="E46" s="75">
        <v>0</v>
      </c>
      <c r="F46" s="75">
        <v>1</v>
      </c>
      <c r="G46" s="129">
        <v>0</v>
      </c>
      <c r="H46" s="118">
        <f t="shared" si="1"/>
        <v>0</v>
      </c>
      <c r="I46" s="74">
        <v>0</v>
      </c>
      <c r="J46" s="74">
        <v>0</v>
      </c>
      <c r="K46" s="75">
        <v>0</v>
      </c>
    </row>
    <row r="47" spans="1:11" x14ac:dyDescent="0.25">
      <c r="A47" s="631">
        <v>41</v>
      </c>
      <c r="B47" s="464" t="s">
        <v>731</v>
      </c>
      <c r="C47" s="128">
        <f t="shared" si="2"/>
        <v>5</v>
      </c>
      <c r="D47" s="109">
        <f t="shared" si="3"/>
        <v>5</v>
      </c>
      <c r="E47" s="75">
        <v>4</v>
      </c>
      <c r="F47" s="75">
        <v>1</v>
      </c>
      <c r="G47" s="129">
        <v>0</v>
      </c>
      <c r="H47" s="118">
        <f t="shared" si="1"/>
        <v>0</v>
      </c>
      <c r="I47" s="74">
        <v>0</v>
      </c>
      <c r="J47" s="74">
        <v>0</v>
      </c>
      <c r="K47" s="75">
        <v>0</v>
      </c>
    </row>
    <row r="48" spans="1:11" x14ac:dyDescent="0.25">
      <c r="A48" s="631">
        <v>42</v>
      </c>
      <c r="B48" s="464" t="s">
        <v>197</v>
      </c>
      <c r="C48" s="128">
        <f t="shared" si="2"/>
        <v>57</v>
      </c>
      <c r="D48" s="109">
        <f t="shared" si="3"/>
        <v>56</v>
      </c>
      <c r="E48" s="75">
        <v>16</v>
      </c>
      <c r="F48" s="75">
        <v>40</v>
      </c>
      <c r="G48" s="129">
        <v>0</v>
      </c>
      <c r="H48" s="118">
        <f t="shared" si="1"/>
        <v>1</v>
      </c>
      <c r="I48" s="74">
        <v>1</v>
      </c>
      <c r="J48" s="74">
        <v>0</v>
      </c>
      <c r="K48" s="75">
        <v>0</v>
      </c>
    </row>
    <row r="49" spans="1:11" x14ac:dyDescent="0.25">
      <c r="A49" s="631">
        <v>43</v>
      </c>
      <c r="B49" s="464" t="s">
        <v>199</v>
      </c>
      <c r="C49" s="128">
        <f t="shared" si="2"/>
        <v>34</v>
      </c>
      <c r="D49" s="109">
        <f t="shared" si="3"/>
        <v>32</v>
      </c>
      <c r="E49" s="75">
        <v>9</v>
      </c>
      <c r="F49" s="75">
        <v>23</v>
      </c>
      <c r="G49" s="129">
        <v>0</v>
      </c>
      <c r="H49" s="118">
        <f t="shared" si="1"/>
        <v>2</v>
      </c>
      <c r="I49" s="74">
        <v>2</v>
      </c>
      <c r="J49" s="74">
        <v>0</v>
      </c>
      <c r="K49" s="75">
        <v>0</v>
      </c>
    </row>
    <row r="50" spans="1:11" x14ac:dyDescent="0.25">
      <c r="A50" s="631">
        <v>44</v>
      </c>
      <c r="B50" s="464" t="s">
        <v>485</v>
      </c>
      <c r="C50" s="128">
        <f t="shared" si="2"/>
        <v>20</v>
      </c>
      <c r="D50" s="109">
        <f t="shared" si="3"/>
        <v>20</v>
      </c>
      <c r="E50" s="75">
        <v>13</v>
      </c>
      <c r="F50" s="75">
        <v>7</v>
      </c>
      <c r="G50" s="129">
        <v>0</v>
      </c>
      <c r="H50" s="118">
        <f t="shared" si="1"/>
        <v>0</v>
      </c>
      <c r="I50" s="74">
        <v>0</v>
      </c>
      <c r="J50" s="74">
        <v>0</v>
      </c>
      <c r="K50" s="75">
        <v>0</v>
      </c>
    </row>
    <row r="51" spans="1:11" x14ac:dyDescent="0.25">
      <c r="A51" s="631">
        <v>45</v>
      </c>
      <c r="B51" s="464" t="s">
        <v>813</v>
      </c>
      <c r="C51" s="128">
        <f t="shared" si="2"/>
        <v>2</v>
      </c>
      <c r="D51" s="109">
        <f t="shared" si="3"/>
        <v>2</v>
      </c>
      <c r="E51" s="75">
        <v>2</v>
      </c>
      <c r="F51" s="75">
        <v>0</v>
      </c>
      <c r="G51" s="129">
        <v>0</v>
      </c>
      <c r="H51" s="118">
        <f t="shared" si="1"/>
        <v>0</v>
      </c>
      <c r="I51" s="74">
        <v>0</v>
      </c>
      <c r="J51" s="74">
        <v>0</v>
      </c>
      <c r="K51" s="75">
        <v>0</v>
      </c>
    </row>
    <row r="52" spans="1:11" x14ac:dyDescent="0.25">
      <c r="A52" s="631">
        <v>46</v>
      </c>
      <c r="B52" s="464" t="s">
        <v>417</v>
      </c>
      <c r="C52" s="128">
        <f t="shared" si="2"/>
        <v>2</v>
      </c>
      <c r="D52" s="109">
        <f t="shared" si="3"/>
        <v>2</v>
      </c>
      <c r="E52" s="75">
        <v>1</v>
      </c>
      <c r="F52" s="75">
        <v>1</v>
      </c>
      <c r="G52" s="129">
        <v>0</v>
      </c>
      <c r="H52" s="118">
        <f t="shared" si="1"/>
        <v>0</v>
      </c>
      <c r="I52" s="74">
        <v>0</v>
      </c>
      <c r="J52" s="74">
        <v>0</v>
      </c>
      <c r="K52" s="75">
        <v>0</v>
      </c>
    </row>
    <row r="53" spans="1:11" x14ac:dyDescent="0.25">
      <c r="A53" s="631">
        <v>47</v>
      </c>
      <c r="B53" s="464" t="s">
        <v>748</v>
      </c>
      <c r="C53" s="128">
        <f t="shared" si="2"/>
        <v>3</v>
      </c>
      <c r="D53" s="109">
        <f t="shared" si="3"/>
        <v>3</v>
      </c>
      <c r="E53" s="75">
        <v>2</v>
      </c>
      <c r="F53" s="75">
        <v>1</v>
      </c>
      <c r="G53" s="129">
        <v>0</v>
      </c>
      <c r="H53" s="118">
        <f t="shared" si="1"/>
        <v>0</v>
      </c>
      <c r="I53" s="74">
        <v>0</v>
      </c>
      <c r="J53" s="74">
        <v>0</v>
      </c>
      <c r="K53" s="75">
        <v>0</v>
      </c>
    </row>
    <row r="54" spans="1:11" x14ac:dyDescent="0.25">
      <c r="A54" s="631">
        <v>48</v>
      </c>
      <c r="B54" s="464" t="s">
        <v>711</v>
      </c>
      <c r="C54" s="128">
        <f t="shared" si="2"/>
        <v>1</v>
      </c>
      <c r="D54" s="109">
        <f t="shared" si="3"/>
        <v>1</v>
      </c>
      <c r="E54" s="75">
        <v>0</v>
      </c>
      <c r="F54" s="75">
        <v>1</v>
      </c>
      <c r="G54" s="129">
        <v>0</v>
      </c>
      <c r="H54" s="118">
        <f t="shared" si="1"/>
        <v>0</v>
      </c>
      <c r="I54" s="74">
        <v>0</v>
      </c>
      <c r="J54" s="74">
        <v>0</v>
      </c>
      <c r="K54" s="75">
        <v>0</v>
      </c>
    </row>
    <row r="55" spans="1:11" x14ac:dyDescent="0.25">
      <c r="A55" s="631">
        <v>49</v>
      </c>
      <c r="B55" s="464" t="s">
        <v>202</v>
      </c>
      <c r="C55" s="128">
        <f t="shared" si="2"/>
        <v>93</v>
      </c>
      <c r="D55" s="109">
        <f t="shared" si="3"/>
        <v>91</v>
      </c>
      <c r="E55" s="75">
        <v>33</v>
      </c>
      <c r="F55" s="75">
        <v>58</v>
      </c>
      <c r="G55" s="129">
        <v>0</v>
      </c>
      <c r="H55" s="118">
        <f t="shared" si="1"/>
        <v>2</v>
      </c>
      <c r="I55" s="74">
        <v>1</v>
      </c>
      <c r="J55" s="74">
        <v>1</v>
      </c>
      <c r="K55" s="75">
        <v>0</v>
      </c>
    </row>
    <row r="56" spans="1:11" x14ac:dyDescent="0.25">
      <c r="A56" s="631">
        <v>50</v>
      </c>
      <c r="B56" s="464" t="s">
        <v>203</v>
      </c>
      <c r="C56" s="128">
        <f t="shared" si="2"/>
        <v>49</v>
      </c>
      <c r="D56" s="109">
        <f t="shared" si="3"/>
        <v>47</v>
      </c>
      <c r="E56" s="75">
        <v>24</v>
      </c>
      <c r="F56" s="75">
        <v>23</v>
      </c>
      <c r="G56" s="129">
        <v>0</v>
      </c>
      <c r="H56" s="118">
        <f t="shared" si="1"/>
        <v>2</v>
      </c>
      <c r="I56" s="74">
        <v>0</v>
      </c>
      <c r="J56" s="74">
        <v>2</v>
      </c>
      <c r="K56" s="75">
        <v>0</v>
      </c>
    </row>
    <row r="57" spans="1:11" x14ac:dyDescent="0.25">
      <c r="A57" s="631">
        <v>51</v>
      </c>
      <c r="B57" s="464" t="s">
        <v>501</v>
      </c>
      <c r="C57" s="128">
        <f t="shared" si="2"/>
        <v>6</v>
      </c>
      <c r="D57" s="109">
        <f t="shared" si="3"/>
        <v>6</v>
      </c>
      <c r="E57" s="75">
        <v>1</v>
      </c>
      <c r="F57" s="75">
        <v>5</v>
      </c>
      <c r="G57" s="129">
        <v>0</v>
      </c>
      <c r="H57" s="118">
        <f t="shared" si="1"/>
        <v>0</v>
      </c>
      <c r="I57" s="74">
        <v>0</v>
      </c>
      <c r="J57" s="74">
        <v>0</v>
      </c>
      <c r="K57" s="75">
        <v>0</v>
      </c>
    </row>
    <row r="58" spans="1:11" x14ac:dyDescent="0.25">
      <c r="A58" s="631">
        <v>52</v>
      </c>
      <c r="B58" s="464" t="s">
        <v>472</v>
      </c>
      <c r="C58" s="128">
        <f t="shared" si="2"/>
        <v>14</v>
      </c>
      <c r="D58" s="109">
        <f t="shared" si="3"/>
        <v>11</v>
      </c>
      <c r="E58" s="75">
        <v>5</v>
      </c>
      <c r="F58" s="75">
        <v>6</v>
      </c>
      <c r="G58" s="129">
        <v>0</v>
      </c>
      <c r="H58" s="118">
        <f t="shared" si="1"/>
        <v>3</v>
      </c>
      <c r="I58" s="74">
        <v>1</v>
      </c>
      <c r="J58" s="74">
        <v>2</v>
      </c>
      <c r="K58" s="75">
        <v>0</v>
      </c>
    </row>
    <row r="59" spans="1:11" x14ac:dyDescent="0.25">
      <c r="A59" s="631">
        <v>53</v>
      </c>
      <c r="B59" s="464" t="s">
        <v>830</v>
      </c>
      <c r="C59" s="128">
        <f t="shared" si="2"/>
        <v>1</v>
      </c>
      <c r="D59" s="109">
        <f t="shared" si="3"/>
        <v>1</v>
      </c>
      <c r="E59" s="75">
        <v>1</v>
      </c>
      <c r="F59" s="75">
        <v>0</v>
      </c>
      <c r="G59" s="129">
        <v>0</v>
      </c>
      <c r="H59" s="118">
        <f t="shared" si="1"/>
        <v>0</v>
      </c>
      <c r="I59" s="74">
        <v>0</v>
      </c>
      <c r="J59" s="74">
        <v>0</v>
      </c>
      <c r="K59" s="75">
        <v>0</v>
      </c>
    </row>
    <row r="60" spans="1:11" x14ac:dyDescent="0.25">
      <c r="A60" s="631">
        <v>54</v>
      </c>
      <c r="B60" s="464" t="s">
        <v>869</v>
      </c>
      <c r="C60" s="128">
        <f t="shared" si="2"/>
        <v>1</v>
      </c>
      <c r="D60" s="109">
        <f t="shared" si="3"/>
        <v>1</v>
      </c>
      <c r="E60" s="75">
        <v>0</v>
      </c>
      <c r="F60" s="75">
        <v>1</v>
      </c>
      <c r="G60" s="129">
        <v>0</v>
      </c>
      <c r="H60" s="118">
        <f t="shared" si="1"/>
        <v>0</v>
      </c>
      <c r="I60" s="74">
        <v>0</v>
      </c>
      <c r="J60" s="74">
        <v>0</v>
      </c>
      <c r="K60" s="75">
        <v>0</v>
      </c>
    </row>
    <row r="61" spans="1:11" x14ac:dyDescent="0.25">
      <c r="A61" s="631">
        <v>55</v>
      </c>
      <c r="B61" s="464" t="s">
        <v>707</v>
      </c>
      <c r="C61" s="128">
        <f t="shared" si="2"/>
        <v>5</v>
      </c>
      <c r="D61" s="109">
        <f t="shared" si="3"/>
        <v>5</v>
      </c>
      <c r="E61" s="75">
        <v>2</v>
      </c>
      <c r="F61" s="75">
        <v>3</v>
      </c>
      <c r="G61" s="129">
        <v>0</v>
      </c>
      <c r="H61" s="118">
        <f t="shared" si="1"/>
        <v>0</v>
      </c>
      <c r="I61" s="74">
        <v>0</v>
      </c>
      <c r="J61" s="74">
        <v>0</v>
      </c>
      <c r="K61" s="75">
        <v>0</v>
      </c>
    </row>
    <row r="62" spans="1:11" x14ac:dyDescent="0.25">
      <c r="A62" s="631">
        <v>56</v>
      </c>
      <c r="B62" s="464" t="s">
        <v>710</v>
      </c>
      <c r="C62" s="128">
        <f t="shared" si="2"/>
        <v>7</v>
      </c>
      <c r="D62" s="109">
        <f t="shared" si="3"/>
        <v>7</v>
      </c>
      <c r="E62" s="75">
        <v>4</v>
      </c>
      <c r="F62" s="75">
        <v>3</v>
      </c>
      <c r="G62" s="129">
        <v>0</v>
      </c>
      <c r="H62" s="118">
        <f t="shared" si="1"/>
        <v>0</v>
      </c>
      <c r="I62" s="74">
        <v>0</v>
      </c>
      <c r="J62" s="74">
        <v>0</v>
      </c>
      <c r="K62" s="75">
        <v>0</v>
      </c>
    </row>
    <row r="63" spans="1:11" x14ac:dyDescent="0.25">
      <c r="A63" s="631">
        <v>57</v>
      </c>
      <c r="B63" s="464" t="s">
        <v>896</v>
      </c>
      <c r="C63" s="128">
        <f t="shared" si="2"/>
        <v>2</v>
      </c>
      <c r="D63" s="109">
        <f t="shared" si="3"/>
        <v>2</v>
      </c>
      <c r="E63" s="75">
        <v>2</v>
      </c>
      <c r="F63" s="75">
        <v>0</v>
      </c>
      <c r="G63" s="129">
        <v>0</v>
      </c>
      <c r="H63" s="118">
        <f t="shared" si="1"/>
        <v>0</v>
      </c>
      <c r="I63" s="74">
        <v>0</v>
      </c>
      <c r="J63" s="74">
        <v>0</v>
      </c>
      <c r="K63" s="75">
        <v>0</v>
      </c>
    </row>
    <row r="64" spans="1:11" x14ac:dyDescent="0.25">
      <c r="A64" s="631">
        <v>58</v>
      </c>
      <c r="B64" s="464" t="s">
        <v>865</v>
      </c>
      <c r="C64" s="128">
        <f t="shared" si="2"/>
        <v>9</v>
      </c>
      <c r="D64" s="109">
        <f t="shared" si="3"/>
        <v>8</v>
      </c>
      <c r="E64" s="75">
        <v>7</v>
      </c>
      <c r="F64" s="75">
        <v>1</v>
      </c>
      <c r="G64" s="129">
        <v>0</v>
      </c>
      <c r="H64" s="118">
        <f t="shared" si="1"/>
        <v>1</v>
      </c>
      <c r="I64" s="74">
        <v>1</v>
      </c>
      <c r="J64" s="74">
        <v>0</v>
      </c>
      <c r="K64" s="75">
        <v>0</v>
      </c>
    </row>
    <row r="65" spans="1:11" x14ac:dyDescent="0.25">
      <c r="A65" s="631">
        <v>59</v>
      </c>
      <c r="B65" s="464" t="s">
        <v>752</v>
      </c>
      <c r="C65" s="128">
        <f t="shared" si="2"/>
        <v>1</v>
      </c>
      <c r="D65" s="109">
        <f t="shared" si="3"/>
        <v>1</v>
      </c>
      <c r="E65" s="75">
        <v>1</v>
      </c>
      <c r="F65" s="75">
        <v>0</v>
      </c>
      <c r="G65" s="129">
        <v>0</v>
      </c>
      <c r="H65" s="118">
        <f t="shared" si="1"/>
        <v>0</v>
      </c>
      <c r="I65" s="74">
        <v>0</v>
      </c>
      <c r="J65" s="74">
        <v>0</v>
      </c>
      <c r="K65" s="75">
        <v>0</v>
      </c>
    </row>
    <row r="66" spans="1:11" x14ac:dyDescent="0.25">
      <c r="A66" s="631">
        <v>60</v>
      </c>
      <c r="B66" s="464" t="s">
        <v>773</v>
      </c>
      <c r="C66" s="128">
        <f t="shared" si="2"/>
        <v>1</v>
      </c>
      <c r="D66" s="109">
        <f t="shared" si="3"/>
        <v>1</v>
      </c>
      <c r="E66" s="75">
        <v>0</v>
      </c>
      <c r="F66" s="75">
        <v>1</v>
      </c>
      <c r="G66" s="129">
        <v>0</v>
      </c>
      <c r="H66" s="118">
        <f t="shared" si="1"/>
        <v>0</v>
      </c>
      <c r="I66" s="74">
        <v>0</v>
      </c>
      <c r="J66" s="74">
        <v>0</v>
      </c>
      <c r="K66" s="75">
        <v>0</v>
      </c>
    </row>
    <row r="67" spans="1:11" x14ac:dyDescent="0.25">
      <c r="A67" s="631">
        <v>61</v>
      </c>
      <c r="B67" s="464" t="s">
        <v>730</v>
      </c>
      <c r="C67" s="128">
        <f t="shared" si="2"/>
        <v>3</v>
      </c>
      <c r="D67" s="109">
        <f t="shared" si="3"/>
        <v>3</v>
      </c>
      <c r="E67" s="75">
        <v>0</v>
      </c>
      <c r="F67" s="75">
        <v>3</v>
      </c>
      <c r="G67" s="129">
        <v>0</v>
      </c>
      <c r="H67" s="118">
        <f t="shared" si="1"/>
        <v>0</v>
      </c>
      <c r="I67" s="74">
        <v>0</v>
      </c>
      <c r="J67" s="74">
        <v>0</v>
      </c>
      <c r="K67" s="75">
        <v>0</v>
      </c>
    </row>
    <row r="68" spans="1:11" x14ac:dyDescent="0.25">
      <c r="A68" s="631">
        <v>62</v>
      </c>
      <c r="B68" s="464" t="s">
        <v>206</v>
      </c>
      <c r="C68" s="128">
        <f t="shared" si="2"/>
        <v>16</v>
      </c>
      <c r="D68" s="109">
        <f t="shared" si="3"/>
        <v>16</v>
      </c>
      <c r="E68" s="75">
        <v>12</v>
      </c>
      <c r="F68" s="75">
        <v>4</v>
      </c>
      <c r="G68" s="129">
        <v>0</v>
      </c>
      <c r="H68" s="118">
        <f t="shared" si="1"/>
        <v>0</v>
      </c>
      <c r="I68" s="74">
        <v>0</v>
      </c>
      <c r="J68" s="74">
        <v>0</v>
      </c>
      <c r="K68" s="75">
        <v>0</v>
      </c>
    </row>
    <row r="69" spans="1:11" x14ac:dyDescent="0.25">
      <c r="A69" s="631">
        <v>63</v>
      </c>
      <c r="B69" s="464" t="s">
        <v>819</v>
      </c>
      <c r="C69" s="128">
        <f t="shared" si="2"/>
        <v>4</v>
      </c>
      <c r="D69" s="109">
        <f t="shared" si="3"/>
        <v>4</v>
      </c>
      <c r="E69" s="75">
        <v>3</v>
      </c>
      <c r="F69" s="75">
        <v>1</v>
      </c>
      <c r="G69" s="129">
        <v>0</v>
      </c>
      <c r="H69" s="118">
        <f t="shared" si="1"/>
        <v>0</v>
      </c>
      <c r="I69" s="74">
        <v>0</v>
      </c>
      <c r="J69" s="74">
        <v>0</v>
      </c>
      <c r="K69" s="75">
        <v>0</v>
      </c>
    </row>
    <row r="70" spans="1:11" x14ac:dyDescent="0.25">
      <c r="A70" s="631">
        <v>64</v>
      </c>
      <c r="B70" s="464" t="s">
        <v>208</v>
      </c>
      <c r="C70" s="128">
        <f t="shared" si="2"/>
        <v>700</v>
      </c>
      <c r="D70" s="109">
        <f t="shared" si="3"/>
        <v>665</v>
      </c>
      <c r="E70" s="75">
        <v>331</v>
      </c>
      <c r="F70" s="75">
        <v>329</v>
      </c>
      <c r="G70" s="129">
        <v>5</v>
      </c>
      <c r="H70" s="118">
        <f t="shared" si="1"/>
        <v>35</v>
      </c>
      <c r="I70" s="74">
        <v>19</v>
      </c>
      <c r="J70" s="74">
        <v>13</v>
      </c>
      <c r="K70" s="75">
        <v>3</v>
      </c>
    </row>
    <row r="71" spans="1:11" x14ac:dyDescent="0.25">
      <c r="A71" s="631">
        <v>65</v>
      </c>
      <c r="B71" s="464" t="s">
        <v>793</v>
      </c>
      <c r="C71" s="128">
        <f t="shared" si="2"/>
        <v>11</v>
      </c>
      <c r="D71" s="109">
        <f t="shared" si="3"/>
        <v>11</v>
      </c>
      <c r="E71" s="75">
        <v>9</v>
      </c>
      <c r="F71" s="75">
        <v>2</v>
      </c>
      <c r="G71" s="129">
        <v>0</v>
      </c>
      <c r="H71" s="118">
        <f t="shared" si="1"/>
        <v>0</v>
      </c>
      <c r="I71" s="74">
        <v>0</v>
      </c>
      <c r="J71" s="74">
        <v>0</v>
      </c>
      <c r="K71" s="75">
        <v>0</v>
      </c>
    </row>
    <row r="72" spans="1:11" x14ac:dyDescent="0.25">
      <c r="A72" s="631">
        <v>66</v>
      </c>
      <c r="B72" s="464" t="s">
        <v>717</v>
      </c>
      <c r="C72" s="128">
        <f t="shared" si="2"/>
        <v>3</v>
      </c>
      <c r="D72" s="109">
        <f t="shared" si="3"/>
        <v>3</v>
      </c>
      <c r="E72" s="75">
        <v>3</v>
      </c>
      <c r="F72" s="75">
        <v>0</v>
      </c>
      <c r="G72" s="129">
        <v>0</v>
      </c>
      <c r="H72" s="118">
        <f t="shared" si="1"/>
        <v>0</v>
      </c>
      <c r="I72" s="74">
        <v>0</v>
      </c>
      <c r="J72" s="74">
        <v>0</v>
      </c>
      <c r="K72" s="75">
        <v>0</v>
      </c>
    </row>
    <row r="73" spans="1:11" ht="13.6" customHeight="1" x14ac:dyDescent="0.25">
      <c r="A73" s="631">
        <v>67</v>
      </c>
      <c r="B73" s="464" t="s">
        <v>794</v>
      </c>
      <c r="C73" s="128">
        <f t="shared" si="2"/>
        <v>4</v>
      </c>
      <c r="D73" s="109">
        <f t="shared" si="3"/>
        <v>4</v>
      </c>
      <c r="E73" s="75">
        <v>1</v>
      </c>
      <c r="F73" s="75">
        <v>3</v>
      </c>
      <c r="G73" s="129">
        <v>0</v>
      </c>
      <c r="H73" s="118">
        <f t="shared" si="1"/>
        <v>0</v>
      </c>
      <c r="I73" s="74">
        <v>0</v>
      </c>
      <c r="J73" s="74">
        <v>0</v>
      </c>
      <c r="K73" s="75">
        <v>0</v>
      </c>
    </row>
    <row r="74" spans="1:11" x14ac:dyDescent="0.25">
      <c r="A74" s="631">
        <v>68</v>
      </c>
      <c r="B74" s="464" t="s">
        <v>209</v>
      </c>
      <c r="C74" s="128">
        <f t="shared" si="2"/>
        <v>34</v>
      </c>
      <c r="D74" s="109">
        <f t="shared" si="3"/>
        <v>34</v>
      </c>
      <c r="E74" s="75">
        <v>15</v>
      </c>
      <c r="F74" s="75">
        <v>19</v>
      </c>
      <c r="G74" s="129">
        <v>0</v>
      </c>
      <c r="H74" s="118">
        <f t="shared" si="1"/>
        <v>0</v>
      </c>
      <c r="I74" s="74">
        <v>0</v>
      </c>
      <c r="J74" s="74">
        <v>0</v>
      </c>
      <c r="K74" s="75">
        <v>0</v>
      </c>
    </row>
    <row r="75" spans="1:11" x14ac:dyDescent="0.25">
      <c r="A75" s="631">
        <v>69</v>
      </c>
      <c r="B75" s="464" t="s">
        <v>708</v>
      </c>
      <c r="C75" s="128">
        <f t="shared" si="2"/>
        <v>7</v>
      </c>
      <c r="D75" s="109">
        <f t="shared" si="3"/>
        <v>6</v>
      </c>
      <c r="E75" s="75">
        <v>2</v>
      </c>
      <c r="F75" s="75">
        <v>4</v>
      </c>
      <c r="G75" s="129">
        <v>0</v>
      </c>
      <c r="H75" s="118">
        <f t="shared" ref="H75:H79" si="4">+I75+J75+K75</f>
        <v>1</v>
      </c>
      <c r="I75" s="74">
        <v>0</v>
      </c>
      <c r="J75" s="74">
        <v>0</v>
      </c>
      <c r="K75" s="75">
        <v>1</v>
      </c>
    </row>
    <row r="76" spans="1:11" x14ac:dyDescent="0.25">
      <c r="A76" s="631">
        <v>70</v>
      </c>
      <c r="B76" s="464" t="s">
        <v>870</v>
      </c>
      <c r="C76" s="128">
        <f t="shared" si="2"/>
        <v>4</v>
      </c>
      <c r="D76" s="109">
        <f t="shared" si="3"/>
        <v>2</v>
      </c>
      <c r="E76" s="75">
        <v>2</v>
      </c>
      <c r="F76" s="75">
        <v>0</v>
      </c>
      <c r="G76" s="129">
        <v>0</v>
      </c>
      <c r="H76" s="118">
        <f t="shared" si="4"/>
        <v>2</v>
      </c>
      <c r="I76" s="74">
        <v>2</v>
      </c>
      <c r="J76" s="74">
        <v>0</v>
      </c>
      <c r="K76" s="75">
        <v>0</v>
      </c>
    </row>
    <row r="77" spans="1:11" x14ac:dyDescent="0.25">
      <c r="A77" s="631">
        <v>71</v>
      </c>
      <c r="B77" s="464" t="s">
        <v>949</v>
      </c>
      <c r="C77" s="128">
        <f t="shared" si="2"/>
        <v>1</v>
      </c>
      <c r="D77" s="109">
        <f t="shared" si="3"/>
        <v>1</v>
      </c>
      <c r="E77" s="75">
        <v>0</v>
      </c>
      <c r="F77" s="75">
        <v>1</v>
      </c>
      <c r="G77" s="129">
        <v>0</v>
      </c>
      <c r="H77" s="118">
        <f t="shared" si="4"/>
        <v>0</v>
      </c>
      <c r="I77" s="74">
        <v>0</v>
      </c>
      <c r="J77" s="74">
        <v>0</v>
      </c>
      <c r="K77" s="75">
        <v>0</v>
      </c>
    </row>
    <row r="78" spans="1:11" x14ac:dyDescent="0.25">
      <c r="A78" s="631">
        <v>72</v>
      </c>
      <c r="B78" s="464" t="s">
        <v>380</v>
      </c>
      <c r="C78" s="128">
        <f t="shared" ref="C78:C79" si="5">D78+H78</f>
        <v>9</v>
      </c>
      <c r="D78" s="109">
        <f t="shared" ref="D78:D79" si="6">+E78+F78+G78</f>
        <v>9</v>
      </c>
      <c r="E78" s="75">
        <v>1</v>
      </c>
      <c r="F78" s="75">
        <v>7</v>
      </c>
      <c r="G78" s="129">
        <v>1</v>
      </c>
      <c r="H78" s="118">
        <f t="shared" si="4"/>
        <v>0</v>
      </c>
      <c r="I78" s="75">
        <v>0</v>
      </c>
      <c r="J78" s="75">
        <v>0</v>
      </c>
      <c r="K78" s="75">
        <v>0</v>
      </c>
    </row>
    <row r="79" spans="1:11" x14ac:dyDescent="0.25">
      <c r="A79" s="444">
        <v>73</v>
      </c>
      <c r="B79" s="435" t="s">
        <v>670</v>
      </c>
      <c r="C79" s="130">
        <f t="shared" si="5"/>
        <v>30</v>
      </c>
      <c r="D79" s="111">
        <f t="shared" si="6"/>
        <v>29</v>
      </c>
      <c r="E79" s="91">
        <v>4</v>
      </c>
      <c r="F79" s="77">
        <v>24</v>
      </c>
      <c r="G79" s="131">
        <v>1</v>
      </c>
      <c r="H79" s="127">
        <f t="shared" si="4"/>
        <v>1</v>
      </c>
      <c r="I79" s="91">
        <v>0</v>
      </c>
      <c r="J79" s="77">
        <v>1</v>
      </c>
      <c r="K79" s="132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7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K36" sqref="K36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133" t="s">
        <v>981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0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0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</row>
    <row r="10" spans="1:10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0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ht="15.8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6.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14.3" x14ac:dyDescent="0.25">
      <c r="A25" s="134" t="s">
        <v>654</v>
      </c>
      <c r="B25" s="134" t="s">
        <v>463</v>
      </c>
      <c r="C25" s="134"/>
      <c r="D25" s="134"/>
      <c r="E25" s="134"/>
      <c r="F25" s="134"/>
      <c r="G25" s="134"/>
      <c r="H25" s="134"/>
      <c r="I25" s="134"/>
      <c r="J25" s="103"/>
    </row>
    <row r="26" spans="1:10" ht="14.3" x14ac:dyDescent="0.25">
      <c r="A26" s="134"/>
      <c r="B26" s="134" t="s">
        <v>462</v>
      </c>
      <c r="C26" s="134"/>
      <c r="D26" s="134"/>
      <c r="E26" s="134"/>
      <c r="F26" s="134"/>
      <c r="G26" s="134"/>
      <c r="H26" s="134"/>
      <c r="I26" s="134"/>
      <c r="J26" s="103"/>
    </row>
    <row r="27" spans="1:10" ht="14.3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03"/>
    </row>
    <row r="28" spans="1:10" ht="14.3" x14ac:dyDescent="0.25">
      <c r="A28" s="424" t="s">
        <v>20</v>
      </c>
      <c r="B28" s="482"/>
      <c r="C28" s="482"/>
      <c r="D28" s="482"/>
      <c r="E28" s="425"/>
      <c r="F28" s="426"/>
      <c r="G28" s="956" t="s">
        <v>49</v>
      </c>
      <c r="H28" s="957"/>
      <c r="I28" s="957"/>
      <c r="J28" s="958"/>
    </row>
    <row r="29" spans="1:10" ht="14.3" x14ac:dyDescent="0.25">
      <c r="A29" s="472"/>
      <c r="B29" s="474"/>
      <c r="C29" s="474"/>
      <c r="D29" s="474"/>
      <c r="E29" s="433"/>
      <c r="F29" s="434"/>
      <c r="G29" s="959" t="s">
        <v>464</v>
      </c>
      <c r="H29" s="960"/>
      <c r="I29" s="959" t="s">
        <v>460</v>
      </c>
      <c r="J29" s="960"/>
    </row>
    <row r="30" spans="1:10" ht="14.3" x14ac:dyDescent="0.25">
      <c r="A30" s="472"/>
      <c r="B30" s="474"/>
      <c r="C30" s="474"/>
      <c r="D30" s="474"/>
      <c r="E30" s="433"/>
      <c r="F30" s="434"/>
      <c r="G30" s="946" t="s">
        <v>465</v>
      </c>
      <c r="H30" s="947"/>
      <c r="I30" s="946" t="s">
        <v>464</v>
      </c>
      <c r="J30" s="947"/>
    </row>
    <row r="31" spans="1:10" ht="14.3" x14ac:dyDescent="0.25">
      <c r="A31" s="472"/>
      <c r="B31" s="483"/>
      <c r="C31" s="474"/>
      <c r="D31" s="474"/>
      <c r="E31" s="433"/>
      <c r="F31" s="434"/>
      <c r="G31" s="946" t="s">
        <v>461</v>
      </c>
      <c r="H31" s="947"/>
      <c r="I31" s="946" t="s">
        <v>467</v>
      </c>
      <c r="J31" s="947"/>
    </row>
    <row r="32" spans="1:10" ht="14.3" x14ac:dyDescent="0.25">
      <c r="A32" s="472"/>
      <c r="B32" s="483"/>
      <c r="C32" s="474"/>
      <c r="D32" s="474"/>
      <c r="E32" s="433"/>
      <c r="F32" s="434"/>
      <c r="G32" s="946" t="s">
        <v>466</v>
      </c>
      <c r="H32" s="947"/>
      <c r="I32" s="946" t="s">
        <v>468</v>
      </c>
      <c r="J32" s="947"/>
    </row>
    <row r="33" spans="1:10" ht="14.3" x14ac:dyDescent="0.25">
      <c r="A33" s="472"/>
      <c r="B33" s="433"/>
      <c r="C33" s="433"/>
      <c r="D33" s="433"/>
      <c r="E33" s="433"/>
      <c r="F33" s="434"/>
      <c r="G33" s="484"/>
      <c r="H33" s="485"/>
      <c r="I33" s="946" t="s">
        <v>469</v>
      </c>
      <c r="J33" s="947"/>
    </row>
    <row r="34" spans="1:10" ht="14.3" x14ac:dyDescent="0.25">
      <c r="A34" s="472"/>
      <c r="B34" s="474"/>
      <c r="C34" s="474"/>
      <c r="D34" s="474"/>
      <c r="E34" s="427"/>
      <c r="F34" s="428"/>
      <c r="G34" s="486"/>
      <c r="H34" s="487"/>
      <c r="I34" s="952" t="s">
        <v>321</v>
      </c>
      <c r="J34" s="953"/>
    </row>
    <row r="35" spans="1:10" ht="14.3" x14ac:dyDescent="0.25">
      <c r="A35" s="491" t="s">
        <v>344</v>
      </c>
      <c r="B35" s="430"/>
      <c r="C35" s="430"/>
      <c r="D35" s="430"/>
      <c r="E35" s="430"/>
      <c r="F35" s="431"/>
      <c r="G35" s="89"/>
      <c r="H35" s="135"/>
      <c r="I35" s="89"/>
      <c r="J35" s="135"/>
    </row>
    <row r="36" spans="1:10" ht="50.95" customHeight="1" x14ac:dyDescent="0.25">
      <c r="A36" s="492" t="s">
        <v>10</v>
      </c>
      <c r="B36" s="948" t="s">
        <v>8</v>
      </c>
      <c r="C36" s="948"/>
      <c r="D36" s="948"/>
      <c r="E36" s="948"/>
      <c r="F36" s="949"/>
      <c r="G36" s="66"/>
      <c r="H36" s="136">
        <v>0</v>
      </c>
      <c r="I36" s="116"/>
      <c r="J36" s="136">
        <v>0</v>
      </c>
    </row>
    <row r="37" spans="1:10" ht="75.75" customHeight="1" thickBot="1" x14ac:dyDescent="0.3">
      <c r="A37" s="493" t="s">
        <v>9</v>
      </c>
      <c r="B37" s="954" t="s">
        <v>814</v>
      </c>
      <c r="C37" s="954"/>
      <c r="D37" s="954"/>
      <c r="E37" s="954"/>
      <c r="F37" s="955"/>
      <c r="G37" s="137"/>
      <c r="H37" s="138">
        <v>1</v>
      </c>
      <c r="I37" s="139"/>
      <c r="J37" s="138">
        <v>1</v>
      </c>
    </row>
    <row r="38" spans="1:10" ht="14.95" thickTop="1" x14ac:dyDescent="0.25">
      <c r="A38" s="494" t="s">
        <v>345</v>
      </c>
      <c r="B38" s="488"/>
      <c r="C38" s="488"/>
      <c r="D38" s="489"/>
      <c r="E38" s="488"/>
      <c r="F38" s="490"/>
      <c r="G38" s="140"/>
      <c r="H38" s="135"/>
      <c r="I38" s="112"/>
      <c r="J38" s="141"/>
    </row>
    <row r="39" spans="1:10" ht="52.3" customHeight="1" x14ac:dyDescent="0.25">
      <c r="A39" s="495" t="s">
        <v>627</v>
      </c>
      <c r="B39" s="948" t="s">
        <v>886</v>
      </c>
      <c r="C39" s="948"/>
      <c r="D39" s="948"/>
      <c r="E39" s="948"/>
      <c r="F39" s="949"/>
      <c r="G39" s="142"/>
      <c r="H39" s="136">
        <v>784</v>
      </c>
      <c r="I39" s="143"/>
      <c r="J39" s="136">
        <v>222</v>
      </c>
    </row>
    <row r="40" spans="1:10" ht="44.35" customHeight="1" x14ac:dyDescent="0.25">
      <c r="A40" s="492" t="s">
        <v>7</v>
      </c>
      <c r="B40" s="950" t="s">
        <v>885</v>
      </c>
      <c r="C40" s="950"/>
      <c r="D40" s="950"/>
      <c r="E40" s="950"/>
      <c r="F40" s="951"/>
      <c r="G40" s="144"/>
      <c r="H40" s="145">
        <v>498</v>
      </c>
      <c r="I40" s="146"/>
      <c r="J40" s="145">
        <v>212</v>
      </c>
    </row>
    <row r="41" spans="1:10" x14ac:dyDescent="0.25">
      <c r="A41" s="147"/>
    </row>
    <row r="42" spans="1:10" x14ac:dyDescent="0.25">
      <c r="A42" s="147"/>
    </row>
    <row r="43" spans="1:10" x14ac:dyDescent="0.25">
      <c r="A43" s="147"/>
    </row>
    <row r="44" spans="1:10" x14ac:dyDescent="0.25">
      <c r="A44" s="147"/>
    </row>
    <row r="45" spans="1:10" x14ac:dyDescent="0.25">
      <c r="A45" s="147"/>
    </row>
  </sheetData>
  <mergeCells count="15">
    <mergeCell ref="G31:H31"/>
    <mergeCell ref="I31:J31"/>
    <mergeCell ref="G28:J28"/>
    <mergeCell ref="G29:H29"/>
    <mergeCell ref="I29:J29"/>
    <mergeCell ref="G30:H30"/>
    <mergeCell ref="I30:J30"/>
    <mergeCell ref="G32:H32"/>
    <mergeCell ref="I32:J32"/>
    <mergeCell ref="B39:F39"/>
    <mergeCell ref="B40:F40"/>
    <mergeCell ref="I33:J33"/>
    <mergeCell ref="I34:J34"/>
    <mergeCell ref="B36:F36"/>
    <mergeCell ref="B37:F37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topLeftCell="A37" zoomScaleNormal="100" workbookViewId="0">
      <selection activeCell="A39" sqref="A39:E42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134" t="s">
        <v>363</v>
      </c>
      <c r="B1" s="134" t="s">
        <v>473</v>
      </c>
      <c r="C1" s="134"/>
      <c r="D1" s="134"/>
      <c r="E1" s="134"/>
      <c r="F1" s="134"/>
      <c r="G1" s="134"/>
      <c r="H1" s="134"/>
      <c r="I1" s="134"/>
      <c r="J1" s="134"/>
    </row>
    <row r="2" spans="1:10" ht="14.3" x14ac:dyDescent="0.25">
      <c r="A2" s="134"/>
      <c r="B2" s="134" t="s">
        <v>408</v>
      </c>
      <c r="C2" s="134"/>
      <c r="D2" s="134"/>
      <c r="E2" s="134"/>
      <c r="F2" s="134"/>
      <c r="G2" s="134"/>
      <c r="H2" s="134"/>
      <c r="I2" s="134"/>
      <c r="J2" s="134"/>
    </row>
    <row r="3" spans="1:10" ht="13.6" customHeight="1" x14ac:dyDescent="0.25">
      <c r="A3" s="424" t="s">
        <v>327</v>
      </c>
      <c r="B3" s="482"/>
      <c r="C3" s="727"/>
      <c r="D3" s="964" t="s">
        <v>948</v>
      </c>
      <c r="E3" s="964" t="s">
        <v>971</v>
      </c>
    </row>
    <row r="4" spans="1:10" ht="13.6" customHeight="1" x14ac:dyDescent="0.25">
      <c r="A4" s="472"/>
      <c r="B4" s="474"/>
      <c r="C4" s="496"/>
      <c r="D4" s="965"/>
      <c r="E4" s="965"/>
    </row>
    <row r="5" spans="1:10" ht="14.3" x14ac:dyDescent="0.25">
      <c r="A5" s="438" t="s">
        <v>445</v>
      </c>
      <c r="B5" s="482"/>
      <c r="C5" s="727"/>
      <c r="D5" s="813"/>
      <c r="E5" s="813"/>
    </row>
    <row r="6" spans="1:10" ht="14.3" x14ac:dyDescent="0.25">
      <c r="A6" s="432" t="s">
        <v>444</v>
      </c>
      <c r="B6" s="474"/>
      <c r="C6" s="731"/>
      <c r="D6" s="141">
        <v>662</v>
      </c>
      <c r="E6" s="141">
        <v>605</v>
      </c>
    </row>
    <row r="7" spans="1:10" ht="14.3" x14ac:dyDescent="0.25">
      <c r="A7" s="438" t="s">
        <v>5</v>
      </c>
      <c r="B7" s="482"/>
      <c r="C7" s="727"/>
      <c r="D7" s="728"/>
      <c r="E7" s="728"/>
    </row>
    <row r="8" spans="1:10" ht="14.3" x14ac:dyDescent="0.25">
      <c r="A8" s="435" t="s">
        <v>6</v>
      </c>
      <c r="B8" s="473"/>
      <c r="C8" s="496"/>
      <c r="D8" s="814">
        <v>1052</v>
      </c>
      <c r="E8" s="814">
        <v>1051</v>
      </c>
    </row>
    <row r="10" spans="1:10" ht="14.3" x14ac:dyDescent="0.25">
      <c r="A10" s="78" t="s">
        <v>655</v>
      </c>
      <c r="B10" s="78" t="s">
        <v>549</v>
      </c>
    </row>
    <row r="11" spans="1:10" ht="13.6" customHeight="1" x14ac:dyDescent="0.25">
      <c r="A11" s="424" t="s">
        <v>20</v>
      </c>
      <c r="B11" s="425"/>
      <c r="C11" s="426"/>
      <c r="D11" s="964" t="s">
        <v>948</v>
      </c>
      <c r="E11" s="964" t="s">
        <v>971</v>
      </c>
    </row>
    <row r="12" spans="1:10" ht="13.6" customHeight="1" x14ac:dyDescent="0.25">
      <c r="A12" s="770"/>
      <c r="B12" s="427"/>
      <c r="C12" s="428"/>
      <c r="D12" s="965"/>
      <c r="E12" s="965"/>
    </row>
    <row r="13" spans="1:10" ht="28.55" customHeight="1" x14ac:dyDescent="0.25">
      <c r="A13" s="961" t="s">
        <v>549</v>
      </c>
      <c r="B13" s="962"/>
      <c r="C13" s="963"/>
      <c r="D13" s="815">
        <v>53674</v>
      </c>
      <c r="E13" s="815">
        <v>53382</v>
      </c>
    </row>
    <row r="14" spans="1:10" ht="17.350000000000001" customHeight="1" x14ac:dyDescent="0.25">
      <c r="A14" s="429" t="s">
        <v>550</v>
      </c>
      <c r="B14" s="430"/>
      <c r="C14" s="431"/>
      <c r="D14" s="815">
        <v>43490</v>
      </c>
      <c r="E14" s="815">
        <v>43075</v>
      </c>
    </row>
    <row r="15" spans="1:10" ht="18" customHeight="1" x14ac:dyDescent="0.25">
      <c r="A15" s="432" t="s">
        <v>483</v>
      </c>
      <c r="B15" s="433"/>
      <c r="C15" s="434"/>
      <c r="D15" s="816"/>
      <c r="E15" s="816"/>
    </row>
    <row r="16" spans="1:10" x14ac:dyDescent="0.25">
      <c r="A16" s="435" t="s">
        <v>484</v>
      </c>
      <c r="B16" s="427"/>
      <c r="C16" s="428"/>
      <c r="D16" s="132">
        <v>38076</v>
      </c>
      <c r="E16" s="132">
        <v>36854</v>
      </c>
    </row>
    <row r="17" spans="1:6" ht="18" customHeight="1" x14ac:dyDescent="0.25">
      <c r="A17" s="817" t="s">
        <v>862</v>
      </c>
      <c r="B17" s="818"/>
      <c r="C17" s="819"/>
      <c r="D17" s="95">
        <v>12352</v>
      </c>
      <c r="E17" s="95">
        <v>13307</v>
      </c>
    </row>
    <row r="18" spans="1:6" ht="27" customHeight="1" x14ac:dyDescent="0.25">
      <c r="A18" s="961" t="s">
        <v>863</v>
      </c>
      <c r="B18" s="962"/>
      <c r="C18" s="963"/>
      <c r="D18" s="95">
        <v>7743</v>
      </c>
      <c r="E18" s="95">
        <v>7743</v>
      </c>
    </row>
    <row r="19" spans="1:6" ht="27" customHeight="1" x14ac:dyDescent="0.25">
      <c r="A19" s="961" t="s">
        <v>864</v>
      </c>
      <c r="B19" s="962"/>
      <c r="C19" s="963"/>
      <c r="D19" s="95">
        <v>6378</v>
      </c>
      <c r="E19" s="95">
        <v>6801</v>
      </c>
    </row>
    <row r="20" spans="1:6" ht="12.75" customHeight="1" x14ac:dyDescent="0.25">
      <c r="A20" s="436"/>
      <c r="B20" s="436"/>
      <c r="C20" s="436"/>
      <c r="D20" s="115"/>
      <c r="E20" s="115"/>
    </row>
    <row r="21" spans="1:6" ht="14.95" customHeight="1" x14ac:dyDescent="0.25">
      <c r="A21" s="78" t="s">
        <v>548</v>
      </c>
      <c r="B21" s="78" t="s">
        <v>723</v>
      </c>
      <c r="F21" s="78"/>
    </row>
    <row r="22" spans="1:6" ht="14.95" customHeight="1" x14ac:dyDescent="0.25">
      <c r="A22" s="78"/>
      <c r="B22" s="78" t="s">
        <v>724</v>
      </c>
      <c r="F22" s="78"/>
    </row>
    <row r="23" spans="1:6" ht="14.3" x14ac:dyDescent="0.25">
      <c r="A23" s="78"/>
      <c r="B23" s="78" t="s">
        <v>725</v>
      </c>
      <c r="F23" s="78"/>
    </row>
    <row r="24" spans="1:6" ht="14.3" x14ac:dyDescent="0.25">
      <c r="A24" s="78"/>
      <c r="B24" s="78" t="s">
        <v>726</v>
      </c>
      <c r="F24" s="78"/>
    </row>
    <row r="25" spans="1:6" ht="14.3" x14ac:dyDescent="0.25">
      <c r="A25" s="424" t="s">
        <v>20</v>
      </c>
      <c r="B25" s="426"/>
      <c r="C25" s="956" t="s">
        <v>756</v>
      </c>
      <c r="D25" s="957"/>
      <c r="E25" s="958"/>
    </row>
    <row r="26" spans="1:6" ht="17.149999999999999" customHeight="1" x14ac:dyDescent="0.25">
      <c r="A26" s="432"/>
      <c r="B26" s="434"/>
      <c r="C26" s="956" t="s">
        <v>377</v>
      </c>
      <c r="D26" s="958"/>
      <c r="E26" s="820" t="s">
        <v>386</v>
      </c>
    </row>
    <row r="27" spans="1:6" ht="17.149999999999999" customHeight="1" x14ac:dyDescent="0.25">
      <c r="A27" s="432"/>
      <c r="B27" s="434"/>
      <c r="C27" s="443" t="s">
        <v>387</v>
      </c>
      <c r="D27" s="630" t="s">
        <v>388</v>
      </c>
      <c r="E27" s="834" t="s">
        <v>982</v>
      </c>
    </row>
    <row r="28" spans="1:6" x14ac:dyDescent="0.25">
      <c r="A28" s="432"/>
      <c r="B28" s="434"/>
      <c r="C28" s="454" t="s">
        <v>389</v>
      </c>
      <c r="D28" s="631" t="s">
        <v>390</v>
      </c>
      <c r="E28" s="464"/>
    </row>
    <row r="29" spans="1:6" x14ac:dyDescent="0.25">
      <c r="A29" s="435"/>
      <c r="B29" s="428"/>
      <c r="C29" s="587"/>
      <c r="D29" s="444" t="s">
        <v>389</v>
      </c>
      <c r="E29" s="467"/>
    </row>
    <row r="30" spans="1:6" ht="18" customHeight="1" thickBot="1" x14ac:dyDescent="0.35">
      <c r="A30" s="821" t="s">
        <v>31</v>
      </c>
      <c r="B30" s="651"/>
      <c r="C30" s="822">
        <f>C31+C34</f>
        <v>18</v>
      </c>
      <c r="D30" s="823">
        <f>D31+D34</f>
        <v>6</v>
      </c>
      <c r="E30" s="823">
        <f>E31+E34</f>
        <v>156</v>
      </c>
    </row>
    <row r="31" spans="1:6" ht="23.95" customHeight="1" thickTop="1" thickBot="1" x14ac:dyDescent="0.35">
      <c r="A31" s="824" t="s">
        <v>391</v>
      </c>
      <c r="B31" s="825"/>
      <c r="C31" s="826">
        <f>C32+C33</f>
        <v>7</v>
      </c>
      <c r="D31" s="827">
        <f>D32+D33</f>
        <v>4</v>
      </c>
      <c r="E31" s="827">
        <f>E32+E33</f>
        <v>45</v>
      </c>
    </row>
    <row r="32" spans="1:6" ht="23.95" customHeight="1" thickTop="1" x14ac:dyDescent="0.3">
      <c r="A32" s="432" t="s">
        <v>392</v>
      </c>
      <c r="B32" s="433"/>
      <c r="C32" s="828">
        <v>0</v>
      </c>
      <c r="D32" s="829">
        <v>0</v>
      </c>
      <c r="E32" s="829">
        <v>0</v>
      </c>
    </row>
    <row r="33" spans="1:5" ht="23.95" customHeight="1" thickBot="1" x14ac:dyDescent="0.35">
      <c r="A33" s="429" t="s">
        <v>393</v>
      </c>
      <c r="B33" s="425"/>
      <c r="C33" s="830">
        <v>7</v>
      </c>
      <c r="D33" s="831">
        <v>4</v>
      </c>
      <c r="E33" s="831">
        <v>45</v>
      </c>
    </row>
    <row r="34" spans="1:5" ht="23.95" customHeight="1" thickTop="1" thickBot="1" x14ac:dyDescent="0.35">
      <c r="A34" s="824" t="s">
        <v>320</v>
      </c>
      <c r="B34" s="832"/>
      <c r="C34" s="826">
        <f>C35+C36</f>
        <v>11</v>
      </c>
      <c r="D34" s="827">
        <f>D35+D36</f>
        <v>2</v>
      </c>
      <c r="E34" s="827">
        <f>E35+E36</f>
        <v>111</v>
      </c>
    </row>
    <row r="35" spans="1:5" ht="23.95" customHeight="1" thickTop="1" x14ac:dyDescent="0.3">
      <c r="A35" s="432" t="s">
        <v>392</v>
      </c>
      <c r="B35" s="433"/>
      <c r="C35" s="828">
        <v>1</v>
      </c>
      <c r="D35" s="829">
        <v>0</v>
      </c>
      <c r="E35" s="148">
        <v>4</v>
      </c>
    </row>
    <row r="36" spans="1:5" ht="23.95" customHeight="1" x14ac:dyDescent="0.3">
      <c r="A36" s="429" t="s">
        <v>393</v>
      </c>
      <c r="B36" s="430"/>
      <c r="C36" s="833">
        <v>10</v>
      </c>
      <c r="D36" s="149">
        <v>2</v>
      </c>
      <c r="E36" s="149">
        <v>107</v>
      </c>
    </row>
    <row r="37" spans="1:5" ht="14.95" customHeight="1" x14ac:dyDescent="0.25"/>
    <row r="38" spans="1:5" ht="14.3" x14ac:dyDescent="0.25">
      <c r="A38" s="78" t="s">
        <v>628</v>
      </c>
      <c r="B38" s="78" t="s">
        <v>983</v>
      </c>
    </row>
    <row r="39" spans="1:5" ht="23.95" customHeight="1" x14ac:dyDescent="0.3">
      <c r="A39" s="497" t="s">
        <v>20</v>
      </c>
      <c r="B39" s="426"/>
      <c r="C39" s="498" t="s">
        <v>31</v>
      </c>
      <c r="D39" s="443" t="s">
        <v>394</v>
      </c>
      <c r="E39" s="630" t="s">
        <v>395</v>
      </c>
    </row>
    <row r="40" spans="1:5" ht="20.25" customHeight="1" x14ac:dyDescent="0.3">
      <c r="A40" s="499" t="s">
        <v>31</v>
      </c>
      <c r="B40" s="470"/>
      <c r="C40" s="150">
        <f>C41+C42</f>
        <v>518</v>
      </c>
      <c r="D40" s="151">
        <f>D41+D42</f>
        <v>500</v>
      </c>
      <c r="E40" s="151">
        <f>E41+E42</f>
        <v>18</v>
      </c>
    </row>
    <row r="41" spans="1:5" ht="23.95" customHeight="1" x14ac:dyDescent="0.3">
      <c r="A41" s="500" t="s">
        <v>392</v>
      </c>
      <c r="B41" s="427"/>
      <c r="C41" s="152">
        <f>D41+E41</f>
        <v>15</v>
      </c>
      <c r="D41" s="148">
        <v>15</v>
      </c>
      <c r="E41" s="148">
        <v>0</v>
      </c>
    </row>
    <row r="42" spans="1:5" ht="23.95" customHeight="1" x14ac:dyDescent="0.3">
      <c r="A42" s="501" t="s">
        <v>393</v>
      </c>
      <c r="B42" s="430"/>
      <c r="C42" s="150">
        <f>D42+E42</f>
        <v>503</v>
      </c>
      <c r="D42" s="149">
        <v>485</v>
      </c>
      <c r="E42" s="149">
        <v>18</v>
      </c>
    </row>
    <row r="43" spans="1:5" ht="12.75" customHeight="1" x14ac:dyDescent="0.25">
      <c r="A43" s="56" t="s">
        <v>624</v>
      </c>
      <c r="B43" s="69"/>
      <c r="C43" s="69"/>
      <c r="D43" s="69"/>
      <c r="E43" s="69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zoomScaleNormal="100" workbookViewId="0">
      <selection activeCell="A28" sqref="A28:J39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78" t="s">
        <v>656</v>
      </c>
      <c r="B2" s="78" t="s">
        <v>718</v>
      </c>
      <c r="I2" s="78"/>
    </row>
    <row r="3" spans="1:10" ht="14.3" x14ac:dyDescent="0.25">
      <c r="B3" s="78" t="s">
        <v>719</v>
      </c>
      <c r="I3" s="78"/>
    </row>
    <row r="4" spans="1:10" ht="14.3" x14ac:dyDescent="0.25">
      <c r="B4" s="78" t="s">
        <v>720</v>
      </c>
      <c r="I4" s="78"/>
    </row>
    <row r="5" spans="1:10" ht="14.3" x14ac:dyDescent="0.25">
      <c r="B5" s="78" t="s">
        <v>721</v>
      </c>
      <c r="I5" s="78"/>
    </row>
    <row r="6" spans="1:10" ht="14.3" x14ac:dyDescent="0.25">
      <c r="B6" s="78" t="s">
        <v>722</v>
      </c>
    </row>
    <row r="7" spans="1:10" ht="14.3" x14ac:dyDescent="0.25">
      <c r="J7" s="78"/>
    </row>
    <row r="8" spans="1:10" ht="14.3" x14ac:dyDescent="0.25">
      <c r="A8" s="835" t="s">
        <v>27</v>
      </c>
      <c r="B8" s="426"/>
      <c r="C8" s="482" t="s">
        <v>446</v>
      </c>
      <c r="D8" s="425"/>
      <c r="E8" s="820" t="s">
        <v>21</v>
      </c>
      <c r="F8" s="425" t="s">
        <v>396</v>
      </c>
      <c r="G8" s="425"/>
      <c r="H8" s="820" t="s">
        <v>21</v>
      </c>
      <c r="J8" s="78"/>
    </row>
    <row r="9" spans="1:10" ht="14.3" x14ac:dyDescent="0.25">
      <c r="A9" s="442"/>
      <c r="B9" s="434"/>
      <c r="C9" s="433"/>
      <c r="D9" s="433"/>
      <c r="E9" s="464"/>
      <c r="F9" s="433" t="s">
        <v>399</v>
      </c>
      <c r="G9" s="433"/>
      <c r="H9" s="464"/>
      <c r="J9" s="78"/>
    </row>
    <row r="10" spans="1:10" ht="17.149999999999999" customHeight="1" x14ac:dyDescent="0.25">
      <c r="A10" s="432"/>
      <c r="B10" s="434"/>
      <c r="C10" s="782" t="s">
        <v>398</v>
      </c>
      <c r="D10" s="430"/>
      <c r="E10" s="464"/>
      <c r="F10" s="782" t="s">
        <v>397</v>
      </c>
      <c r="G10" s="430"/>
      <c r="H10" s="464"/>
      <c r="J10" s="78"/>
    </row>
    <row r="11" spans="1:10" ht="17.149999999999999" customHeight="1" x14ac:dyDescent="0.25">
      <c r="A11" s="432"/>
      <c r="B11" s="434"/>
      <c r="C11" s="836">
        <v>44681</v>
      </c>
      <c r="D11" s="836">
        <v>44712</v>
      </c>
      <c r="E11" s="464"/>
      <c r="F11" s="836">
        <v>44681</v>
      </c>
      <c r="G11" s="836">
        <v>44712</v>
      </c>
      <c r="H11" s="464"/>
      <c r="J11" s="78"/>
    </row>
    <row r="12" spans="1:10" ht="18" customHeight="1" x14ac:dyDescent="0.3">
      <c r="A12" s="837" t="s">
        <v>31</v>
      </c>
      <c r="B12" s="502"/>
      <c r="C12" s="706">
        <v>144</v>
      </c>
      <c r="D12" s="706">
        <f>D13+D14+D15+D16+D17+D18+D19+D20+D21+D22+D23</f>
        <v>156</v>
      </c>
      <c r="E12" s="706">
        <f>D12-C12</f>
        <v>12</v>
      </c>
      <c r="F12" s="113">
        <v>512</v>
      </c>
      <c r="G12" s="113">
        <f>G13+G14+G15+G16+G17+G18+G19+G20+G21+G22+G23</f>
        <v>518</v>
      </c>
      <c r="H12" s="706">
        <f>G12-F12</f>
        <v>6</v>
      </c>
    </row>
    <row r="13" spans="1:10" ht="18" customHeight="1" x14ac:dyDescent="0.3">
      <c r="A13" s="838" t="s">
        <v>33</v>
      </c>
      <c r="B13" s="719"/>
      <c r="C13" s="75">
        <v>15</v>
      </c>
      <c r="D13" s="75">
        <v>14</v>
      </c>
      <c r="E13" s="839">
        <f t="shared" ref="E13:E23" si="0">D13-C13</f>
        <v>-1</v>
      </c>
      <c r="F13" s="75">
        <v>52</v>
      </c>
      <c r="G13" s="75">
        <v>51</v>
      </c>
      <c r="H13" s="839">
        <f t="shared" ref="H13:H23" si="1">G13-F13</f>
        <v>-1</v>
      </c>
    </row>
    <row r="14" spans="1:10" ht="18" customHeight="1" x14ac:dyDescent="0.3">
      <c r="A14" s="840" t="s">
        <v>35</v>
      </c>
      <c r="B14" s="719"/>
      <c r="C14" s="75">
        <v>16</v>
      </c>
      <c r="D14" s="75">
        <v>16</v>
      </c>
      <c r="E14" s="839">
        <f t="shared" si="0"/>
        <v>0</v>
      </c>
      <c r="F14" s="75">
        <v>58</v>
      </c>
      <c r="G14" s="75">
        <v>57</v>
      </c>
      <c r="H14" s="839">
        <f t="shared" si="1"/>
        <v>-1</v>
      </c>
    </row>
    <row r="15" spans="1:10" ht="18" customHeight="1" x14ac:dyDescent="0.3">
      <c r="A15" s="840" t="s">
        <v>36</v>
      </c>
      <c r="B15" s="719"/>
      <c r="C15" s="75">
        <v>1</v>
      </c>
      <c r="D15" s="75">
        <v>0</v>
      </c>
      <c r="E15" s="839">
        <f t="shared" si="0"/>
        <v>-1</v>
      </c>
      <c r="F15" s="75">
        <v>59</v>
      </c>
      <c r="G15" s="75">
        <v>59</v>
      </c>
      <c r="H15" s="839">
        <f t="shared" si="1"/>
        <v>0</v>
      </c>
    </row>
    <row r="16" spans="1:10" ht="18" customHeight="1" x14ac:dyDescent="0.3">
      <c r="A16" s="840" t="s">
        <v>37</v>
      </c>
      <c r="B16" s="719"/>
      <c r="C16" s="75">
        <v>13</v>
      </c>
      <c r="D16" s="75">
        <v>15</v>
      </c>
      <c r="E16" s="839">
        <f t="shared" si="0"/>
        <v>2</v>
      </c>
      <c r="F16" s="75">
        <v>24</v>
      </c>
      <c r="G16" s="75">
        <v>24</v>
      </c>
      <c r="H16" s="839">
        <f t="shared" si="1"/>
        <v>0</v>
      </c>
    </row>
    <row r="17" spans="1:10" ht="18" customHeight="1" x14ac:dyDescent="0.3">
      <c r="A17" s="840" t="s">
        <v>38</v>
      </c>
      <c r="B17" s="719"/>
      <c r="C17" s="75">
        <v>25</v>
      </c>
      <c r="D17" s="75">
        <v>28</v>
      </c>
      <c r="E17" s="839">
        <f t="shared" si="0"/>
        <v>3</v>
      </c>
      <c r="F17" s="75">
        <v>26</v>
      </c>
      <c r="G17" s="75">
        <v>22</v>
      </c>
      <c r="H17" s="839">
        <f t="shared" si="1"/>
        <v>-4</v>
      </c>
    </row>
    <row r="18" spans="1:10" ht="18" customHeight="1" x14ac:dyDescent="0.3">
      <c r="A18" s="840" t="s">
        <v>39</v>
      </c>
      <c r="B18" s="719"/>
      <c r="C18" s="75">
        <v>21</v>
      </c>
      <c r="D18" s="75">
        <v>25</v>
      </c>
      <c r="E18" s="839">
        <f>D18-C18</f>
        <v>4</v>
      </c>
      <c r="F18" s="75">
        <v>40</v>
      </c>
      <c r="G18" s="75">
        <v>43</v>
      </c>
      <c r="H18" s="839">
        <f t="shared" si="1"/>
        <v>3</v>
      </c>
    </row>
    <row r="19" spans="1:10" ht="18" customHeight="1" x14ac:dyDescent="0.3">
      <c r="A19" s="840" t="s">
        <v>40</v>
      </c>
      <c r="B19" s="719"/>
      <c r="C19" s="75">
        <v>10</v>
      </c>
      <c r="D19" s="75">
        <v>10</v>
      </c>
      <c r="E19" s="839">
        <f t="shared" si="0"/>
        <v>0</v>
      </c>
      <c r="F19" s="75">
        <v>70</v>
      </c>
      <c r="G19" s="75">
        <v>71</v>
      </c>
      <c r="H19" s="839">
        <f t="shared" si="1"/>
        <v>1</v>
      </c>
    </row>
    <row r="20" spans="1:10" ht="18" customHeight="1" x14ac:dyDescent="0.3">
      <c r="A20" s="840" t="s">
        <v>41</v>
      </c>
      <c r="B20" s="719"/>
      <c r="C20" s="75">
        <v>25</v>
      </c>
      <c r="D20" s="75">
        <v>28</v>
      </c>
      <c r="E20" s="839">
        <f t="shared" si="0"/>
        <v>3</v>
      </c>
      <c r="F20" s="75">
        <v>64</v>
      </c>
      <c r="G20" s="75">
        <v>67</v>
      </c>
      <c r="H20" s="839">
        <f t="shared" si="1"/>
        <v>3</v>
      </c>
    </row>
    <row r="21" spans="1:10" ht="18" customHeight="1" x14ac:dyDescent="0.3">
      <c r="A21" s="840" t="s">
        <v>42</v>
      </c>
      <c r="B21" s="719"/>
      <c r="C21" s="75">
        <v>16</v>
      </c>
      <c r="D21" s="75">
        <v>17</v>
      </c>
      <c r="E21" s="839">
        <f t="shared" si="0"/>
        <v>1</v>
      </c>
      <c r="F21" s="75">
        <v>65</v>
      </c>
      <c r="G21" s="75">
        <v>70</v>
      </c>
      <c r="H21" s="839">
        <f t="shared" si="1"/>
        <v>5</v>
      </c>
    </row>
    <row r="22" spans="1:10" ht="18" customHeight="1" x14ac:dyDescent="0.3">
      <c r="A22" s="840" t="s">
        <v>43</v>
      </c>
      <c r="B22" s="719"/>
      <c r="C22" s="75">
        <v>1</v>
      </c>
      <c r="D22" s="75">
        <v>2</v>
      </c>
      <c r="E22" s="839">
        <f t="shared" si="0"/>
        <v>1</v>
      </c>
      <c r="F22" s="75">
        <v>27</v>
      </c>
      <c r="G22" s="75">
        <v>28</v>
      </c>
      <c r="H22" s="839">
        <f t="shared" si="1"/>
        <v>1</v>
      </c>
    </row>
    <row r="23" spans="1:10" ht="18" customHeight="1" x14ac:dyDescent="0.3">
      <c r="A23" s="841" t="s">
        <v>45</v>
      </c>
      <c r="B23" s="842"/>
      <c r="C23" s="77">
        <v>1</v>
      </c>
      <c r="D23" s="77">
        <v>1</v>
      </c>
      <c r="E23" s="843">
        <f t="shared" si="0"/>
        <v>0</v>
      </c>
      <c r="F23" s="77">
        <v>27</v>
      </c>
      <c r="G23" s="77">
        <v>26</v>
      </c>
      <c r="H23" s="843">
        <f t="shared" si="1"/>
        <v>-1</v>
      </c>
    </row>
    <row r="24" spans="1:10" x14ac:dyDescent="0.25">
      <c r="A24" s="89"/>
    </row>
    <row r="25" spans="1:10" ht="14.3" x14ac:dyDescent="0.25">
      <c r="A25" s="115" t="s">
        <v>657</v>
      </c>
      <c r="B25" s="78" t="s">
        <v>629</v>
      </c>
    </row>
    <row r="26" spans="1:10" ht="14.3" x14ac:dyDescent="0.25">
      <c r="B26" s="78" t="s">
        <v>984</v>
      </c>
    </row>
    <row r="28" spans="1:10" ht="24.8" customHeight="1" x14ac:dyDescent="0.25">
      <c r="A28" s="503" t="s">
        <v>20</v>
      </c>
      <c r="B28" s="504"/>
      <c r="C28" s="505"/>
      <c r="D28" s="506" t="s">
        <v>31</v>
      </c>
      <c r="E28" s="910" t="s">
        <v>630</v>
      </c>
      <c r="F28" s="972"/>
      <c r="G28" s="911"/>
      <c r="H28" s="973" t="s">
        <v>631</v>
      </c>
      <c r="I28" s="973"/>
      <c r="J28" s="974"/>
    </row>
    <row r="29" spans="1:10" ht="26.35" customHeight="1" x14ac:dyDescent="0.25">
      <c r="A29" s="507"/>
      <c r="B29" s="508"/>
      <c r="C29" s="471"/>
      <c r="D29" s="509"/>
      <c r="E29" s="506" t="s">
        <v>28</v>
      </c>
      <c r="F29" s="867" t="s">
        <v>310</v>
      </c>
      <c r="G29" s="867" t="s">
        <v>317</v>
      </c>
      <c r="H29" s="506" t="s">
        <v>28</v>
      </c>
      <c r="I29" s="867" t="s">
        <v>310</v>
      </c>
      <c r="J29" s="867" t="s">
        <v>317</v>
      </c>
    </row>
    <row r="30" spans="1:10" ht="26.35" customHeight="1" x14ac:dyDescent="0.25">
      <c r="A30" s="153" t="s">
        <v>31</v>
      </c>
      <c r="B30" s="154"/>
      <c r="C30" s="155"/>
      <c r="D30" s="156">
        <f>E30+H30</f>
        <v>4094</v>
      </c>
      <c r="E30" s="156">
        <f t="shared" ref="E30:E39" si="2">F30+G30</f>
        <v>3983</v>
      </c>
      <c r="F30" s="156">
        <f>F31+F34+F37</f>
        <v>137</v>
      </c>
      <c r="G30" s="156">
        <f>G31+G34+G37</f>
        <v>3846</v>
      </c>
      <c r="H30" s="156">
        <f>I30+J30</f>
        <v>111</v>
      </c>
      <c r="I30" s="156">
        <f>I31+I34+I37</f>
        <v>7</v>
      </c>
      <c r="J30" s="156">
        <f>J31+J34+J37</f>
        <v>104</v>
      </c>
    </row>
    <row r="31" spans="1:10" ht="23.95" customHeight="1" x14ac:dyDescent="0.25">
      <c r="A31" s="975" t="s">
        <v>24</v>
      </c>
      <c r="B31" s="510" t="s">
        <v>28</v>
      </c>
      <c r="C31" s="426"/>
      <c r="D31" s="512">
        <f>E31+H31</f>
        <v>1147</v>
      </c>
      <c r="E31" s="512">
        <f t="shared" si="2"/>
        <v>1081</v>
      </c>
      <c r="F31" s="512">
        <f>F32+F33</f>
        <v>48</v>
      </c>
      <c r="G31" s="512">
        <f>G32+G33</f>
        <v>1033</v>
      </c>
      <c r="H31" s="512">
        <f>I31+J31</f>
        <v>66</v>
      </c>
      <c r="I31" s="512">
        <f>I32+I33</f>
        <v>6</v>
      </c>
      <c r="J31" s="512">
        <f>J32+J33</f>
        <v>60</v>
      </c>
    </row>
    <row r="32" spans="1:10" ht="26.35" customHeight="1" x14ac:dyDescent="0.25">
      <c r="A32" s="966"/>
      <c r="B32" s="968" t="s">
        <v>632</v>
      </c>
      <c r="C32" s="969"/>
      <c r="D32" s="157">
        <f t="shared" ref="D32:D39" si="3">E32+H32</f>
        <v>2</v>
      </c>
      <c r="E32" s="107">
        <f t="shared" si="2"/>
        <v>2</v>
      </c>
      <c r="F32" s="95">
        <v>0</v>
      </c>
      <c r="G32" s="95">
        <v>2</v>
      </c>
      <c r="H32" s="107">
        <f t="shared" ref="H32:H39" si="4">I32+J32</f>
        <v>0</v>
      </c>
      <c r="I32" s="95">
        <v>0</v>
      </c>
      <c r="J32" s="95">
        <v>0</v>
      </c>
    </row>
    <row r="33" spans="1:10" ht="25.5" customHeight="1" x14ac:dyDescent="0.25">
      <c r="A33" s="966"/>
      <c r="B33" s="970" t="s">
        <v>633</v>
      </c>
      <c r="C33" s="971"/>
      <c r="D33" s="157">
        <f t="shared" si="3"/>
        <v>1145</v>
      </c>
      <c r="E33" s="107">
        <f t="shared" si="2"/>
        <v>1079</v>
      </c>
      <c r="F33" s="95">
        <v>48</v>
      </c>
      <c r="G33" s="95">
        <v>1031</v>
      </c>
      <c r="H33" s="107">
        <f t="shared" si="4"/>
        <v>66</v>
      </c>
      <c r="I33" s="95">
        <v>6</v>
      </c>
      <c r="J33" s="95">
        <v>60</v>
      </c>
    </row>
    <row r="34" spans="1:10" ht="23.3" customHeight="1" x14ac:dyDescent="0.25">
      <c r="A34" s="976" t="s">
        <v>25</v>
      </c>
      <c r="B34" s="510" t="s">
        <v>28</v>
      </c>
      <c r="C34" s="426"/>
      <c r="D34" s="512">
        <f t="shared" si="3"/>
        <v>2947</v>
      </c>
      <c r="E34" s="512">
        <f t="shared" si="2"/>
        <v>2902</v>
      </c>
      <c r="F34" s="512">
        <f>F35+F36</f>
        <v>89</v>
      </c>
      <c r="G34" s="512">
        <f>G35+G36</f>
        <v>2813</v>
      </c>
      <c r="H34" s="512">
        <f t="shared" si="4"/>
        <v>45</v>
      </c>
      <c r="I34" s="512">
        <f>I35+I36</f>
        <v>1</v>
      </c>
      <c r="J34" s="512">
        <f>J35+J36</f>
        <v>44</v>
      </c>
    </row>
    <row r="35" spans="1:10" ht="25.5" customHeight="1" x14ac:dyDescent="0.25">
      <c r="A35" s="977"/>
      <c r="B35" s="968" t="s">
        <v>632</v>
      </c>
      <c r="C35" s="969"/>
      <c r="D35" s="157">
        <f t="shared" si="3"/>
        <v>15</v>
      </c>
      <c r="E35" s="107">
        <f t="shared" si="2"/>
        <v>15</v>
      </c>
      <c r="F35" s="95">
        <v>0</v>
      </c>
      <c r="G35" s="95">
        <v>15</v>
      </c>
      <c r="H35" s="107">
        <f t="shared" si="4"/>
        <v>0</v>
      </c>
      <c r="I35" s="95">
        <v>0</v>
      </c>
      <c r="J35" s="95">
        <v>0</v>
      </c>
    </row>
    <row r="36" spans="1:10" ht="25.5" customHeight="1" x14ac:dyDescent="0.25">
      <c r="A36" s="978"/>
      <c r="B36" s="970" t="s">
        <v>633</v>
      </c>
      <c r="C36" s="971"/>
      <c r="D36" s="157">
        <f t="shared" si="3"/>
        <v>2932</v>
      </c>
      <c r="E36" s="107">
        <f t="shared" si="2"/>
        <v>2887</v>
      </c>
      <c r="F36" s="95">
        <v>89</v>
      </c>
      <c r="G36" s="95">
        <v>2798</v>
      </c>
      <c r="H36" s="107">
        <f t="shared" si="4"/>
        <v>45</v>
      </c>
      <c r="I36" s="95">
        <v>1</v>
      </c>
      <c r="J36" s="95">
        <v>44</v>
      </c>
    </row>
    <row r="37" spans="1:10" ht="23.3" customHeight="1" x14ac:dyDescent="0.25">
      <c r="A37" s="966" t="s">
        <v>26</v>
      </c>
      <c r="B37" s="511" t="s">
        <v>28</v>
      </c>
      <c r="C37" s="434"/>
      <c r="D37" s="512">
        <f t="shared" si="3"/>
        <v>0</v>
      </c>
      <c r="E37" s="512">
        <f t="shared" si="2"/>
        <v>0</v>
      </c>
      <c r="F37" s="512">
        <f>F38+F39</f>
        <v>0</v>
      </c>
      <c r="G37" s="512">
        <f>G38+G39</f>
        <v>0</v>
      </c>
      <c r="H37" s="512">
        <f t="shared" si="4"/>
        <v>0</v>
      </c>
      <c r="I37" s="512">
        <f>I38+I39</f>
        <v>0</v>
      </c>
      <c r="J37" s="512">
        <f>J38+J39</f>
        <v>0</v>
      </c>
    </row>
    <row r="38" spans="1:10" ht="25.5" customHeight="1" x14ac:dyDescent="0.25">
      <c r="A38" s="966"/>
      <c r="B38" s="968" t="s">
        <v>632</v>
      </c>
      <c r="C38" s="969"/>
      <c r="D38" s="157">
        <f t="shared" si="3"/>
        <v>0</v>
      </c>
      <c r="E38" s="107">
        <f t="shared" si="2"/>
        <v>0</v>
      </c>
      <c r="F38" s="95">
        <v>0</v>
      </c>
      <c r="G38" s="95">
        <v>0</v>
      </c>
      <c r="H38" s="107">
        <f t="shared" si="4"/>
        <v>0</v>
      </c>
      <c r="I38" s="95">
        <v>0</v>
      </c>
      <c r="J38" s="95">
        <v>0</v>
      </c>
    </row>
    <row r="39" spans="1:10" ht="25.5" customHeight="1" x14ac:dyDescent="0.25">
      <c r="A39" s="967"/>
      <c r="B39" s="970" t="s">
        <v>633</v>
      </c>
      <c r="C39" s="971"/>
      <c r="D39" s="158">
        <f t="shared" si="3"/>
        <v>0</v>
      </c>
      <c r="E39" s="95">
        <f t="shared" si="2"/>
        <v>0</v>
      </c>
      <c r="F39" s="77">
        <v>0</v>
      </c>
      <c r="G39" s="77">
        <v>0</v>
      </c>
      <c r="H39" s="95">
        <f t="shared" si="4"/>
        <v>0</v>
      </c>
      <c r="I39" s="77">
        <v>0</v>
      </c>
      <c r="J39" s="77">
        <v>0</v>
      </c>
    </row>
    <row r="40" spans="1:10" x14ac:dyDescent="0.25">
      <c r="A40" s="147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topLeftCell="A37" zoomScaleNormal="100" workbookViewId="0">
      <selection activeCell="A3" sqref="A3:I18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81" t="s">
        <v>843</v>
      </c>
    </row>
    <row r="2" spans="1:9" ht="15.8" customHeight="1" x14ac:dyDescent="0.25"/>
    <row r="3" spans="1:9" x14ac:dyDescent="0.25">
      <c r="A3" s="438" t="s">
        <v>210</v>
      </c>
      <c r="B3" s="425"/>
      <c r="C3" s="425"/>
      <c r="D3" s="425"/>
      <c r="E3" s="425"/>
      <c r="F3" s="425"/>
      <c r="G3" s="449" t="s">
        <v>734</v>
      </c>
      <c r="H3" s="430"/>
      <c r="I3" s="630" t="s">
        <v>211</v>
      </c>
    </row>
    <row r="4" spans="1:9" x14ac:dyDescent="0.25">
      <c r="A4" s="435"/>
      <c r="B4" s="427"/>
      <c r="C4" s="427"/>
      <c r="D4" s="427"/>
      <c r="E4" s="427"/>
      <c r="F4" s="427"/>
      <c r="G4" s="643">
        <v>44681</v>
      </c>
      <c r="H4" s="643">
        <v>44712</v>
      </c>
      <c r="I4" s="467"/>
    </row>
    <row r="5" spans="1:9" x14ac:dyDescent="0.25">
      <c r="A5" s="432" t="s">
        <v>22</v>
      </c>
      <c r="B5" s="433"/>
      <c r="C5" s="433"/>
      <c r="D5" s="433"/>
      <c r="E5" s="433"/>
      <c r="F5" s="433"/>
      <c r="G5" s="650">
        <v>17037</v>
      </c>
      <c r="H5" s="844">
        <v>17134</v>
      </c>
      <c r="I5" s="845">
        <v>97</v>
      </c>
    </row>
    <row r="6" spans="1:9" x14ac:dyDescent="0.25">
      <c r="A6" s="435"/>
      <c r="B6" s="427" t="s">
        <v>774</v>
      </c>
      <c r="C6" s="427"/>
      <c r="D6" s="427"/>
      <c r="E6" s="427"/>
      <c r="F6" s="427"/>
      <c r="G6" s="445">
        <v>8</v>
      </c>
      <c r="H6" s="445">
        <v>9</v>
      </c>
      <c r="I6" s="446">
        <v>1</v>
      </c>
    </row>
    <row r="7" spans="1:9" x14ac:dyDescent="0.25">
      <c r="A7" s="442" t="s">
        <v>985</v>
      </c>
      <c r="B7" s="433"/>
      <c r="C7" s="433"/>
      <c r="D7" s="433"/>
      <c r="E7" s="433"/>
      <c r="F7" s="433"/>
      <c r="G7" s="74">
        <v>717</v>
      </c>
      <c r="H7" s="74">
        <v>733</v>
      </c>
      <c r="I7" s="75">
        <v>16</v>
      </c>
    </row>
    <row r="8" spans="1:9" x14ac:dyDescent="0.25">
      <c r="A8" s="442" t="s">
        <v>358</v>
      </c>
      <c r="B8" s="433"/>
      <c r="C8" s="433"/>
      <c r="D8" s="433"/>
      <c r="E8" s="433"/>
      <c r="F8" s="433"/>
      <c r="G8" s="74">
        <v>0</v>
      </c>
      <c r="H8" s="74">
        <v>0</v>
      </c>
      <c r="I8" s="75">
        <v>0</v>
      </c>
    </row>
    <row r="9" spans="1:9" x14ac:dyDescent="0.25">
      <c r="A9" s="442" t="s">
        <v>986</v>
      </c>
      <c r="B9" s="433"/>
      <c r="C9" s="433"/>
      <c r="D9" s="433"/>
      <c r="E9" s="433"/>
      <c r="F9" s="433"/>
      <c r="G9" s="74">
        <v>432</v>
      </c>
      <c r="H9" s="74">
        <v>452</v>
      </c>
      <c r="I9" s="75">
        <v>20</v>
      </c>
    </row>
    <row r="10" spans="1:9" x14ac:dyDescent="0.25">
      <c r="A10" s="442" t="s">
        <v>212</v>
      </c>
      <c r="B10" s="433"/>
      <c r="C10" s="433"/>
      <c r="D10" s="433"/>
      <c r="E10" s="433"/>
      <c r="F10" s="433"/>
      <c r="G10" s="74">
        <v>0</v>
      </c>
      <c r="H10" s="74">
        <v>0</v>
      </c>
      <c r="I10" s="75">
        <v>0</v>
      </c>
    </row>
    <row r="11" spans="1:9" x14ac:dyDescent="0.25">
      <c r="A11" s="442" t="s">
        <v>478</v>
      </c>
      <c r="B11" s="433"/>
      <c r="C11" s="433"/>
      <c r="D11" s="433"/>
      <c r="E11" s="433"/>
      <c r="F11" s="433"/>
      <c r="G11" s="74">
        <v>8566</v>
      </c>
      <c r="H11" s="74">
        <v>8692</v>
      </c>
      <c r="I11" s="75">
        <v>126</v>
      </c>
    </row>
    <row r="12" spans="1:9" x14ac:dyDescent="0.25">
      <c r="A12" s="442" t="s">
        <v>487</v>
      </c>
      <c r="B12" s="433"/>
      <c r="C12" s="433"/>
      <c r="D12" s="433"/>
      <c r="E12" s="433"/>
      <c r="F12" s="433"/>
      <c r="G12" s="846">
        <v>0</v>
      </c>
      <c r="H12" s="846">
        <v>0</v>
      </c>
      <c r="I12" s="846">
        <v>0</v>
      </c>
    </row>
    <row r="13" spans="1:9" x14ac:dyDescent="0.25">
      <c r="A13" s="442" t="s">
        <v>488</v>
      </c>
      <c r="B13" s="433"/>
      <c r="C13" s="433"/>
      <c r="D13" s="433"/>
      <c r="E13" s="433"/>
      <c r="F13" s="433"/>
      <c r="G13" s="846">
        <v>311</v>
      </c>
      <c r="H13" s="846">
        <v>300</v>
      </c>
      <c r="I13" s="846">
        <v>-11</v>
      </c>
    </row>
    <row r="14" spans="1:9" x14ac:dyDescent="0.25">
      <c r="A14" s="442" t="s">
        <v>489</v>
      </c>
      <c r="B14" s="433"/>
      <c r="C14" s="433"/>
      <c r="D14" s="433"/>
      <c r="E14" s="433"/>
      <c r="F14" s="433"/>
      <c r="G14" s="846">
        <v>0</v>
      </c>
      <c r="H14" s="846">
        <v>0</v>
      </c>
      <c r="I14" s="846">
        <v>0</v>
      </c>
    </row>
    <row r="15" spans="1:9" x14ac:dyDescent="0.25">
      <c r="A15" s="442" t="s">
        <v>490</v>
      </c>
      <c r="B15" s="847"/>
      <c r="C15" s="847"/>
      <c r="D15" s="847"/>
      <c r="E15" s="847"/>
      <c r="F15" s="848"/>
      <c r="G15" s="74"/>
      <c r="H15" s="74"/>
      <c r="I15" s="75"/>
    </row>
    <row r="16" spans="1:9" ht="14.3" thickBot="1" x14ac:dyDescent="0.3">
      <c r="A16" s="849" t="s">
        <v>491</v>
      </c>
      <c r="B16" s="850"/>
      <c r="C16" s="850"/>
      <c r="D16" s="850"/>
      <c r="E16" s="850"/>
      <c r="F16" s="850"/>
      <c r="G16" s="851">
        <v>7011</v>
      </c>
      <c r="H16" s="851">
        <v>6957</v>
      </c>
      <c r="I16" s="852">
        <v>-54</v>
      </c>
    </row>
    <row r="17" spans="1:9" ht="14.3" thickTop="1" x14ac:dyDescent="0.25">
      <c r="A17" s="853" t="s">
        <v>490</v>
      </c>
      <c r="B17" s="433"/>
      <c r="C17" s="433"/>
      <c r="D17" s="433"/>
      <c r="E17" s="433"/>
      <c r="F17" s="433"/>
      <c r="G17" s="74"/>
      <c r="H17" s="74"/>
      <c r="I17" s="75"/>
    </row>
    <row r="18" spans="1:9" x14ac:dyDescent="0.25">
      <c r="A18" s="854" t="s">
        <v>757</v>
      </c>
      <c r="B18" s="427"/>
      <c r="C18" s="427"/>
      <c r="D18" s="427"/>
      <c r="E18" s="427"/>
      <c r="F18" s="427"/>
      <c r="G18" s="76">
        <v>4199</v>
      </c>
      <c r="H18" s="76">
        <v>4187</v>
      </c>
      <c r="I18" s="77">
        <v>-12</v>
      </c>
    </row>
    <row r="19" spans="1:9" x14ac:dyDescent="0.25">
      <c r="A19" s="159"/>
    </row>
    <row r="20" spans="1:9" x14ac:dyDescent="0.25">
      <c r="A20" s="160"/>
      <c r="B20" s="89"/>
      <c r="C20" s="89"/>
      <c r="D20" s="89"/>
      <c r="E20" s="89"/>
      <c r="F20" s="89"/>
      <c r="G20" s="69"/>
      <c r="H20" s="69"/>
      <c r="I20" s="69"/>
    </row>
    <row r="21" spans="1:9" ht="15.65" x14ac:dyDescent="0.25">
      <c r="A21" s="81" t="s">
        <v>844</v>
      </c>
    </row>
    <row r="23" spans="1:9" x14ac:dyDescent="0.25">
      <c r="A23" s="438" t="s">
        <v>20</v>
      </c>
      <c r="B23" s="425"/>
      <c r="C23" s="425"/>
      <c r="D23" s="425"/>
      <c r="E23" s="425"/>
      <c r="F23" s="425"/>
      <c r="G23" s="449" t="s">
        <v>734</v>
      </c>
      <c r="H23" s="430"/>
      <c r="I23" s="630" t="s">
        <v>211</v>
      </c>
    </row>
    <row r="24" spans="1:9" x14ac:dyDescent="0.25">
      <c r="A24" s="435"/>
      <c r="B24" s="427"/>
      <c r="C24" s="427"/>
      <c r="D24" s="427"/>
      <c r="E24" s="427"/>
      <c r="F24" s="427"/>
      <c r="G24" s="643">
        <v>44681</v>
      </c>
      <c r="H24" s="643">
        <v>44712</v>
      </c>
      <c r="I24" s="467"/>
    </row>
    <row r="25" spans="1:9" x14ac:dyDescent="0.25">
      <c r="A25" s="435" t="s">
        <v>213</v>
      </c>
      <c r="B25" s="427"/>
      <c r="C25" s="427"/>
      <c r="D25" s="427"/>
      <c r="E25" s="427"/>
      <c r="F25" s="427"/>
      <c r="G25" s="445">
        <v>47725</v>
      </c>
      <c r="H25" s="855">
        <v>47799</v>
      </c>
      <c r="I25" s="446">
        <v>74</v>
      </c>
    </row>
    <row r="26" spans="1:9" x14ac:dyDescent="0.25">
      <c r="A26" s="432"/>
      <c r="B26" s="433"/>
      <c r="C26" s="714" t="s">
        <v>308</v>
      </c>
      <c r="D26" s="433"/>
      <c r="E26" s="433"/>
      <c r="F26" s="433"/>
      <c r="G26" s="661">
        <v>236</v>
      </c>
      <c r="H26" s="661">
        <v>224</v>
      </c>
      <c r="I26" s="839">
        <v>-12</v>
      </c>
    </row>
    <row r="27" spans="1:9" x14ac:dyDescent="0.25">
      <c r="A27" s="432" t="s">
        <v>214</v>
      </c>
      <c r="B27" s="433"/>
      <c r="C27" s="714" t="s">
        <v>667</v>
      </c>
      <c r="D27" s="433"/>
      <c r="E27" s="433"/>
      <c r="F27" s="433"/>
      <c r="G27" s="661">
        <v>104</v>
      </c>
      <c r="H27" s="661">
        <v>113</v>
      </c>
      <c r="I27" s="839">
        <v>9</v>
      </c>
    </row>
    <row r="28" spans="1:9" x14ac:dyDescent="0.25">
      <c r="A28" s="432" t="s">
        <v>342</v>
      </c>
      <c r="B28" s="433"/>
      <c r="C28" s="714" t="s">
        <v>309</v>
      </c>
      <c r="D28" s="433"/>
      <c r="E28" s="433"/>
      <c r="F28" s="433"/>
      <c r="G28" s="856"/>
      <c r="H28" s="856"/>
      <c r="I28" s="856"/>
    </row>
    <row r="29" spans="1:9" x14ac:dyDescent="0.25">
      <c r="A29" s="432"/>
      <c r="B29" s="433"/>
      <c r="C29" s="979" t="s">
        <v>493</v>
      </c>
      <c r="D29" s="980"/>
      <c r="E29" s="980"/>
      <c r="F29" s="981"/>
      <c r="G29" s="856"/>
      <c r="H29" s="856"/>
      <c r="I29" s="856"/>
    </row>
    <row r="30" spans="1:9" x14ac:dyDescent="0.25">
      <c r="A30" s="432"/>
      <c r="B30" s="433"/>
      <c r="C30" s="982" t="s">
        <v>494</v>
      </c>
      <c r="D30" s="983"/>
      <c r="E30" s="983"/>
      <c r="F30" s="984"/>
      <c r="G30" s="856">
        <v>12267</v>
      </c>
      <c r="H30" s="856">
        <v>12331</v>
      </c>
      <c r="I30" s="839">
        <v>64</v>
      </c>
    </row>
    <row r="31" spans="1:9" x14ac:dyDescent="0.25">
      <c r="A31" s="432"/>
      <c r="B31" s="433"/>
      <c r="C31" s="982" t="s">
        <v>492</v>
      </c>
      <c r="D31" s="983"/>
      <c r="E31" s="983"/>
      <c r="F31" s="984"/>
      <c r="G31" s="856">
        <v>5824</v>
      </c>
      <c r="H31" s="856">
        <v>5881</v>
      </c>
      <c r="I31" s="839">
        <v>57</v>
      </c>
    </row>
    <row r="32" spans="1:9" ht="12.75" customHeight="1" x14ac:dyDescent="0.25">
      <c r="A32" s="432"/>
      <c r="B32" s="433"/>
      <c r="C32" s="985" t="s">
        <v>775</v>
      </c>
      <c r="D32" s="986"/>
      <c r="E32" s="986"/>
      <c r="F32" s="987"/>
      <c r="G32" s="857"/>
      <c r="H32" s="857"/>
      <c r="I32" s="839"/>
    </row>
    <row r="33" spans="1:9" ht="12.75" customHeight="1" x14ac:dyDescent="0.25">
      <c r="A33" s="432"/>
      <c r="B33" s="433"/>
      <c r="C33" s="988" t="s">
        <v>735</v>
      </c>
      <c r="D33" s="989"/>
      <c r="E33" s="989"/>
      <c r="F33" s="990"/>
      <c r="G33" s="857">
        <v>89</v>
      </c>
      <c r="H33" s="857">
        <v>97</v>
      </c>
      <c r="I33" s="839">
        <v>8</v>
      </c>
    </row>
    <row r="34" spans="1:9" ht="12.75" customHeight="1" x14ac:dyDescent="0.25">
      <c r="A34" s="432"/>
      <c r="B34" s="433"/>
      <c r="C34" s="985" t="s">
        <v>736</v>
      </c>
      <c r="D34" s="986"/>
      <c r="E34" s="986"/>
      <c r="F34" s="987"/>
      <c r="G34" s="857"/>
      <c r="H34" s="857"/>
      <c r="I34" s="839"/>
    </row>
    <row r="35" spans="1:9" ht="12.75" customHeight="1" x14ac:dyDescent="0.25">
      <c r="A35" s="435"/>
      <c r="B35" s="427"/>
      <c r="C35" s="991" t="s">
        <v>737</v>
      </c>
      <c r="D35" s="992"/>
      <c r="E35" s="992"/>
      <c r="F35" s="993"/>
      <c r="G35" s="858">
        <v>77</v>
      </c>
      <c r="H35" s="858">
        <v>88</v>
      </c>
      <c r="I35" s="843">
        <v>11</v>
      </c>
    </row>
    <row r="36" spans="1:9" x14ac:dyDescent="0.25">
      <c r="A36" s="432"/>
      <c r="B36" s="433"/>
      <c r="C36" s="442" t="s">
        <v>215</v>
      </c>
      <c r="D36" s="433"/>
      <c r="E36" s="433"/>
      <c r="F36" s="433"/>
      <c r="G36" s="74">
        <v>38</v>
      </c>
      <c r="H36" s="74">
        <v>38</v>
      </c>
      <c r="I36" s="75">
        <v>0</v>
      </c>
    </row>
    <row r="37" spans="1:9" x14ac:dyDescent="0.25">
      <c r="A37" s="432" t="s">
        <v>216</v>
      </c>
      <c r="B37" s="433"/>
      <c r="C37" s="442" t="s">
        <v>217</v>
      </c>
      <c r="D37" s="433"/>
      <c r="E37" s="433"/>
      <c r="F37" s="433"/>
      <c r="G37" s="74">
        <v>983</v>
      </c>
      <c r="H37" s="74">
        <v>983</v>
      </c>
      <c r="I37" s="75">
        <v>0</v>
      </c>
    </row>
    <row r="38" spans="1:9" x14ac:dyDescent="0.25">
      <c r="A38" s="432" t="s">
        <v>218</v>
      </c>
      <c r="B38" s="433"/>
      <c r="C38" s="442" t="s">
        <v>219</v>
      </c>
      <c r="D38" s="433"/>
      <c r="E38" s="433"/>
      <c r="F38" s="433"/>
      <c r="G38" s="74">
        <v>3953</v>
      </c>
      <c r="H38" s="74">
        <v>3793</v>
      </c>
      <c r="I38" s="75">
        <v>-160</v>
      </c>
    </row>
    <row r="39" spans="1:9" x14ac:dyDescent="0.25">
      <c r="A39" s="432"/>
      <c r="B39" s="433"/>
      <c r="C39" s="442" t="s">
        <v>220</v>
      </c>
      <c r="D39" s="433"/>
      <c r="E39" s="433"/>
      <c r="F39" s="433"/>
      <c r="G39" s="74">
        <v>5779</v>
      </c>
      <c r="H39" s="74">
        <v>4820</v>
      </c>
      <c r="I39" s="75">
        <v>-959</v>
      </c>
    </row>
    <row r="40" spans="1:9" x14ac:dyDescent="0.25">
      <c r="A40" s="435"/>
      <c r="B40" s="427"/>
      <c r="C40" s="662" t="s">
        <v>221</v>
      </c>
      <c r="D40" s="427"/>
      <c r="E40" s="427"/>
      <c r="F40" s="427"/>
      <c r="G40" s="76">
        <v>18375</v>
      </c>
      <c r="H40" s="76">
        <v>19431</v>
      </c>
      <c r="I40" s="77">
        <v>1056</v>
      </c>
    </row>
    <row r="41" spans="1:9" ht="19.55" customHeight="1" x14ac:dyDescent="0.25">
      <c r="A41" s="664" t="s">
        <v>738</v>
      </c>
      <c r="B41" s="470"/>
      <c r="C41" s="470"/>
      <c r="D41" s="470"/>
      <c r="E41" s="470"/>
      <c r="F41" s="470"/>
      <c r="G41" s="706">
        <v>41405</v>
      </c>
      <c r="H41" s="706">
        <v>40679</v>
      </c>
      <c r="I41" s="843">
        <v>-726</v>
      </c>
    </row>
    <row r="42" spans="1:9" x14ac:dyDescent="0.25">
      <c r="A42" s="89"/>
      <c r="B42" s="89"/>
      <c r="C42" s="161"/>
      <c r="D42" s="89"/>
      <c r="E42" s="89"/>
      <c r="F42" s="89"/>
      <c r="G42" s="69"/>
      <c r="H42" s="69"/>
      <c r="I42" s="69"/>
    </row>
    <row r="43" spans="1:9" x14ac:dyDescent="0.25">
      <c r="A43" s="81" t="s">
        <v>384</v>
      </c>
    </row>
    <row r="44" spans="1:9" x14ac:dyDescent="0.25">
      <c r="A44" s="82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81" t="s">
        <v>382</v>
      </c>
    </row>
    <row r="49" spans="1:8" x14ac:dyDescent="0.25">
      <c r="A49" s="82" t="s">
        <v>739</v>
      </c>
    </row>
    <row r="50" spans="1:8" x14ac:dyDescent="0.25">
      <c r="A50" s="82" t="s">
        <v>740</v>
      </c>
    </row>
    <row r="51" spans="1:8" x14ac:dyDescent="0.25">
      <c r="A51" s="81"/>
    </row>
    <row r="52" spans="1:8" x14ac:dyDescent="0.25">
      <c r="A52" s="162" t="s">
        <v>658</v>
      </c>
      <c r="B52" s="103" t="s">
        <v>987</v>
      </c>
    </row>
    <row r="54" spans="1:8" x14ac:dyDescent="0.25">
      <c r="A54" s="438" t="s">
        <v>223</v>
      </c>
      <c r="B54" s="425"/>
      <c r="C54" s="425"/>
      <c r="D54" s="882" t="s">
        <v>224</v>
      </c>
      <c r="E54" s="883"/>
      <c r="F54" s="443" t="s">
        <v>49</v>
      </c>
      <c r="G54" s="443" t="s">
        <v>225</v>
      </c>
      <c r="H54" s="630" t="s">
        <v>226</v>
      </c>
    </row>
    <row r="55" spans="1:8" x14ac:dyDescent="0.25">
      <c r="A55" s="432"/>
      <c r="B55" s="433"/>
      <c r="C55" s="433"/>
      <c r="D55" s="454" t="s">
        <v>31</v>
      </c>
      <c r="E55" s="476" t="s">
        <v>227</v>
      </c>
      <c r="F55" s="454" t="s">
        <v>228</v>
      </c>
      <c r="G55" s="454" t="s">
        <v>228</v>
      </c>
      <c r="H55" s="631" t="s">
        <v>229</v>
      </c>
    </row>
    <row r="56" spans="1:8" x14ac:dyDescent="0.25">
      <c r="A56" s="432"/>
      <c r="B56" s="433"/>
      <c r="C56" s="433"/>
      <c r="D56" s="454"/>
      <c r="E56" s="454" t="s">
        <v>230</v>
      </c>
      <c r="F56" s="454"/>
      <c r="G56" s="454" t="s">
        <v>231</v>
      </c>
      <c r="H56" s="631" t="s">
        <v>232</v>
      </c>
    </row>
    <row r="57" spans="1:8" x14ac:dyDescent="0.25">
      <c r="A57" s="435"/>
      <c r="B57" s="427"/>
      <c r="C57" s="427"/>
      <c r="D57" s="587"/>
      <c r="E57" s="587" t="s">
        <v>233</v>
      </c>
      <c r="F57" s="587"/>
      <c r="G57" s="587"/>
      <c r="H57" s="444" t="s">
        <v>231</v>
      </c>
    </row>
    <row r="58" spans="1:8" ht="25" customHeight="1" x14ac:dyDescent="0.25">
      <c r="A58" s="429" t="s">
        <v>234</v>
      </c>
      <c r="B58" s="430"/>
      <c r="C58" s="430"/>
      <c r="D58" s="163">
        <v>11379</v>
      </c>
      <c r="E58" s="163">
        <v>6424</v>
      </c>
      <c r="F58" s="163">
        <v>6417</v>
      </c>
      <c r="G58" s="164">
        <v>1598173.28</v>
      </c>
      <c r="H58" s="165">
        <v>249.05302789465483</v>
      </c>
    </row>
    <row r="60" spans="1:8" ht="15.65" x14ac:dyDescent="0.25">
      <c r="A60" s="119" t="s">
        <v>845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topLeftCell="A7" zoomScaleNormal="100" workbookViewId="0">
      <selection activeCell="J3" sqref="J3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78"/>
      <c r="D1" s="78"/>
      <c r="E1" s="78"/>
      <c r="F1" s="78"/>
      <c r="G1" s="78"/>
      <c r="H1" s="78"/>
      <c r="I1" s="78"/>
    </row>
    <row r="2" spans="1:9" ht="16.3" x14ac:dyDescent="0.25">
      <c r="A2" s="78"/>
      <c r="B2" s="166" t="s">
        <v>988</v>
      </c>
      <c r="C2" s="78"/>
      <c r="D2" s="78"/>
      <c r="E2" s="78"/>
      <c r="F2" s="78"/>
      <c r="G2" s="78"/>
      <c r="H2" s="78"/>
      <c r="I2" s="78"/>
    </row>
    <row r="3" spans="1:9" ht="17.350000000000001" customHeight="1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8" customHeight="1" x14ac:dyDescent="0.25">
      <c r="A4" s="441" t="s">
        <v>27</v>
      </c>
      <c r="B4" s="425"/>
      <c r="C4" s="443" t="s">
        <v>25</v>
      </c>
      <c r="D4" s="449" t="s">
        <v>400</v>
      </c>
      <c r="E4" s="513"/>
      <c r="F4" s="430"/>
      <c r="G4" s="430"/>
      <c r="H4" s="439" t="s">
        <v>236</v>
      </c>
      <c r="I4" s="630" t="s">
        <v>237</v>
      </c>
    </row>
    <row r="5" spans="1:9" ht="15.8" customHeight="1" x14ac:dyDescent="0.25">
      <c r="A5" s="432"/>
      <c r="B5" s="433"/>
      <c r="C5" s="454" t="s">
        <v>238</v>
      </c>
      <c r="D5" s="627" t="s">
        <v>401</v>
      </c>
      <c r="E5" s="628"/>
      <c r="F5" s="514" t="s">
        <v>402</v>
      </c>
      <c r="G5" s="427"/>
      <c r="H5" s="454" t="s">
        <v>239</v>
      </c>
      <c r="I5" s="631" t="s">
        <v>240</v>
      </c>
    </row>
    <row r="6" spans="1:9" x14ac:dyDescent="0.25">
      <c r="A6" s="432"/>
      <c r="B6" s="433"/>
      <c r="C6" s="454" t="s">
        <v>241</v>
      </c>
      <c r="D6" s="454" t="s">
        <v>403</v>
      </c>
      <c r="E6" s="454" t="s">
        <v>404</v>
      </c>
      <c r="F6" s="454" t="s">
        <v>241</v>
      </c>
      <c r="G6" s="454" t="s">
        <v>227</v>
      </c>
      <c r="H6" s="454" t="s">
        <v>242</v>
      </c>
      <c r="I6" s="631"/>
    </row>
    <row r="7" spans="1:9" x14ac:dyDescent="0.25">
      <c r="A7" s="435"/>
      <c r="B7" s="427"/>
      <c r="C7" s="435"/>
      <c r="D7" s="587"/>
      <c r="E7" s="587"/>
      <c r="F7" s="587"/>
      <c r="G7" s="587" t="s">
        <v>243</v>
      </c>
      <c r="H7" s="587" t="s">
        <v>405</v>
      </c>
      <c r="I7" s="515" t="s">
        <v>406</v>
      </c>
    </row>
    <row r="8" spans="1:9" ht="13.6" customHeight="1" x14ac:dyDescent="0.25">
      <c r="A8" s="435">
        <v>1</v>
      </c>
      <c r="B8" s="427"/>
      <c r="C8" s="587">
        <v>2</v>
      </c>
      <c r="D8" s="587">
        <v>3</v>
      </c>
      <c r="E8" s="587">
        <v>4</v>
      </c>
      <c r="F8" s="587">
        <v>5</v>
      </c>
      <c r="G8" s="587">
        <v>6</v>
      </c>
      <c r="H8" s="587">
        <v>7</v>
      </c>
      <c r="I8" s="516">
        <v>8</v>
      </c>
    </row>
    <row r="9" spans="1:9" ht="17.350000000000001" customHeight="1" x14ac:dyDescent="0.25">
      <c r="A9" s="435" t="s">
        <v>31</v>
      </c>
      <c r="B9" s="427"/>
      <c r="C9" s="435">
        <v>64924</v>
      </c>
      <c r="D9" s="435">
        <v>17125</v>
      </c>
      <c r="E9" s="435">
        <v>18734</v>
      </c>
      <c r="F9" s="435">
        <v>29065</v>
      </c>
      <c r="G9" s="435">
        <v>4820</v>
      </c>
      <c r="H9" s="517">
        <v>0.55232271579077075</v>
      </c>
      <c r="I9" s="518">
        <v>7.4240650606863412E-2</v>
      </c>
    </row>
    <row r="10" spans="1:9" ht="13.6" customHeight="1" x14ac:dyDescent="0.25">
      <c r="A10" s="432" t="s">
        <v>33</v>
      </c>
      <c r="B10" s="433"/>
      <c r="C10" s="70">
        <v>6984</v>
      </c>
      <c r="D10" s="74">
        <v>1939</v>
      </c>
      <c r="E10" s="74">
        <v>2216</v>
      </c>
      <c r="F10" s="74">
        <v>2829</v>
      </c>
      <c r="G10" s="74">
        <v>340</v>
      </c>
      <c r="H10" s="167">
        <v>0.59493127147766323</v>
      </c>
      <c r="I10" s="168">
        <v>4.868270332187858E-2</v>
      </c>
    </row>
    <row r="11" spans="1:9" ht="13.6" customHeight="1" x14ac:dyDescent="0.25">
      <c r="A11" s="432" t="s">
        <v>35</v>
      </c>
      <c r="B11" s="433"/>
      <c r="C11" s="70">
        <v>6864</v>
      </c>
      <c r="D11" s="74">
        <v>1635</v>
      </c>
      <c r="E11" s="74">
        <v>2024</v>
      </c>
      <c r="F11" s="74">
        <v>3205</v>
      </c>
      <c r="G11" s="74">
        <v>342</v>
      </c>
      <c r="H11" s="167">
        <v>0.53307109557109555</v>
      </c>
      <c r="I11" s="168">
        <v>4.9825174825174824E-2</v>
      </c>
    </row>
    <row r="12" spans="1:9" ht="13.6" customHeight="1" x14ac:dyDescent="0.25">
      <c r="A12" s="432" t="s">
        <v>36</v>
      </c>
      <c r="B12" s="433"/>
      <c r="C12" s="70">
        <v>6909</v>
      </c>
      <c r="D12" s="74">
        <v>1799</v>
      </c>
      <c r="E12" s="74">
        <v>1831</v>
      </c>
      <c r="F12" s="74">
        <v>3279</v>
      </c>
      <c r="G12" s="74">
        <v>362</v>
      </c>
      <c r="H12" s="167">
        <v>0.5254016500217108</v>
      </c>
      <c r="I12" s="168">
        <v>5.2395426255608626E-2</v>
      </c>
    </row>
    <row r="13" spans="1:9" ht="13.6" customHeight="1" x14ac:dyDescent="0.25">
      <c r="A13" s="442" t="s">
        <v>37</v>
      </c>
      <c r="B13" s="433"/>
      <c r="C13" s="70">
        <v>4342</v>
      </c>
      <c r="D13" s="74">
        <v>1299</v>
      </c>
      <c r="E13" s="74">
        <v>1169</v>
      </c>
      <c r="F13" s="74">
        <v>1874</v>
      </c>
      <c r="G13" s="74">
        <v>342</v>
      </c>
      <c r="H13" s="167">
        <v>0.56840165822201749</v>
      </c>
      <c r="I13" s="168">
        <v>7.8765545831414097E-2</v>
      </c>
    </row>
    <row r="14" spans="1:9" ht="13.6" customHeight="1" x14ac:dyDescent="0.25">
      <c r="A14" s="432" t="s">
        <v>38</v>
      </c>
      <c r="B14" s="433"/>
      <c r="C14" s="70">
        <v>4765</v>
      </c>
      <c r="D14" s="74">
        <v>1502</v>
      </c>
      <c r="E14" s="74">
        <v>1370</v>
      </c>
      <c r="F14" s="74">
        <v>1893</v>
      </c>
      <c r="G14" s="74">
        <v>368</v>
      </c>
      <c r="H14" s="167">
        <v>0.60272822665267578</v>
      </c>
      <c r="I14" s="168">
        <v>7.722980062959077E-2</v>
      </c>
    </row>
    <row r="15" spans="1:9" ht="13.6" customHeight="1" x14ac:dyDescent="0.25">
      <c r="A15" s="432" t="s">
        <v>39</v>
      </c>
      <c r="B15" s="433"/>
      <c r="C15" s="70">
        <v>5993</v>
      </c>
      <c r="D15" s="74">
        <v>1410</v>
      </c>
      <c r="E15" s="74">
        <v>1899</v>
      </c>
      <c r="F15" s="74">
        <v>2684</v>
      </c>
      <c r="G15" s="74">
        <v>277</v>
      </c>
      <c r="H15" s="167">
        <v>0.55214416819622891</v>
      </c>
      <c r="I15" s="168">
        <v>4.6220590689137329E-2</v>
      </c>
    </row>
    <row r="16" spans="1:9" ht="13.6" customHeight="1" x14ac:dyDescent="0.25">
      <c r="A16" s="432" t="s">
        <v>40</v>
      </c>
      <c r="B16" s="433"/>
      <c r="C16" s="70">
        <v>6846</v>
      </c>
      <c r="D16" s="74">
        <v>1671</v>
      </c>
      <c r="E16" s="74">
        <v>2213</v>
      </c>
      <c r="F16" s="74">
        <v>2962</v>
      </c>
      <c r="G16" s="74">
        <v>876</v>
      </c>
      <c r="H16" s="167">
        <v>0.56733859187846913</v>
      </c>
      <c r="I16" s="168">
        <v>0.12795793163891322</v>
      </c>
    </row>
    <row r="17" spans="1:9" ht="13.6" customHeight="1" x14ac:dyDescent="0.25">
      <c r="A17" s="432" t="s">
        <v>41</v>
      </c>
      <c r="B17" s="433"/>
      <c r="C17" s="70">
        <v>7361</v>
      </c>
      <c r="D17" s="74">
        <v>1610</v>
      </c>
      <c r="E17" s="74">
        <v>1958</v>
      </c>
      <c r="F17" s="74">
        <v>3793</v>
      </c>
      <c r="G17" s="74">
        <v>501</v>
      </c>
      <c r="H17" s="167">
        <v>0.48471675044151608</v>
      </c>
      <c r="I17" s="168">
        <v>6.8061404700448302E-2</v>
      </c>
    </row>
    <row r="18" spans="1:9" ht="13.6" customHeight="1" x14ac:dyDescent="0.25">
      <c r="A18" s="432" t="s">
        <v>42</v>
      </c>
      <c r="B18" s="433"/>
      <c r="C18" s="70">
        <v>6100</v>
      </c>
      <c r="D18" s="74">
        <v>1805</v>
      </c>
      <c r="E18" s="74">
        <v>1406</v>
      </c>
      <c r="F18" s="74">
        <v>2889</v>
      </c>
      <c r="G18" s="74">
        <v>683</v>
      </c>
      <c r="H18" s="167">
        <v>0.52639344262295085</v>
      </c>
      <c r="I18" s="168">
        <v>0.1119672131147541</v>
      </c>
    </row>
    <row r="19" spans="1:9" ht="13.6" customHeight="1" x14ac:dyDescent="0.25">
      <c r="A19" s="432" t="s">
        <v>43</v>
      </c>
      <c r="B19" s="433"/>
      <c r="C19" s="70">
        <v>4501</v>
      </c>
      <c r="D19" s="74">
        <v>1262</v>
      </c>
      <c r="E19" s="74">
        <v>1532</v>
      </c>
      <c r="F19" s="74">
        <v>1707</v>
      </c>
      <c r="G19" s="74">
        <v>373</v>
      </c>
      <c r="H19" s="167">
        <v>0.62075094423461452</v>
      </c>
      <c r="I19" s="168">
        <v>8.2870473228171523E-2</v>
      </c>
    </row>
    <row r="20" spans="1:9" ht="13.6" customHeight="1" x14ac:dyDescent="0.25">
      <c r="A20" s="435" t="s">
        <v>45</v>
      </c>
      <c r="B20" s="427"/>
      <c r="C20" s="66">
        <v>4259</v>
      </c>
      <c r="D20" s="76">
        <v>1193</v>
      </c>
      <c r="E20" s="76">
        <v>1116</v>
      </c>
      <c r="F20" s="76">
        <v>1950</v>
      </c>
      <c r="G20" s="76">
        <v>356</v>
      </c>
      <c r="H20" s="169">
        <v>0.54214604367222352</v>
      </c>
      <c r="I20" s="170">
        <v>8.3587696642404327E-2</v>
      </c>
    </row>
    <row r="22" spans="1:9" ht="14.3" x14ac:dyDescent="0.25">
      <c r="A22" s="72" t="s">
        <v>989</v>
      </c>
    </row>
    <row r="46" spans="1:1" ht="15.65" x14ac:dyDescent="0.25">
      <c r="A46" s="119"/>
    </row>
    <row r="49" spans="1:1" ht="15.65" x14ac:dyDescent="0.25">
      <c r="A49" s="119" t="s">
        <v>845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I28" sqref="I28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846</v>
      </c>
    </row>
    <row r="2" spans="1:9" ht="14.3" customHeight="1" x14ac:dyDescent="0.25"/>
    <row r="3" spans="1:9" ht="18" customHeight="1" x14ac:dyDescent="0.25">
      <c r="A3" s="438" t="s">
        <v>20</v>
      </c>
      <c r="B3" s="425"/>
      <c r="C3" s="425"/>
      <c r="D3" s="425"/>
      <c r="E3" s="425"/>
      <c r="F3" s="875" t="s">
        <v>519</v>
      </c>
      <c r="G3" s="876"/>
      <c r="H3" s="630" t="s">
        <v>21</v>
      </c>
    </row>
    <row r="4" spans="1:9" ht="18" customHeight="1" x14ac:dyDescent="0.25">
      <c r="A4" s="435"/>
      <c r="B4" s="427"/>
      <c r="C4" s="427"/>
      <c r="D4" s="427"/>
      <c r="E4" s="427"/>
      <c r="F4" s="643">
        <v>44681</v>
      </c>
      <c r="G4" s="643">
        <v>44712</v>
      </c>
      <c r="H4" s="467"/>
    </row>
    <row r="5" spans="1:9" ht="18" customHeight="1" x14ac:dyDescent="0.25">
      <c r="A5" s="445" t="s">
        <v>244</v>
      </c>
      <c r="B5" s="860"/>
      <c r="C5" s="860"/>
      <c r="D5" s="860"/>
      <c r="E5" s="860"/>
      <c r="F5" s="445">
        <v>64754</v>
      </c>
      <c r="G5" s="445">
        <v>64924</v>
      </c>
      <c r="H5" s="446">
        <v>170</v>
      </c>
    </row>
    <row r="6" spans="1:9" ht="18" customHeight="1" x14ac:dyDescent="0.25">
      <c r="A6" s="432"/>
      <c r="B6" s="859" t="s">
        <v>486</v>
      </c>
      <c r="C6" s="433"/>
      <c r="D6" s="433"/>
      <c r="E6" s="433"/>
      <c r="F6" s="74">
        <v>35626</v>
      </c>
      <c r="G6" s="74">
        <v>35859</v>
      </c>
      <c r="H6" s="75">
        <v>233</v>
      </c>
    </row>
    <row r="7" spans="1:9" ht="18" customHeight="1" x14ac:dyDescent="0.25">
      <c r="A7" s="435"/>
      <c r="B7" s="861" t="s">
        <v>245</v>
      </c>
      <c r="C7" s="427"/>
      <c r="D7" s="427"/>
      <c r="E7" s="427"/>
      <c r="F7" s="862">
        <v>0.55000000000000004</v>
      </c>
      <c r="G7" s="864">
        <v>0.55200000000000005</v>
      </c>
      <c r="H7" s="170">
        <v>2.0000000000000018E-3</v>
      </c>
    </row>
    <row r="8" spans="1:9" ht="18" customHeight="1" x14ac:dyDescent="0.25">
      <c r="A8" s="432"/>
      <c r="B8" s="859" t="s">
        <v>246</v>
      </c>
      <c r="C8" s="433"/>
      <c r="D8" s="433"/>
      <c r="E8" s="433"/>
      <c r="F8" s="74">
        <v>5779</v>
      </c>
      <c r="G8" s="74">
        <v>4820</v>
      </c>
      <c r="H8" s="75">
        <v>-959</v>
      </c>
    </row>
    <row r="9" spans="1:9" ht="18" customHeight="1" x14ac:dyDescent="0.25">
      <c r="A9" s="435"/>
      <c r="B9" s="861" t="s">
        <v>355</v>
      </c>
      <c r="C9" s="427"/>
      <c r="D9" s="427"/>
      <c r="E9" s="427"/>
      <c r="F9" s="863">
        <v>8.8999999999999996E-2</v>
      </c>
      <c r="G9" s="865">
        <v>7.3999999999999996E-2</v>
      </c>
      <c r="H9" s="170">
        <v>-1.4999999999999999E-2</v>
      </c>
    </row>
    <row r="10" spans="1:9" ht="11.25" customHeight="1" x14ac:dyDescent="0.25"/>
    <row r="11" spans="1:9" ht="16.3" x14ac:dyDescent="0.3">
      <c r="A11" s="100" t="s">
        <v>990</v>
      </c>
      <c r="B11" s="171"/>
      <c r="C11" s="171"/>
      <c r="D11" s="171"/>
      <c r="E11" s="171"/>
      <c r="F11" s="171"/>
      <c r="G11" s="171"/>
      <c r="H11" s="171"/>
      <c r="I11" s="171"/>
    </row>
    <row r="32" spans="1:1" x14ac:dyDescent="0.25">
      <c r="A32" s="100" t="s">
        <v>991</v>
      </c>
    </row>
    <row r="52" spans="1:1" ht="15.65" x14ac:dyDescent="0.25">
      <c r="A52" s="119"/>
    </row>
    <row r="53" spans="1:1" x14ac:dyDescent="0.25">
      <c r="A53" s="147"/>
    </row>
    <row r="54" spans="1:1" ht="15.65" x14ac:dyDescent="0.25">
      <c r="A54" s="119" t="s">
        <v>845</v>
      </c>
    </row>
    <row r="55" spans="1:1" x14ac:dyDescent="0.25">
      <c r="A55" s="147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J31" sqref="J31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438" t="s">
        <v>20</v>
      </c>
      <c r="B3" s="425"/>
      <c r="C3" s="425"/>
      <c r="D3" s="875" t="s">
        <v>519</v>
      </c>
      <c r="E3" s="876"/>
      <c r="F3" s="439" t="s">
        <v>21</v>
      </c>
      <c r="G3" s="875" t="s">
        <v>518</v>
      </c>
      <c r="H3" s="876"/>
      <c r="K3" s="65"/>
    </row>
    <row r="4" spans="1:11" ht="16" customHeight="1" x14ac:dyDescent="0.25">
      <c r="A4" s="435"/>
      <c r="B4" s="427"/>
      <c r="C4" s="427"/>
      <c r="D4" s="643">
        <v>44681</v>
      </c>
      <c r="E4" s="643">
        <v>44712</v>
      </c>
      <c r="F4" s="644"/>
      <c r="G4" s="643">
        <v>44681</v>
      </c>
      <c r="H4" s="659">
        <v>44712</v>
      </c>
      <c r="K4" s="65"/>
    </row>
    <row r="5" spans="1:11" ht="16" customHeight="1" x14ac:dyDescent="0.25">
      <c r="A5" s="432" t="s">
        <v>22</v>
      </c>
      <c r="B5" s="433"/>
      <c r="C5" s="433"/>
      <c r="D5" s="645">
        <v>73243</v>
      </c>
      <c r="E5" s="645">
        <v>73387</v>
      </c>
      <c r="F5" s="645">
        <v>144</v>
      </c>
      <c r="G5" s="646">
        <v>1</v>
      </c>
      <c r="H5" s="647">
        <v>1</v>
      </c>
      <c r="K5" s="65"/>
    </row>
    <row r="6" spans="1:11" ht="16" customHeight="1" x14ac:dyDescent="0.25">
      <c r="A6" s="435"/>
      <c r="B6" s="427" t="s">
        <v>23</v>
      </c>
      <c r="C6" s="427"/>
      <c r="D6" s="66">
        <v>3432</v>
      </c>
      <c r="E6" s="66">
        <v>3519</v>
      </c>
      <c r="F6" s="66">
        <v>87</v>
      </c>
      <c r="G6" s="648">
        <v>4.6857720191690676E-2</v>
      </c>
      <c r="H6" s="649">
        <v>4.7951272023655421E-2</v>
      </c>
      <c r="J6" s="67"/>
      <c r="K6" s="65"/>
    </row>
    <row r="7" spans="1:11" ht="16" customHeight="1" x14ac:dyDescent="0.25">
      <c r="A7" s="650" t="s">
        <v>24</v>
      </c>
      <c r="B7" s="651"/>
      <c r="C7" s="651"/>
      <c r="D7" s="652">
        <v>8489</v>
      </c>
      <c r="E7" s="645">
        <v>8463</v>
      </c>
      <c r="F7" s="645">
        <v>-26</v>
      </c>
      <c r="G7" s="653">
        <v>0.11590186092868943</v>
      </c>
      <c r="H7" s="654">
        <v>0.1153201520705302</v>
      </c>
      <c r="I7" s="68"/>
      <c r="J7" s="69"/>
    </row>
    <row r="8" spans="1:11" ht="16" customHeight="1" x14ac:dyDescent="0.25">
      <c r="A8" s="432"/>
      <c r="B8" s="433" t="s">
        <v>23</v>
      </c>
      <c r="C8" s="433"/>
      <c r="D8" s="70">
        <v>476</v>
      </c>
      <c r="E8" s="70">
        <v>500</v>
      </c>
      <c r="F8" s="70">
        <v>24</v>
      </c>
      <c r="G8" s="655">
        <v>6.4989145720410141E-3</v>
      </c>
      <c r="H8" s="656">
        <v>6.8131957976208324E-3</v>
      </c>
      <c r="I8" s="68"/>
      <c r="J8" s="67"/>
    </row>
    <row r="9" spans="1:11" ht="16" customHeight="1" x14ac:dyDescent="0.25">
      <c r="A9" s="650" t="s">
        <v>25</v>
      </c>
      <c r="B9" s="651"/>
      <c r="C9" s="651"/>
      <c r="D9" s="645">
        <v>63927</v>
      </c>
      <c r="E9" s="645">
        <v>64120</v>
      </c>
      <c r="F9" s="645">
        <v>193</v>
      </c>
      <c r="G9" s="653">
        <v>0.87280695766148297</v>
      </c>
      <c r="H9" s="654">
        <v>0.87372422908689551</v>
      </c>
      <c r="I9" s="68"/>
      <c r="J9" s="69"/>
    </row>
    <row r="10" spans="1:11" ht="16" customHeight="1" x14ac:dyDescent="0.25">
      <c r="A10" s="432"/>
      <c r="B10" s="433" t="s">
        <v>23</v>
      </c>
      <c r="C10" s="433"/>
      <c r="D10" s="70">
        <v>2894</v>
      </c>
      <c r="E10" s="70">
        <v>2942</v>
      </c>
      <c r="F10" s="70">
        <v>48</v>
      </c>
      <c r="G10" s="655">
        <v>3.9512308343459444E-2</v>
      </c>
      <c r="H10" s="656">
        <v>4.0088844073200978E-2</v>
      </c>
      <c r="I10" s="68"/>
      <c r="J10" s="67"/>
    </row>
    <row r="11" spans="1:11" ht="16" customHeight="1" x14ac:dyDescent="0.25">
      <c r="A11" s="650" t="s">
        <v>26</v>
      </c>
      <c r="B11" s="651"/>
      <c r="C11" s="651"/>
      <c r="D11" s="645">
        <v>827</v>
      </c>
      <c r="E11" s="645">
        <v>804</v>
      </c>
      <c r="F11" s="645">
        <v>-23</v>
      </c>
      <c r="G11" s="653">
        <v>1.129118140982756E-2</v>
      </c>
      <c r="H11" s="654">
        <v>1.0955618842574297E-2</v>
      </c>
      <c r="I11" s="68"/>
      <c r="J11" s="69"/>
    </row>
    <row r="12" spans="1:11" ht="16" customHeight="1" x14ac:dyDescent="0.25">
      <c r="A12" s="435"/>
      <c r="B12" s="427" t="s">
        <v>23</v>
      </c>
      <c r="C12" s="427"/>
      <c r="D12" s="66">
        <v>62</v>
      </c>
      <c r="E12" s="66">
        <v>77</v>
      </c>
      <c r="F12" s="66">
        <v>15</v>
      </c>
      <c r="G12" s="657">
        <v>8.4649727619021608E-4</v>
      </c>
      <c r="H12" s="658">
        <v>1.0492321528336082E-3</v>
      </c>
      <c r="I12" s="68"/>
      <c r="J12" s="67"/>
    </row>
    <row r="14" spans="1:11" ht="14.3" x14ac:dyDescent="0.25">
      <c r="A14" s="71" t="s">
        <v>641</v>
      </c>
      <c r="B14" s="72" t="s">
        <v>958</v>
      </c>
    </row>
    <row r="40" spans="1:2" ht="14.3" x14ac:dyDescent="0.25">
      <c r="A40" s="71" t="s">
        <v>642</v>
      </c>
      <c r="B40" s="72" t="s">
        <v>959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73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topLeftCell="A28" zoomScaleNormal="100" workbookViewId="0">
      <selection activeCell="N40" sqref="N40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166" t="s">
        <v>581</v>
      </c>
      <c r="B1" s="78" t="s">
        <v>1018</v>
      </c>
    </row>
    <row r="2" spans="1:11" ht="15.8" customHeight="1" x14ac:dyDescent="0.25">
      <c r="G2" s="172"/>
      <c r="H2" s="103"/>
      <c r="I2" s="103"/>
      <c r="J2" s="103"/>
      <c r="K2" s="103"/>
    </row>
    <row r="3" spans="1:11" ht="13.6" customHeight="1" x14ac:dyDescent="0.25">
      <c r="A3" s="441" t="s">
        <v>27</v>
      </c>
      <c r="B3" s="529"/>
      <c r="C3" s="530" t="s">
        <v>247</v>
      </c>
      <c r="D3" s="531"/>
      <c r="E3" s="531"/>
      <c r="F3" s="532" t="s">
        <v>49</v>
      </c>
      <c r="G3" s="532" t="s">
        <v>248</v>
      </c>
      <c r="H3" s="532" t="s">
        <v>249</v>
      </c>
      <c r="I3" s="532" t="s">
        <v>226</v>
      </c>
      <c r="J3" s="532" t="s">
        <v>226</v>
      </c>
      <c r="K3" s="452" t="s">
        <v>250</v>
      </c>
    </row>
    <row r="4" spans="1:11" ht="13.6" customHeight="1" x14ac:dyDescent="0.25">
      <c r="A4" s="525"/>
      <c r="B4" s="526"/>
      <c r="C4" s="458" t="s">
        <v>31</v>
      </c>
      <c r="D4" s="533" t="s">
        <v>251</v>
      </c>
      <c r="E4" s="534"/>
      <c r="F4" s="458" t="s">
        <v>252</v>
      </c>
      <c r="G4" s="458" t="s">
        <v>253</v>
      </c>
      <c r="H4" s="458" t="s">
        <v>254</v>
      </c>
      <c r="I4" s="458" t="s">
        <v>255</v>
      </c>
      <c r="J4" s="458" t="s">
        <v>256</v>
      </c>
      <c r="K4" s="535" t="s">
        <v>257</v>
      </c>
    </row>
    <row r="5" spans="1:11" ht="13.6" customHeight="1" x14ac:dyDescent="0.25">
      <c r="A5" s="525"/>
      <c r="B5" s="526"/>
      <c r="C5" s="458" t="s">
        <v>258</v>
      </c>
      <c r="D5" s="458" t="s">
        <v>259</v>
      </c>
      <c r="E5" s="458" t="s">
        <v>188</v>
      </c>
      <c r="F5" s="458" t="s">
        <v>260</v>
      </c>
      <c r="G5" s="458" t="s">
        <v>261</v>
      </c>
      <c r="H5" s="536" t="s">
        <v>262</v>
      </c>
      <c r="I5" s="458" t="s">
        <v>231</v>
      </c>
      <c r="J5" s="458" t="s">
        <v>263</v>
      </c>
      <c r="K5" s="535" t="s">
        <v>264</v>
      </c>
    </row>
    <row r="6" spans="1:11" ht="13.6" customHeight="1" x14ac:dyDescent="0.25">
      <c r="A6" s="525"/>
      <c r="B6" s="526"/>
      <c r="C6" s="525"/>
      <c r="D6" s="458" t="s">
        <v>193</v>
      </c>
      <c r="E6" s="458" t="s">
        <v>189</v>
      </c>
      <c r="F6" s="458"/>
      <c r="G6" s="458" t="s">
        <v>231</v>
      </c>
      <c r="H6" s="537" t="s">
        <v>265</v>
      </c>
      <c r="I6" s="458" t="s">
        <v>266</v>
      </c>
      <c r="J6" s="458" t="s">
        <v>231</v>
      </c>
      <c r="K6" s="535" t="s">
        <v>267</v>
      </c>
    </row>
    <row r="7" spans="1:11" ht="13.6" customHeight="1" x14ac:dyDescent="0.25">
      <c r="A7" s="538"/>
      <c r="B7" s="534"/>
      <c r="C7" s="538"/>
      <c r="D7" s="460"/>
      <c r="E7" s="460"/>
      <c r="F7" s="460"/>
      <c r="G7" s="460"/>
      <c r="H7" s="539"/>
      <c r="I7" s="460"/>
      <c r="J7" s="533" t="s">
        <v>268</v>
      </c>
      <c r="K7" s="540" t="s">
        <v>269</v>
      </c>
    </row>
    <row r="8" spans="1:11" ht="13.6" customHeight="1" x14ac:dyDescent="0.25">
      <c r="A8" s="538">
        <v>0</v>
      </c>
      <c r="B8" s="534"/>
      <c r="C8" s="460">
        <v>1</v>
      </c>
      <c r="D8" s="460">
        <v>2</v>
      </c>
      <c r="E8" s="460">
        <v>3</v>
      </c>
      <c r="F8" s="460">
        <v>4</v>
      </c>
      <c r="G8" s="460">
        <v>5</v>
      </c>
      <c r="H8" s="547">
        <v>6</v>
      </c>
      <c r="I8" s="460">
        <v>7</v>
      </c>
      <c r="J8" s="533">
        <v>8</v>
      </c>
      <c r="K8" s="540">
        <v>9</v>
      </c>
    </row>
    <row r="9" spans="1:11" ht="13.6" customHeight="1" x14ac:dyDescent="0.25">
      <c r="A9" s="445" t="s">
        <v>31</v>
      </c>
      <c r="B9" s="524"/>
      <c r="C9" s="173">
        <v>18781</v>
      </c>
      <c r="D9" s="173">
        <v>7</v>
      </c>
      <c r="E9" s="173">
        <v>18774</v>
      </c>
      <c r="F9" s="174">
        <v>1855.952</v>
      </c>
      <c r="G9" s="175">
        <v>36846829.800000004</v>
      </c>
      <c r="H9" s="176">
        <v>11599</v>
      </c>
      <c r="I9" s="175">
        <v>1961.9205473616955</v>
      </c>
      <c r="J9" s="175">
        <v>19.853331228393838</v>
      </c>
      <c r="K9" s="177">
        <v>98.820723071188965</v>
      </c>
    </row>
    <row r="10" spans="1:11" ht="13.6" customHeight="1" x14ac:dyDescent="0.25">
      <c r="A10" s="432" t="s">
        <v>33</v>
      </c>
      <c r="B10" s="433"/>
      <c r="C10" s="178">
        <v>2199</v>
      </c>
      <c r="D10" s="179">
        <v>0</v>
      </c>
      <c r="E10" s="179">
        <v>2199</v>
      </c>
      <c r="F10" s="180">
        <v>205.47399999999999</v>
      </c>
      <c r="G10" s="181">
        <v>4059047.25</v>
      </c>
      <c r="H10" s="182">
        <v>1284</v>
      </c>
      <c r="I10" s="183">
        <v>1845.8605047748977</v>
      </c>
      <c r="J10" s="183">
        <v>19.7545541041689</v>
      </c>
      <c r="K10" s="184">
        <v>93.43974533879036</v>
      </c>
    </row>
    <row r="11" spans="1:11" ht="13.6" customHeight="1" x14ac:dyDescent="0.25">
      <c r="A11" s="442" t="s">
        <v>35</v>
      </c>
      <c r="B11" s="433"/>
      <c r="C11" s="178">
        <v>1739</v>
      </c>
      <c r="D11" s="179">
        <v>0</v>
      </c>
      <c r="E11" s="179">
        <v>1739</v>
      </c>
      <c r="F11" s="180">
        <v>177.73699999999999</v>
      </c>
      <c r="G11" s="181">
        <v>3571882.39</v>
      </c>
      <c r="H11" s="182">
        <v>1111</v>
      </c>
      <c r="I11" s="183">
        <v>2053.9864232317423</v>
      </c>
      <c r="J11" s="183">
        <v>20.096448066525259</v>
      </c>
      <c r="K11" s="184">
        <v>102.20644048303623</v>
      </c>
    </row>
    <row r="12" spans="1:11" ht="13.6" customHeight="1" x14ac:dyDescent="0.25">
      <c r="A12" s="432" t="s">
        <v>36</v>
      </c>
      <c r="B12" s="433"/>
      <c r="C12" s="178">
        <v>1758</v>
      </c>
      <c r="D12" s="179">
        <v>0</v>
      </c>
      <c r="E12" s="179">
        <v>1758</v>
      </c>
      <c r="F12" s="180">
        <v>173.53700000000001</v>
      </c>
      <c r="G12" s="181">
        <v>3468985.26</v>
      </c>
      <c r="H12" s="182">
        <v>1085</v>
      </c>
      <c r="I12" s="183">
        <v>1973.2566894197951</v>
      </c>
      <c r="J12" s="183">
        <v>19.989888381152145</v>
      </c>
      <c r="K12" s="184">
        <v>98.712741751990905</v>
      </c>
    </row>
    <row r="13" spans="1:11" ht="13.6" customHeight="1" x14ac:dyDescent="0.25">
      <c r="A13" s="432" t="s">
        <v>37</v>
      </c>
      <c r="B13" s="433"/>
      <c r="C13" s="178">
        <v>1425</v>
      </c>
      <c r="D13" s="179">
        <v>0</v>
      </c>
      <c r="E13" s="179">
        <v>1425</v>
      </c>
      <c r="F13" s="180">
        <v>134.64500000000001</v>
      </c>
      <c r="G13" s="185">
        <v>2690656.85</v>
      </c>
      <c r="H13" s="182">
        <v>841</v>
      </c>
      <c r="I13" s="183">
        <v>1888.1802456140351</v>
      </c>
      <c r="J13" s="183">
        <v>19.98334026514167</v>
      </c>
      <c r="K13" s="184">
        <v>94.487719298245608</v>
      </c>
    </row>
    <row r="14" spans="1:11" ht="13.6" customHeight="1" x14ac:dyDescent="0.25">
      <c r="A14" s="432" t="s">
        <v>38</v>
      </c>
      <c r="B14" s="433"/>
      <c r="C14" s="178">
        <v>1638</v>
      </c>
      <c r="D14" s="179">
        <v>7</v>
      </c>
      <c r="E14" s="179">
        <v>1631</v>
      </c>
      <c r="F14" s="180">
        <v>169.09</v>
      </c>
      <c r="G14" s="181">
        <v>3355923.05</v>
      </c>
      <c r="H14" s="182">
        <v>1057</v>
      </c>
      <c r="I14" s="183">
        <v>2048.7930708180706</v>
      </c>
      <c r="J14" s="183">
        <v>19.846963451416404</v>
      </c>
      <c r="K14" s="184">
        <v>103.22954822954823</v>
      </c>
    </row>
    <row r="15" spans="1:11" ht="13.6" customHeight="1" x14ac:dyDescent="0.25">
      <c r="A15" s="432" t="s">
        <v>39</v>
      </c>
      <c r="B15" s="433"/>
      <c r="C15" s="178">
        <v>1594</v>
      </c>
      <c r="D15" s="179">
        <v>0</v>
      </c>
      <c r="E15" s="179">
        <v>1594</v>
      </c>
      <c r="F15" s="180">
        <v>160.50899999999999</v>
      </c>
      <c r="G15" s="181">
        <v>3112231.07</v>
      </c>
      <c r="H15" s="182">
        <v>1003</v>
      </c>
      <c r="I15" s="183">
        <v>1952.466166875784</v>
      </c>
      <c r="J15" s="183">
        <v>19.389760511871611</v>
      </c>
      <c r="K15" s="184">
        <v>100.69573400250941</v>
      </c>
    </row>
    <row r="16" spans="1:11" ht="13.6" customHeight="1" x14ac:dyDescent="0.25">
      <c r="A16" s="432" t="s">
        <v>40</v>
      </c>
      <c r="B16" s="433"/>
      <c r="C16" s="178">
        <v>1869</v>
      </c>
      <c r="D16" s="179">
        <v>0</v>
      </c>
      <c r="E16" s="179">
        <v>1869</v>
      </c>
      <c r="F16" s="180">
        <v>181.267</v>
      </c>
      <c r="G16" s="181">
        <v>3693093.6</v>
      </c>
      <c r="H16" s="182">
        <v>1133</v>
      </c>
      <c r="I16" s="183">
        <v>1975.9730337078652</v>
      </c>
      <c r="J16" s="183">
        <v>20.373777907727277</v>
      </c>
      <c r="K16" s="184">
        <v>96.986088817549486</v>
      </c>
    </row>
    <row r="17" spans="1:11" ht="13.6" customHeight="1" x14ac:dyDescent="0.25">
      <c r="A17" s="432" t="s">
        <v>41</v>
      </c>
      <c r="B17" s="433"/>
      <c r="C17" s="178">
        <v>1840</v>
      </c>
      <c r="D17" s="179">
        <v>0</v>
      </c>
      <c r="E17" s="179">
        <v>1840</v>
      </c>
      <c r="F17" s="180">
        <v>188.40899999999999</v>
      </c>
      <c r="G17" s="181">
        <v>3721792.71</v>
      </c>
      <c r="H17" s="182">
        <v>1178</v>
      </c>
      <c r="I17" s="183">
        <v>2022.7134293478261</v>
      </c>
      <c r="J17" s="183">
        <v>19.753794723182015</v>
      </c>
      <c r="K17" s="184">
        <v>102.39619565217392</v>
      </c>
    </row>
    <row r="18" spans="1:11" ht="13.6" customHeight="1" x14ac:dyDescent="0.25">
      <c r="A18" s="432" t="s">
        <v>42</v>
      </c>
      <c r="B18" s="433"/>
      <c r="C18" s="178">
        <v>1981</v>
      </c>
      <c r="D18" s="179">
        <v>0</v>
      </c>
      <c r="E18" s="179">
        <v>1981</v>
      </c>
      <c r="F18" s="180">
        <v>213.185</v>
      </c>
      <c r="G18" s="181">
        <v>4271484.1500000004</v>
      </c>
      <c r="H18" s="182">
        <v>1332</v>
      </c>
      <c r="I18" s="183">
        <v>2156.2262241292278</v>
      </c>
      <c r="J18" s="183">
        <v>20.03651359148158</v>
      </c>
      <c r="K18" s="184">
        <v>107.6148409893993</v>
      </c>
    </row>
    <row r="19" spans="1:11" ht="13.6" customHeight="1" x14ac:dyDescent="0.25">
      <c r="A19" s="432" t="s">
        <v>43</v>
      </c>
      <c r="B19" s="433"/>
      <c r="C19" s="178">
        <v>1403</v>
      </c>
      <c r="D19" s="179">
        <v>0</v>
      </c>
      <c r="E19" s="179">
        <v>1403</v>
      </c>
      <c r="F19" s="180">
        <v>137.297</v>
      </c>
      <c r="G19" s="181">
        <v>2652406.9700000002</v>
      </c>
      <c r="H19" s="182">
        <v>858</v>
      </c>
      <c r="I19" s="183">
        <v>1890.5252815395581</v>
      </c>
      <c r="J19" s="183">
        <v>19.318754015018538</v>
      </c>
      <c r="K19" s="184">
        <v>97.859586600142549</v>
      </c>
    </row>
    <row r="20" spans="1:11" ht="13.6" customHeight="1" x14ac:dyDescent="0.25">
      <c r="A20" s="435" t="s">
        <v>45</v>
      </c>
      <c r="B20" s="427"/>
      <c r="C20" s="186">
        <v>1335</v>
      </c>
      <c r="D20" s="187">
        <v>0</v>
      </c>
      <c r="E20" s="187">
        <v>1335</v>
      </c>
      <c r="F20" s="188">
        <v>114.80200000000001</v>
      </c>
      <c r="G20" s="189">
        <v>2249326.5</v>
      </c>
      <c r="H20" s="190">
        <v>717</v>
      </c>
      <c r="I20" s="191">
        <v>1684.8887640449439</v>
      </c>
      <c r="J20" s="191">
        <v>19.593095068030173</v>
      </c>
      <c r="K20" s="192">
        <v>85.994007490636704</v>
      </c>
    </row>
    <row r="21" spans="1:11" x14ac:dyDescent="0.25">
      <c r="G21" s="193"/>
      <c r="H21" s="194"/>
    </row>
    <row r="22" spans="1:11" x14ac:dyDescent="0.25">
      <c r="A22" s="147" t="s">
        <v>357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x14ac:dyDescent="0.25">
      <c r="A23" s="147" t="s">
        <v>356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25">
      <c r="A24" s="195" t="s">
        <v>992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13.6" customHeight="1" x14ac:dyDescent="0.25">
      <c r="A26" s="64" t="s">
        <v>583</v>
      </c>
      <c r="B26" s="78" t="s">
        <v>993</v>
      </c>
    </row>
    <row r="27" spans="1:11" ht="13.6" customHeight="1" x14ac:dyDescent="0.25">
      <c r="H27" s="196"/>
    </row>
    <row r="28" spans="1:11" ht="13.6" customHeight="1" x14ac:dyDescent="0.25">
      <c r="A28" s="528" t="s">
        <v>270</v>
      </c>
      <c r="B28" s="529"/>
      <c r="C28" s="530" t="s">
        <v>247</v>
      </c>
      <c r="D28" s="531"/>
      <c r="E28" s="531"/>
      <c r="F28" s="532" t="s">
        <v>49</v>
      </c>
      <c r="G28" s="532" t="s">
        <v>248</v>
      </c>
      <c r="H28" s="532" t="s">
        <v>249</v>
      </c>
      <c r="I28" s="532" t="s">
        <v>226</v>
      </c>
      <c r="J28" s="532" t="s">
        <v>226</v>
      </c>
      <c r="K28" s="452" t="s">
        <v>250</v>
      </c>
    </row>
    <row r="29" spans="1:11" x14ac:dyDescent="0.25">
      <c r="A29" s="525"/>
      <c r="B29" s="526"/>
      <c r="C29" s="458" t="s">
        <v>31</v>
      </c>
      <c r="D29" s="533" t="s">
        <v>251</v>
      </c>
      <c r="E29" s="534"/>
      <c r="F29" s="458" t="s">
        <v>252</v>
      </c>
      <c r="G29" s="458" t="s">
        <v>253</v>
      </c>
      <c r="H29" s="458" t="s">
        <v>254</v>
      </c>
      <c r="I29" s="458" t="s">
        <v>255</v>
      </c>
      <c r="J29" s="458" t="s">
        <v>256</v>
      </c>
      <c r="K29" s="535" t="s">
        <v>257</v>
      </c>
    </row>
    <row r="30" spans="1:11" x14ac:dyDescent="0.25">
      <c r="A30" s="525"/>
      <c r="B30" s="526"/>
      <c r="C30" s="458" t="s">
        <v>258</v>
      </c>
      <c r="D30" s="458" t="s">
        <v>259</v>
      </c>
      <c r="E30" s="458" t="s">
        <v>188</v>
      </c>
      <c r="F30" s="458" t="s">
        <v>260</v>
      </c>
      <c r="G30" s="458" t="s">
        <v>261</v>
      </c>
      <c r="H30" s="536" t="s">
        <v>262</v>
      </c>
      <c r="I30" s="458" t="s">
        <v>231</v>
      </c>
      <c r="J30" s="458" t="s">
        <v>263</v>
      </c>
      <c r="K30" s="535" t="s">
        <v>264</v>
      </c>
    </row>
    <row r="31" spans="1:11" x14ac:dyDescent="0.25">
      <c r="A31" s="525"/>
      <c r="B31" s="526"/>
      <c r="C31" s="525"/>
      <c r="D31" s="458" t="s">
        <v>193</v>
      </c>
      <c r="E31" s="458" t="s">
        <v>189</v>
      </c>
      <c r="F31" s="458"/>
      <c r="G31" s="458" t="s">
        <v>231</v>
      </c>
      <c r="H31" s="537" t="s">
        <v>265</v>
      </c>
      <c r="I31" s="458" t="s">
        <v>266</v>
      </c>
      <c r="J31" s="458" t="s">
        <v>231</v>
      </c>
      <c r="K31" s="535" t="s">
        <v>267</v>
      </c>
    </row>
    <row r="32" spans="1:11" x14ac:dyDescent="0.25">
      <c r="A32" s="538"/>
      <c r="B32" s="534"/>
      <c r="C32" s="538"/>
      <c r="D32" s="460"/>
      <c r="E32" s="460"/>
      <c r="F32" s="460"/>
      <c r="G32" s="460"/>
      <c r="H32" s="539"/>
      <c r="I32" s="460"/>
      <c r="J32" s="533" t="s">
        <v>268</v>
      </c>
      <c r="K32" s="540" t="s">
        <v>269</v>
      </c>
    </row>
    <row r="33" spans="1:11" ht="14.3" thickBot="1" x14ac:dyDescent="0.3">
      <c r="A33" s="525">
        <v>0</v>
      </c>
      <c r="B33" s="526"/>
      <c r="C33" s="458">
        <v>1</v>
      </c>
      <c r="D33" s="458">
        <v>2</v>
      </c>
      <c r="E33" s="458">
        <v>3</v>
      </c>
      <c r="F33" s="458">
        <v>4</v>
      </c>
      <c r="G33" s="458">
        <v>5</v>
      </c>
      <c r="H33" s="541">
        <v>6</v>
      </c>
      <c r="I33" s="458">
        <v>7</v>
      </c>
      <c r="J33" s="536">
        <v>8</v>
      </c>
      <c r="K33" s="535">
        <v>9</v>
      </c>
    </row>
    <row r="34" spans="1:11" ht="14.3" thickBot="1" x14ac:dyDescent="0.3">
      <c r="A34" s="1003" t="s">
        <v>741</v>
      </c>
      <c r="B34" s="1004"/>
      <c r="C34" s="1004"/>
      <c r="D34" s="1004"/>
      <c r="E34" s="1004"/>
      <c r="F34" s="1004"/>
      <c r="G34" s="1004"/>
      <c r="H34" s="1004"/>
      <c r="I34" s="1004"/>
      <c r="J34" s="1004"/>
      <c r="K34" s="1005"/>
    </row>
    <row r="35" spans="1:11" x14ac:dyDescent="0.25">
      <c r="A35" s="523" t="s">
        <v>271</v>
      </c>
      <c r="B35" s="524"/>
      <c r="C35" s="173">
        <v>18781</v>
      </c>
      <c r="D35" s="173">
        <v>7</v>
      </c>
      <c r="E35" s="173">
        <v>18774</v>
      </c>
      <c r="F35" s="174">
        <v>1855.9520000000002</v>
      </c>
      <c r="G35" s="175">
        <v>36846829.799999997</v>
      </c>
      <c r="H35" s="176">
        <v>11599</v>
      </c>
      <c r="I35" s="175">
        <v>1961.9205473616951</v>
      </c>
      <c r="J35" s="175">
        <v>19.853331228393831</v>
      </c>
      <c r="K35" s="177">
        <v>98.820723071188979</v>
      </c>
    </row>
    <row r="36" spans="1:11" x14ac:dyDescent="0.25">
      <c r="A36" s="525" t="s">
        <v>847</v>
      </c>
      <c r="B36" s="526"/>
      <c r="C36" s="178">
        <v>815</v>
      </c>
      <c r="D36" s="179">
        <v>0</v>
      </c>
      <c r="E36" s="179">
        <v>815</v>
      </c>
      <c r="F36" s="180">
        <v>88.200999999999993</v>
      </c>
      <c r="G36" s="183">
        <v>1688642.19</v>
      </c>
      <c r="H36" s="197">
        <v>551</v>
      </c>
      <c r="I36" s="183">
        <v>2071.9536073619629</v>
      </c>
      <c r="J36" s="183">
        <v>19.145385993356086</v>
      </c>
      <c r="K36" s="184">
        <v>108.22208588957055</v>
      </c>
    </row>
    <row r="37" spans="1:11" x14ac:dyDescent="0.25">
      <c r="A37" s="519" t="s">
        <v>359</v>
      </c>
      <c r="B37" s="526"/>
      <c r="C37" s="178">
        <v>0</v>
      </c>
      <c r="D37" s="179">
        <v>0</v>
      </c>
      <c r="E37" s="179">
        <v>0</v>
      </c>
      <c r="F37" s="180">
        <v>0</v>
      </c>
      <c r="G37" s="183">
        <v>0</v>
      </c>
      <c r="H37" s="179">
        <v>0</v>
      </c>
      <c r="I37" s="183">
        <v>0</v>
      </c>
      <c r="J37" s="183">
        <v>0</v>
      </c>
      <c r="K37" s="184">
        <v>0</v>
      </c>
    </row>
    <row r="38" spans="1:11" ht="12.75" customHeight="1" x14ac:dyDescent="0.25">
      <c r="A38" s="997" t="s">
        <v>753</v>
      </c>
      <c r="B38" s="998"/>
      <c r="C38" s="178">
        <v>477</v>
      </c>
      <c r="D38" s="198">
        <v>0</v>
      </c>
      <c r="E38" s="198">
        <v>477</v>
      </c>
      <c r="F38" s="199">
        <v>50.893999999999998</v>
      </c>
      <c r="G38" s="200">
        <v>986092.99</v>
      </c>
      <c r="H38" s="201">
        <v>318</v>
      </c>
      <c r="I38" s="200">
        <v>2067.2809014675054</v>
      </c>
      <c r="J38" s="200">
        <v>19.375427162337409</v>
      </c>
      <c r="K38" s="202">
        <v>106.69601677148847</v>
      </c>
    </row>
    <row r="39" spans="1:11" x14ac:dyDescent="0.25">
      <c r="A39" s="525" t="s">
        <v>272</v>
      </c>
      <c r="B39" s="526"/>
      <c r="C39" s="178">
        <v>0</v>
      </c>
      <c r="D39" s="179">
        <v>0</v>
      </c>
      <c r="E39" s="179">
        <v>0</v>
      </c>
      <c r="F39" s="180">
        <v>0</v>
      </c>
      <c r="G39" s="183">
        <v>0</v>
      </c>
      <c r="H39" s="197">
        <v>0</v>
      </c>
      <c r="I39" s="200">
        <v>0</v>
      </c>
      <c r="J39" s="200">
        <v>0</v>
      </c>
      <c r="K39" s="202">
        <v>0</v>
      </c>
    </row>
    <row r="40" spans="1:11" x14ac:dyDescent="0.25">
      <c r="A40" s="525" t="s">
        <v>684</v>
      </c>
      <c r="B40" s="526"/>
      <c r="C40" s="178">
        <v>9661</v>
      </c>
      <c r="D40" s="179">
        <v>6</v>
      </c>
      <c r="E40" s="179">
        <v>9655</v>
      </c>
      <c r="F40" s="180">
        <v>1083.9090000000001</v>
      </c>
      <c r="G40" s="183">
        <v>21739452.59</v>
      </c>
      <c r="H40" s="197">
        <v>6774</v>
      </c>
      <c r="I40" s="183">
        <v>2250.2279877859432</v>
      </c>
      <c r="J40" s="183">
        <v>20.056529275059066</v>
      </c>
      <c r="K40" s="184">
        <v>112.19428630576544</v>
      </c>
    </row>
    <row r="41" spans="1:11" x14ac:dyDescent="0.25">
      <c r="A41" s="525" t="s">
        <v>495</v>
      </c>
      <c r="B41" s="526"/>
      <c r="C41" s="178">
        <v>0</v>
      </c>
      <c r="D41" s="179">
        <v>0</v>
      </c>
      <c r="E41" s="179">
        <v>0</v>
      </c>
      <c r="F41" s="180">
        <v>0</v>
      </c>
      <c r="G41" s="183">
        <v>0</v>
      </c>
      <c r="H41" s="197">
        <v>0</v>
      </c>
      <c r="I41" s="183">
        <v>0</v>
      </c>
      <c r="J41" s="183">
        <v>0</v>
      </c>
      <c r="K41" s="184">
        <v>0</v>
      </c>
    </row>
    <row r="42" spans="1:11" x14ac:dyDescent="0.25">
      <c r="A42" s="525" t="s">
        <v>496</v>
      </c>
      <c r="B42" s="526"/>
      <c r="C42" s="179"/>
      <c r="D42" s="179"/>
      <c r="E42" s="179"/>
      <c r="F42" s="180"/>
      <c r="G42" s="179"/>
      <c r="H42" s="179"/>
      <c r="I42" s="179"/>
      <c r="J42" s="179"/>
      <c r="K42" s="184"/>
    </row>
    <row r="43" spans="1:11" ht="14.3" thickBot="1" x14ac:dyDescent="0.3">
      <c r="A43" s="527" t="s">
        <v>749</v>
      </c>
      <c r="B43" s="526"/>
      <c r="C43" s="178">
        <v>7828</v>
      </c>
      <c r="D43" s="179">
        <v>1</v>
      </c>
      <c r="E43" s="179">
        <v>7827</v>
      </c>
      <c r="F43" s="180">
        <v>632.94799999999998</v>
      </c>
      <c r="G43" s="203">
        <v>12432642.029999999</v>
      </c>
      <c r="H43" s="197">
        <v>3956</v>
      </c>
      <c r="I43" s="183">
        <v>1588.2271371997956</v>
      </c>
      <c r="J43" s="183">
        <v>19.642438288769377</v>
      </c>
      <c r="K43" s="184">
        <v>80.856923863055698</v>
      </c>
    </row>
    <row r="44" spans="1:11" ht="14.3" thickBot="1" x14ac:dyDescent="0.3">
      <c r="A44" s="1003" t="s">
        <v>742</v>
      </c>
      <c r="B44" s="1004"/>
      <c r="C44" s="1004"/>
      <c r="D44" s="1004"/>
      <c r="E44" s="1004"/>
      <c r="F44" s="1004"/>
      <c r="G44" s="1004"/>
      <c r="H44" s="1004"/>
      <c r="I44" s="1004"/>
      <c r="J44" s="1004"/>
      <c r="K44" s="1005"/>
    </row>
    <row r="45" spans="1:11" x14ac:dyDescent="0.25">
      <c r="A45" s="523" t="s">
        <v>273</v>
      </c>
      <c r="B45" s="524"/>
      <c r="C45" s="173">
        <v>22517</v>
      </c>
      <c r="D45" s="173">
        <v>221</v>
      </c>
      <c r="E45" s="173">
        <v>22296</v>
      </c>
      <c r="F45" s="173">
        <v>958.72099999999989</v>
      </c>
      <c r="G45" s="545"/>
      <c r="H45" s="173">
        <v>5992</v>
      </c>
      <c r="I45" s="542"/>
      <c r="J45" s="543"/>
      <c r="K45" s="204">
        <v>42.577652440378372</v>
      </c>
    </row>
    <row r="46" spans="1:11" ht="25.5" customHeight="1" x14ac:dyDescent="0.25">
      <c r="A46" s="1006" t="s">
        <v>743</v>
      </c>
      <c r="B46" s="1007"/>
      <c r="C46" s="178"/>
      <c r="D46" s="179"/>
      <c r="E46" s="179"/>
      <c r="F46" s="180"/>
      <c r="G46" s="546"/>
      <c r="H46" s="197"/>
      <c r="I46" s="525"/>
      <c r="J46" s="520"/>
      <c r="K46" s="617"/>
    </row>
    <row r="47" spans="1:11" x14ac:dyDescent="0.25">
      <c r="A47" s="1001" t="s">
        <v>497</v>
      </c>
      <c r="B47" s="1002"/>
      <c r="C47" s="178">
        <v>14790</v>
      </c>
      <c r="D47" s="179">
        <v>149</v>
      </c>
      <c r="E47" s="179">
        <v>14641</v>
      </c>
      <c r="F47" s="180">
        <v>469.41199999999998</v>
      </c>
      <c r="G47" s="546"/>
      <c r="H47" s="197">
        <v>2934</v>
      </c>
      <c r="I47" s="525"/>
      <c r="J47" s="520"/>
      <c r="K47" s="207">
        <v>31.738471940500339</v>
      </c>
    </row>
    <row r="48" spans="1:11" x14ac:dyDescent="0.25">
      <c r="A48" s="1001" t="s">
        <v>498</v>
      </c>
      <c r="B48" s="1002"/>
      <c r="C48" s="178">
        <v>7069</v>
      </c>
      <c r="D48" s="179">
        <v>72</v>
      </c>
      <c r="E48" s="179">
        <v>6997</v>
      </c>
      <c r="F48" s="180">
        <v>427.57</v>
      </c>
      <c r="G48" s="546"/>
      <c r="H48" s="197">
        <v>2672</v>
      </c>
      <c r="I48" s="525"/>
      <c r="J48" s="520"/>
      <c r="K48" s="207">
        <v>60.48521714528222</v>
      </c>
    </row>
    <row r="49" spans="1:11" ht="23.95" customHeight="1" x14ac:dyDescent="0.25">
      <c r="A49" s="997" t="s">
        <v>744</v>
      </c>
      <c r="B49" s="998"/>
      <c r="C49" s="178"/>
      <c r="D49" s="179"/>
      <c r="E49" s="179"/>
      <c r="F49" s="180"/>
      <c r="G49" s="546"/>
      <c r="H49" s="197"/>
      <c r="I49" s="525"/>
      <c r="J49" s="526"/>
      <c r="K49" s="207"/>
    </row>
    <row r="50" spans="1:11" ht="12.75" customHeight="1" x14ac:dyDescent="0.25">
      <c r="A50" s="999" t="s">
        <v>750</v>
      </c>
      <c r="B50" s="1000"/>
      <c r="C50" s="178">
        <v>285</v>
      </c>
      <c r="D50" s="179">
        <v>0</v>
      </c>
      <c r="E50" s="179">
        <v>285</v>
      </c>
      <c r="F50" s="180">
        <v>27.018000000000001</v>
      </c>
      <c r="G50" s="546"/>
      <c r="H50" s="197">
        <v>169</v>
      </c>
      <c r="I50" s="525"/>
      <c r="J50" s="526"/>
      <c r="K50" s="207">
        <v>94.8</v>
      </c>
    </row>
    <row r="51" spans="1:11" ht="22.6" customHeight="1" x14ac:dyDescent="0.25">
      <c r="A51" s="997" t="s">
        <v>751</v>
      </c>
      <c r="B51" s="998"/>
      <c r="C51" s="178">
        <v>124</v>
      </c>
      <c r="D51" s="179">
        <v>0</v>
      </c>
      <c r="E51" s="179">
        <v>124</v>
      </c>
      <c r="F51" s="180">
        <v>12.843</v>
      </c>
      <c r="G51" s="546"/>
      <c r="H51" s="206">
        <v>80</v>
      </c>
      <c r="I51" s="525"/>
      <c r="J51" s="520"/>
      <c r="K51" s="205">
        <v>103.5725806451613</v>
      </c>
    </row>
    <row r="52" spans="1:11" x14ac:dyDescent="0.25">
      <c r="A52" s="525" t="s">
        <v>847</v>
      </c>
      <c r="B52" s="526"/>
      <c r="C52" s="208"/>
      <c r="D52" s="179"/>
      <c r="E52" s="179"/>
      <c r="F52" s="180"/>
      <c r="G52" s="546"/>
      <c r="H52" s="197"/>
      <c r="I52" s="525"/>
      <c r="J52" s="526"/>
      <c r="K52" s="207"/>
    </row>
    <row r="53" spans="1:11" x14ac:dyDescent="0.25">
      <c r="A53" s="1001" t="s">
        <v>745</v>
      </c>
      <c r="B53" s="1002"/>
      <c r="C53" s="178">
        <v>119</v>
      </c>
      <c r="D53" s="179">
        <v>0</v>
      </c>
      <c r="E53" s="179">
        <v>119</v>
      </c>
      <c r="F53" s="180">
        <v>10.488</v>
      </c>
      <c r="G53" s="546"/>
      <c r="H53" s="197">
        <v>66</v>
      </c>
      <c r="I53" s="525"/>
      <c r="J53" s="526"/>
      <c r="K53" s="207">
        <v>88.134453781512605</v>
      </c>
    </row>
    <row r="54" spans="1:11" x14ac:dyDescent="0.25">
      <c r="A54" s="525" t="s">
        <v>746</v>
      </c>
      <c r="B54" s="526"/>
      <c r="C54" s="178"/>
      <c r="D54" s="179"/>
      <c r="E54" s="179"/>
      <c r="F54" s="180"/>
      <c r="G54" s="546"/>
      <c r="H54" s="206"/>
      <c r="I54" s="525"/>
      <c r="J54" s="520"/>
      <c r="K54" s="207"/>
    </row>
    <row r="55" spans="1:11" ht="14.3" thickBot="1" x14ac:dyDescent="0.3">
      <c r="A55" s="1001" t="s">
        <v>745</v>
      </c>
      <c r="B55" s="1002"/>
      <c r="C55" s="178">
        <v>130</v>
      </c>
      <c r="D55" s="179">
        <v>0</v>
      </c>
      <c r="E55" s="179">
        <v>130</v>
      </c>
      <c r="F55" s="180">
        <v>11.39</v>
      </c>
      <c r="G55" s="546"/>
      <c r="H55" s="206">
        <v>71</v>
      </c>
      <c r="I55" s="525"/>
      <c r="J55" s="544"/>
      <c r="K55" s="618">
        <v>87.615384615384613</v>
      </c>
    </row>
    <row r="56" spans="1:11" ht="14.3" thickBot="1" x14ac:dyDescent="0.3">
      <c r="A56" s="994" t="s">
        <v>747</v>
      </c>
      <c r="B56" s="995"/>
      <c r="C56" s="995"/>
      <c r="D56" s="995"/>
      <c r="E56" s="995"/>
      <c r="F56" s="995"/>
      <c r="G56" s="995"/>
      <c r="H56" s="995"/>
      <c r="I56" s="995"/>
      <c r="J56" s="995"/>
      <c r="K56" s="996"/>
    </row>
    <row r="57" spans="1:11" x14ac:dyDescent="0.25">
      <c r="A57" s="519" t="s">
        <v>499</v>
      </c>
      <c r="B57" s="520"/>
      <c r="C57" s="178">
        <v>347</v>
      </c>
      <c r="D57" s="179">
        <v>1</v>
      </c>
      <c r="E57" s="209">
        <v>346</v>
      </c>
      <c r="F57" s="464"/>
      <c r="G57" s="209">
        <v>224200.37</v>
      </c>
      <c r="H57" s="464"/>
      <c r="I57" s="184">
        <v>646.11057636887608</v>
      </c>
      <c r="J57" s="433"/>
      <c r="K57" s="434"/>
    </row>
    <row r="58" spans="1:11" x14ac:dyDescent="0.25">
      <c r="A58" s="521" t="s">
        <v>500</v>
      </c>
      <c r="B58" s="522"/>
      <c r="C58" s="186">
        <v>0</v>
      </c>
      <c r="D58" s="187">
        <v>0</v>
      </c>
      <c r="E58" s="210">
        <v>0</v>
      </c>
      <c r="F58" s="467"/>
      <c r="G58" s="192">
        <v>0</v>
      </c>
      <c r="H58" s="467"/>
      <c r="I58" s="192">
        <v>0</v>
      </c>
      <c r="J58" s="427"/>
      <c r="K58" s="428"/>
    </row>
    <row r="59" spans="1:11" x14ac:dyDescent="0.25">
      <c r="A59" s="211"/>
      <c r="B59" s="212"/>
    </row>
    <row r="60" spans="1:11" x14ac:dyDescent="0.25">
      <c r="A60" s="147" t="s">
        <v>383</v>
      </c>
      <c r="B60" s="147"/>
      <c r="C60" s="147"/>
      <c r="D60" s="147"/>
      <c r="E60" s="147"/>
      <c r="F60" s="147"/>
      <c r="G60" s="147"/>
      <c r="H60" s="147"/>
    </row>
    <row r="61" spans="1:11" x14ac:dyDescent="0.25">
      <c r="A61" s="147" t="s">
        <v>356</v>
      </c>
      <c r="B61" s="147"/>
      <c r="C61" s="147"/>
      <c r="D61" s="147"/>
      <c r="E61" s="147"/>
      <c r="F61" s="147"/>
      <c r="G61" s="147"/>
      <c r="H61" s="147"/>
    </row>
    <row r="62" spans="1:11" x14ac:dyDescent="0.25">
      <c r="A62" s="213" t="s">
        <v>994</v>
      </c>
      <c r="B62" s="147"/>
      <c r="C62" s="147"/>
      <c r="D62" s="147"/>
      <c r="E62" s="147"/>
      <c r="F62" s="147"/>
      <c r="G62" s="147"/>
      <c r="H62" s="147"/>
    </row>
    <row r="63" spans="1:1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15.65" x14ac:dyDescent="0.25">
      <c r="A64" s="56" t="s">
        <v>848</v>
      </c>
    </row>
  </sheetData>
  <mergeCells count="12">
    <mergeCell ref="A47:B47"/>
    <mergeCell ref="A48:B48"/>
    <mergeCell ref="A38:B38"/>
    <mergeCell ref="A34:K34"/>
    <mergeCell ref="A44:K44"/>
    <mergeCell ref="A46:B46"/>
    <mergeCell ref="A56:K56"/>
    <mergeCell ref="A49:B49"/>
    <mergeCell ref="A50:B50"/>
    <mergeCell ref="A51:B51"/>
    <mergeCell ref="A53:B53"/>
    <mergeCell ref="A55:B55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81" t="s">
        <v>849</v>
      </c>
    </row>
    <row r="3" spans="1:8" ht="14.3" thickBot="1" x14ac:dyDescent="0.3">
      <c r="A3" s="69"/>
      <c r="B3" s="69"/>
      <c r="C3" s="69"/>
      <c r="D3" s="69"/>
      <c r="E3" s="69"/>
      <c r="F3" s="69"/>
      <c r="G3" s="69"/>
      <c r="H3" s="69"/>
    </row>
    <row r="4" spans="1:8" ht="18" customHeight="1" x14ac:dyDescent="0.3">
      <c r="A4" s="214"/>
      <c r="B4" s="215"/>
      <c r="C4" s="215"/>
      <c r="D4" s="216"/>
      <c r="E4" s="217" t="s">
        <v>995</v>
      </c>
      <c r="F4" s="218"/>
      <c r="G4" s="219" t="s">
        <v>996</v>
      </c>
      <c r="H4" s="220"/>
    </row>
    <row r="5" spans="1:8" ht="19.05" x14ac:dyDescent="0.35">
      <c r="A5" s="221" t="s">
        <v>20</v>
      </c>
      <c r="B5" s="222"/>
      <c r="C5" s="222"/>
      <c r="D5" s="223"/>
      <c r="E5" s="224" t="s">
        <v>49</v>
      </c>
      <c r="F5" s="225" t="s">
        <v>49</v>
      </c>
      <c r="G5" s="226" t="s">
        <v>49</v>
      </c>
      <c r="H5" s="227" t="s">
        <v>49</v>
      </c>
    </row>
    <row r="6" spans="1:8" x14ac:dyDescent="0.25">
      <c r="A6" s="228"/>
      <c r="B6" s="229"/>
      <c r="C6" s="229"/>
      <c r="D6" s="230"/>
      <c r="E6" s="231" t="s">
        <v>640</v>
      </c>
      <c r="F6" s="232" t="s">
        <v>274</v>
      </c>
      <c r="G6" s="233" t="s">
        <v>640</v>
      </c>
      <c r="H6" s="234" t="s">
        <v>274</v>
      </c>
    </row>
    <row r="7" spans="1:8" ht="14.3" thickBot="1" x14ac:dyDescent="0.3">
      <c r="A7" s="235"/>
      <c r="B7" s="236"/>
      <c r="C7" s="236"/>
      <c r="D7" s="237"/>
      <c r="E7" s="238"/>
      <c r="F7" s="239"/>
      <c r="G7" s="240"/>
      <c r="H7" s="241"/>
    </row>
    <row r="8" spans="1:8" ht="18" customHeight="1" thickTop="1" x14ac:dyDescent="0.3">
      <c r="A8" s="242" t="s">
        <v>275</v>
      </c>
      <c r="B8" s="243"/>
      <c r="C8" s="243"/>
      <c r="D8" s="244"/>
      <c r="E8" s="245">
        <f>SUM(E9+E14)</f>
        <v>0</v>
      </c>
      <c r="F8" s="246">
        <f>SUM(F9+F14)</f>
        <v>0</v>
      </c>
      <c r="G8" s="247">
        <f>SUM(G9+G14)</f>
        <v>1</v>
      </c>
      <c r="H8" s="248">
        <f>SUM(H9+H14)</f>
        <v>1</v>
      </c>
    </row>
    <row r="9" spans="1:8" ht="14.95" customHeight="1" x14ac:dyDescent="0.25">
      <c r="A9" s="548" t="s">
        <v>418</v>
      </c>
      <c r="B9" s="549"/>
      <c r="C9" s="549"/>
      <c r="D9" s="550"/>
      <c r="E9" s="551">
        <f>SUM(E10:E13)</f>
        <v>0</v>
      </c>
      <c r="F9" s="552">
        <f>SUM(F10:F13)</f>
        <v>0</v>
      </c>
      <c r="G9" s="553">
        <f>SUM(G10:G13)</f>
        <v>0</v>
      </c>
      <c r="H9" s="554">
        <f>SUM(H10:H13)</f>
        <v>0</v>
      </c>
    </row>
    <row r="10" spans="1:8" ht="14.95" customHeight="1" x14ac:dyDescent="0.25">
      <c r="A10" s="228" t="s">
        <v>419</v>
      </c>
      <c r="B10" s="229"/>
      <c r="C10" s="229"/>
      <c r="D10" s="230"/>
      <c r="E10" s="616">
        <v>0</v>
      </c>
      <c r="F10" s="249">
        <v>0</v>
      </c>
      <c r="G10" s="555">
        <v>0</v>
      </c>
      <c r="H10" s="250">
        <v>0</v>
      </c>
    </row>
    <row r="11" spans="1:8" ht="14.95" customHeight="1" x14ac:dyDescent="0.25">
      <c r="A11" s="228" t="s">
        <v>420</v>
      </c>
      <c r="B11" s="229"/>
      <c r="C11" s="229"/>
      <c r="D11" s="230"/>
      <c r="E11" s="616">
        <v>0</v>
      </c>
      <c r="F11" s="249">
        <v>0</v>
      </c>
      <c r="G11" s="555">
        <v>0</v>
      </c>
      <c r="H11" s="250">
        <v>0</v>
      </c>
    </row>
    <row r="12" spans="1:8" ht="14.95" customHeight="1" x14ac:dyDescent="0.25">
      <c r="A12" s="228" t="s">
        <v>421</v>
      </c>
      <c r="B12" s="229"/>
      <c r="C12" s="229"/>
      <c r="D12" s="230"/>
      <c r="E12" s="616">
        <v>0</v>
      </c>
      <c r="F12" s="249">
        <v>0</v>
      </c>
      <c r="G12" s="555">
        <v>0</v>
      </c>
      <c r="H12" s="250">
        <v>0</v>
      </c>
    </row>
    <row r="13" spans="1:8" ht="14.95" customHeight="1" x14ac:dyDescent="0.25">
      <c r="A13" s="228" t="s">
        <v>422</v>
      </c>
      <c r="B13" s="229"/>
      <c r="C13" s="229"/>
      <c r="D13" s="230"/>
      <c r="E13" s="616">
        <v>0</v>
      </c>
      <c r="F13" s="249">
        <v>0</v>
      </c>
      <c r="G13" s="555">
        <v>0</v>
      </c>
      <c r="H13" s="250">
        <v>0</v>
      </c>
    </row>
    <row r="14" spans="1:8" ht="14.95" customHeight="1" x14ac:dyDescent="0.25">
      <c r="A14" s="559" t="s">
        <v>423</v>
      </c>
      <c r="B14" s="560"/>
      <c r="C14" s="560"/>
      <c r="D14" s="561"/>
      <c r="E14" s="558">
        <f>SUM(E15:E18)</f>
        <v>0</v>
      </c>
      <c r="F14" s="562">
        <f>SUM(F15:F18)</f>
        <v>0</v>
      </c>
      <c r="G14" s="556">
        <f>SUM(G15:G18)</f>
        <v>1</v>
      </c>
      <c r="H14" s="563">
        <f>SUM(H15:H18)</f>
        <v>1</v>
      </c>
    </row>
    <row r="15" spans="1:8" ht="14.95" customHeight="1" x14ac:dyDescent="0.25">
      <c r="A15" s="228" t="s">
        <v>424</v>
      </c>
      <c r="B15" s="229"/>
      <c r="C15" s="229"/>
      <c r="D15" s="230"/>
      <c r="E15" s="636"/>
      <c r="F15" s="251"/>
      <c r="G15" s="555"/>
      <c r="H15" s="250"/>
    </row>
    <row r="16" spans="1:8" ht="14.95" customHeight="1" x14ac:dyDescent="0.25">
      <c r="A16" s="228" t="s">
        <v>425</v>
      </c>
      <c r="B16" s="229"/>
      <c r="C16" s="229"/>
      <c r="D16" s="230"/>
      <c r="E16" s="616">
        <v>0</v>
      </c>
      <c r="F16" s="252">
        <v>0</v>
      </c>
      <c r="G16" s="557">
        <v>1</v>
      </c>
      <c r="H16" s="253">
        <v>1</v>
      </c>
    </row>
    <row r="17" spans="1:8" ht="14.95" customHeight="1" x14ac:dyDescent="0.25">
      <c r="A17" s="228" t="s">
        <v>426</v>
      </c>
      <c r="B17" s="229"/>
      <c r="C17" s="229"/>
      <c r="D17" s="230"/>
      <c r="E17" s="616">
        <v>0</v>
      </c>
      <c r="F17" s="252">
        <v>0</v>
      </c>
      <c r="G17" s="555">
        <v>0</v>
      </c>
      <c r="H17" s="250">
        <v>0</v>
      </c>
    </row>
    <row r="18" spans="1:8" ht="14.95" customHeight="1" thickBot="1" x14ac:dyDescent="0.3">
      <c r="A18" s="228" t="s">
        <v>427</v>
      </c>
      <c r="B18" s="229"/>
      <c r="C18" s="229"/>
      <c r="D18" s="230"/>
      <c r="E18" s="616">
        <v>0</v>
      </c>
      <c r="F18" s="252">
        <v>0</v>
      </c>
      <c r="G18" s="555">
        <v>0</v>
      </c>
      <c r="H18" s="250">
        <v>0</v>
      </c>
    </row>
    <row r="19" spans="1:8" ht="18" customHeight="1" thickTop="1" thickBot="1" x14ac:dyDescent="0.35">
      <c r="A19" s="254" t="s">
        <v>713</v>
      </c>
      <c r="B19" s="255"/>
      <c r="C19" s="255"/>
      <c r="D19" s="255"/>
      <c r="E19" s="256">
        <v>0</v>
      </c>
      <c r="F19" s="257">
        <v>0</v>
      </c>
      <c r="G19" s="258">
        <v>0</v>
      </c>
      <c r="H19" s="259">
        <v>0</v>
      </c>
    </row>
    <row r="20" spans="1:8" ht="18" customHeight="1" thickTop="1" thickBot="1" x14ac:dyDescent="0.35">
      <c r="A20" s="254" t="s">
        <v>758</v>
      </c>
      <c r="B20" s="255"/>
      <c r="C20" s="255"/>
      <c r="D20" s="255"/>
      <c r="E20" s="256">
        <v>0</v>
      </c>
      <c r="F20" s="257">
        <v>0</v>
      </c>
      <c r="G20" s="258">
        <v>1</v>
      </c>
      <c r="H20" s="259">
        <v>12</v>
      </c>
    </row>
    <row r="21" spans="1:8" ht="18" customHeight="1" thickTop="1" x14ac:dyDescent="0.3">
      <c r="A21" s="260" t="s">
        <v>695</v>
      </c>
      <c r="B21" s="261"/>
      <c r="C21" s="261"/>
      <c r="D21" s="261"/>
      <c r="E21" s="262">
        <f>SUM(E22:E35)</f>
        <v>30</v>
      </c>
      <c r="F21" s="263">
        <f>SUM(F22:F35)</f>
        <v>35</v>
      </c>
      <c r="G21" s="264">
        <f>SUM(G22:G35)</f>
        <v>131</v>
      </c>
      <c r="H21" s="265">
        <f>SUM(H22:H35)</f>
        <v>141</v>
      </c>
    </row>
    <row r="22" spans="1:8" ht="18" customHeight="1" x14ac:dyDescent="0.25">
      <c r="A22" s="228" t="s">
        <v>428</v>
      </c>
      <c r="B22" s="229"/>
      <c r="C22" s="229"/>
      <c r="D22" s="229"/>
      <c r="E22" s="616">
        <v>0</v>
      </c>
      <c r="F22" s="249">
        <v>0</v>
      </c>
      <c r="G22" s="555">
        <v>0</v>
      </c>
      <c r="H22" s="250">
        <v>0</v>
      </c>
    </row>
    <row r="23" spans="1:8" ht="14.95" customHeight="1" x14ac:dyDescent="0.25">
      <c r="A23" s="1009" t="s">
        <v>686</v>
      </c>
      <c r="B23" s="1010"/>
      <c r="C23" s="1010"/>
      <c r="D23" s="1011"/>
      <c r="E23" s="1012">
        <v>0</v>
      </c>
      <c r="F23" s="1013">
        <v>0</v>
      </c>
      <c r="G23" s="1014">
        <v>1</v>
      </c>
      <c r="H23" s="1015">
        <v>1</v>
      </c>
    </row>
    <row r="24" spans="1:8" ht="14.95" customHeight="1" x14ac:dyDescent="0.25">
      <c r="A24" s="1009" t="s">
        <v>687</v>
      </c>
      <c r="B24" s="1010"/>
      <c r="C24" s="1010"/>
      <c r="D24" s="1011"/>
      <c r="E24" s="1012"/>
      <c r="F24" s="1013"/>
      <c r="G24" s="1014"/>
      <c r="H24" s="1015"/>
    </row>
    <row r="25" spans="1:8" ht="14.95" customHeight="1" x14ac:dyDescent="0.25">
      <c r="A25" s="228" t="s">
        <v>800</v>
      </c>
      <c r="B25" s="229"/>
      <c r="C25" s="229"/>
      <c r="D25" s="229"/>
      <c r="E25" s="616">
        <v>0</v>
      </c>
      <c r="F25" s="249">
        <v>0</v>
      </c>
      <c r="G25" s="555">
        <v>0</v>
      </c>
      <c r="H25" s="250">
        <v>0</v>
      </c>
    </row>
    <row r="26" spans="1:8" ht="14.95" customHeight="1" x14ac:dyDescent="0.25">
      <c r="A26" s="228" t="s">
        <v>617</v>
      </c>
      <c r="B26" s="229"/>
      <c r="C26" s="229"/>
      <c r="D26" s="229"/>
      <c r="E26" s="616">
        <v>0</v>
      </c>
      <c r="F26" s="249">
        <v>0</v>
      </c>
      <c r="G26" s="555"/>
      <c r="H26" s="250"/>
    </row>
    <row r="27" spans="1:8" ht="14.95" customHeight="1" x14ac:dyDescent="0.25">
      <c r="A27" s="228" t="s">
        <v>688</v>
      </c>
      <c r="B27" s="229"/>
      <c r="C27" s="229"/>
      <c r="D27" s="229"/>
      <c r="E27" s="636">
        <v>0</v>
      </c>
      <c r="F27" s="266">
        <v>0</v>
      </c>
      <c r="G27" s="557">
        <v>6</v>
      </c>
      <c r="H27" s="253">
        <v>0</v>
      </c>
    </row>
    <row r="28" spans="1:8" ht="14.95" customHeight="1" x14ac:dyDescent="0.25">
      <c r="A28" s="228" t="s">
        <v>429</v>
      </c>
      <c r="B28" s="229"/>
      <c r="C28" s="229"/>
      <c r="D28" s="229"/>
      <c r="E28" s="616">
        <v>0</v>
      </c>
      <c r="F28" s="249">
        <v>0</v>
      </c>
      <c r="G28" s="557">
        <v>0</v>
      </c>
      <c r="H28" s="253">
        <v>0</v>
      </c>
    </row>
    <row r="29" spans="1:8" ht="14.95" customHeight="1" x14ac:dyDescent="0.25">
      <c r="A29" s="228" t="s">
        <v>276</v>
      </c>
      <c r="B29" s="229"/>
      <c r="C29" s="229"/>
      <c r="D29" s="229"/>
      <c r="E29" s="636">
        <v>1</v>
      </c>
      <c r="F29" s="266">
        <v>2</v>
      </c>
      <c r="G29" s="557">
        <v>5</v>
      </c>
      <c r="H29" s="253">
        <v>5</v>
      </c>
    </row>
    <row r="30" spans="1:8" ht="14.95" customHeight="1" x14ac:dyDescent="0.25">
      <c r="A30" s="228" t="s">
        <v>689</v>
      </c>
      <c r="B30" s="229"/>
      <c r="C30" s="229"/>
      <c r="D30" s="229"/>
      <c r="E30" s="636">
        <v>12</v>
      </c>
      <c r="F30" s="266">
        <v>12</v>
      </c>
      <c r="G30" s="557">
        <v>45</v>
      </c>
      <c r="H30" s="253">
        <v>47</v>
      </c>
    </row>
    <row r="31" spans="1:8" ht="14.95" customHeight="1" x14ac:dyDescent="0.25">
      <c r="A31" s="228" t="s">
        <v>808</v>
      </c>
      <c r="B31" s="229"/>
      <c r="C31" s="229"/>
      <c r="D31" s="229"/>
      <c r="E31" s="636">
        <v>1</v>
      </c>
      <c r="F31" s="266">
        <v>1</v>
      </c>
      <c r="G31" s="557">
        <v>9</v>
      </c>
      <c r="H31" s="253">
        <v>9</v>
      </c>
    </row>
    <row r="32" spans="1:8" ht="14.95" customHeight="1" x14ac:dyDescent="0.25">
      <c r="A32" s="228" t="s">
        <v>801</v>
      </c>
      <c r="B32" s="229"/>
      <c r="C32" s="229"/>
      <c r="D32" s="229"/>
      <c r="E32" s="636">
        <v>1</v>
      </c>
      <c r="F32" s="266">
        <v>4</v>
      </c>
      <c r="G32" s="557">
        <v>3</v>
      </c>
      <c r="H32" s="253">
        <v>7</v>
      </c>
    </row>
    <row r="33" spans="1:8" ht="14.95" customHeight="1" x14ac:dyDescent="0.25">
      <c r="A33" s="228" t="s">
        <v>802</v>
      </c>
      <c r="B33" s="229"/>
      <c r="C33" s="229"/>
      <c r="D33" s="229"/>
      <c r="E33" s="636">
        <v>1</v>
      </c>
      <c r="F33" s="266">
        <v>2</v>
      </c>
      <c r="G33" s="557">
        <v>4</v>
      </c>
      <c r="H33" s="253">
        <v>10</v>
      </c>
    </row>
    <row r="34" spans="1:8" ht="14.95" customHeight="1" x14ac:dyDescent="0.25">
      <c r="A34" s="228" t="s">
        <v>690</v>
      </c>
      <c r="B34" s="229"/>
      <c r="C34" s="229"/>
      <c r="D34" s="229"/>
      <c r="E34" s="636">
        <v>0</v>
      </c>
      <c r="F34" s="266">
        <v>0</v>
      </c>
      <c r="G34" s="557">
        <v>0</v>
      </c>
      <c r="H34" s="253">
        <v>0</v>
      </c>
    </row>
    <row r="35" spans="1:8" ht="14.95" customHeight="1" thickBot="1" x14ac:dyDescent="0.3">
      <c r="A35" s="228" t="s">
        <v>618</v>
      </c>
      <c r="B35" s="229"/>
      <c r="C35" s="229"/>
      <c r="D35" s="229"/>
      <c r="E35" s="636">
        <v>14</v>
      </c>
      <c r="F35" s="266">
        <v>14</v>
      </c>
      <c r="G35" s="557">
        <v>58</v>
      </c>
      <c r="H35" s="253">
        <v>62</v>
      </c>
    </row>
    <row r="36" spans="1:8" ht="22.6" customHeight="1" thickTop="1" thickBot="1" x14ac:dyDescent="0.4">
      <c r="A36" s="267" t="s">
        <v>22</v>
      </c>
      <c r="B36" s="268"/>
      <c r="C36" s="268"/>
      <c r="D36" s="269"/>
      <c r="E36" s="270">
        <f>SUM(E8+E19+E20+E21)</f>
        <v>30</v>
      </c>
      <c r="F36" s="271">
        <f>SUM(F8+F19+F20+F21)</f>
        <v>35</v>
      </c>
      <c r="G36" s="272">
        <f>SUM(G8+G19+G20+G21)</f>
        <v>133</v>
      </c>
      <c r="H36" s="273">
        <f>SUM(H8+H19+H20+H21)</f>
        <v>154</v>
      </c>
    </row>
    <row r="38" spans="1:8" ht="25.5" customHeight="1" x14ac:dyDescent="0.25">
      <c r="A38" s="1008" t="s">
        <v>850</v>
      </c>
      <c r="B38" s="1008"/>
      <c r="C38" s="1008"/>
      <c r="D38" s="1008"/>
      <c r="E38" s="1008"/>
      <c r="F38" s="1008"/>
      <c r="G38" s="1008"/>
      <c r="H38" s="1008"/>
    </row>
    <row r="39" spans="1:8" ht="12.75" customHeight="1" x14ac:dyDescent="0.25">
      <c r="C39" s="274"/>
      <c r="D39" s="274"/>
      <c r="E39" s="274"/>
      <c r="F39" s="274"/>
      <c r="G39" s="274"/>
      <c r="H39" s="274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L33" sqref="L33:M33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81" t="s">
        <v>851</v>
      </c>
    </row>
    <row r="2" spans="1:8" ht="12.75" customHeight="1" thickBot="1" x14ac:dyDescent="0.3"/>
    <row r="3" spans="1:8" ht="18" customHeight="1" x14ac:dyDescent="0.3">
      <c r="A3" s="214"/>
      <c r="B3" s="215"/>
      <c r="C3" s="215"/>
      <c r="D3" s="216"/>
      <c r="E3" s="217" t="s">
        <v>995</v>
      </c>
      <c r="F3" s="218"/>
      <c r="G3" s="275" t="s">
        <v>996</v>
      </c>
      <c r="H3" s="220"/>
    </row>
    <row r="4" spans="1:8" ht="19.05" x14ac:dyDescent="0.35">
      <c r="A4" s="221" t="s">
        <v>20</v>
      </c>
      <c r="B4" s="222"/>
      <c r="C4" s="222"/>
      <c r="D4" s="223"/>
      <c r="E4" s="224" t="s">
        <v>49</v>
      </c>
      <c r="F4" s="225" t="s">
        <v>49</v>
      </c>
      <c r="G4" s="226" t="s">
        <v>49</v>
      </c>
      <c r="H4" s="227" t="s">
        <v>49</v>
      </c>
    </row>
    <row r="5" spans="1:8" x14ac:dyDescent="0.25">
      <c r="A5" s="228"/>
      <c r="B5" s="229"/>
      <c r="C5" s="229"/>
      <c r="D5" s="230"/>
      <c r="E5" s="231" t="s">
        <v>640</v>
      </c>
      <c r="F5" s="232" t="s">
        <v>274</v>
      </c>
      <c r="G5" s="233" t="s">
        <v>640</v>
      </c>
      <c r="H5" s="234" t="s">
        <v>274</v>
      </c>
    </row>
    <row r="6" spans="1:8" ht="14.3" thickBot="1" x14ac:dyDescent="0.3">
      <c r="A6" s="235"/>
      <c r="B6" s="236"/>
      <c r="C6" s="236"/>
      <c r="D6" s="237"/>
      <c r="E6" s="238"/>
      <c r="F6" s="239"/>
      <c r="G6" s="240"/>
      <c r="H6" s="241"/>
    </row>
    <row r="7" spans="1:8" ht="18" customHeight="1" thickTop="1" thickBot="1" x14ac:dyDescent="0.35">
      <c r="A7" s="276" t="s">
        <v>22</v>
      </c>
      <c r="B7" s="277"/>
      <c r="C7" s="277"/>
      <c r="D7" s="278"/>
      <c r="E7" s="279">
        <f>SUM(E8:E14)</f>
        <v>104</v>
      </c>
      <c r="F7" s="639">
        <f>SUM(F8:F14)</f>
        <v>33</v>
      </c>
      <c r="G7" s="638">
        <f>SUM(G8:G14)</f>
        <v>636</v>
      </c>
      <c r="H7" s="641">
        <f>SUM(H8:H14)</f>
        <v>201</v>
      </c>
    </row>
    <row r="8" spans="1:8" ht="14.95" customHeight="1" thickTop="1" x14ac:dyDescent="0.25">
      <c r="A8" s="228" t="s">
        <v>803</v>
      </c>
      <c r="B8" s="229"/>
      <c r="C8" s="229"/>
      <c r="D8" s="229"/>
      <c r="E8" s="466">
        <v>77</v>
      </c>
      <c r="F8" s="249">
        <v>0</v>
      </c>
      <c r="G8" s="637">
        <v>473</v>
      </c>
      <c r="H8" s="250">
        <v>0</v>
      </c>
    </row>
    <row r="9" spans="1:8" ht="14.95" customHeight="1" x14ac:dyDescent="0.25">
      <c r="A9" s="228" t="s">
        <v>804</v>
      </c>
      <c r="B9" s="229"/>
      <c r="C9" s="229"/>
      <c r="D9" s="230"/>
      <c r="E9" s="466">
        <v>11</v>
      </c>
      <c r="F9" s="280">
        <v>11</v>
      </c>
      <c r="G9" s="637">
        <v>53</v>
      </c>
      <c r="H9" s="253">
        <v>53</v>
      </c>
    </row>
    <row r="10" spans="1:8" ht="14.95" customHeight="1" x14ac:dyDescent="0.25">
      <c r="A10" s="228" t="s">
        <v>643</v>
      </c>
      <c r="B10" s="229"/>
      <c r="C10" s="229"/>
      <c r="D10" s="229"/>
      <c r="E10" s="466">
        <v>3</v>
      </c>
      <c r="F10" s="280">
        <v>9</v>
      </c>
      <c r="G10" s="637">
        <v>33</v>
      </c>
      <c r="H10" s="253">
        <v>71</v>
      </c>
    </row>
    <row r="11" spans="1:8" ht="14.95" customHeight="1" x14ac:dyDescent="0.25">
      <c r="A11" s="228" t="s">
        <v>805</v>
      </c>
      <c r="B11" s="229"/>
      <c r="C11" s="229"/>
      <c r="D11" s="229"/>
      <c r="E11" s="466">
        <v>12</v>
      </c>
      <c r="F11" s="280">
        <v>12</v>
      </c>
      <c r="G11" s="637">
        <v>75</v>
      </c>
      <c r="H11" s="253">
        <v>75</v>
      </c>
    </row>
    <row r="12" spans="1:8" ht="14.95" customHeight="1" x14ac:dyDescent="0.25">
      <c r="A12" s="281" t="s">
        <v>644</v>
      </c>
      <c r="B12" s="282"/>
      <c r="C12" s="282"/>
      <c r="D12" s="283"/>
      <c r="E12" s="570"/>
      <c r="F12" s="284"/>
      <c r="G12" s="568"/>
      <c r="H12" s="285"/>
    </row>
    <row r="13" spans="1:8" ht="14.95" customHeight="1" x14ac:dyDescent="0.25">
      <c r="A13" s="286" t="s">
        <v>409</v>
      </c>
      <c r="B13" s="229"/>
      <c r="C13" s="229"/>
      <c r="D13" s="229"/>
      <c r="E13" s="466">
        <v>1</v>
      </c>
      <c r="F13" s="280">
        <v>1</v>
      </c>
      <c r="G13" s="637">
        <v>2</v>
      </c>
      <c r="H13" s="253">
        <v>2</v>
      </c>
    </row>
    <row r="14" spans="1:8" ht="14.95" customHeight="1" thickBot="1" x14ac:dyDescent="0.3">
      <c r="A14" s="287" t="s">
        <v>806</v>
      </c>
      <c r="B14" s="288"/>
      <c r="C14" s="288"/>
      <c r="D14" s="289"/>
      <c r="E14" s="571">
        <v>0</v>
      </c>
      <c r="F14" s="290">
        <v>0</v>
      </c>
      <c r="G14" s="569">
        <v>0</v>
      </c>
      <c r="H14" s="291">
        <v>0</v>
      </c>
    </row>
    <row r="15" spans="1:8" ht="11.25" customHeight="1" x14ac:dyDescent="0.25">
      <c r="A15" s="147"/>
      <c r="B15" s="147"/>
      <c r="C15" s="147"/>
      <c r="D15" s="147"/>
      <c r="E15" s="147"/>
      <c r="F15" s="147"/>
      <c r="G15" s="147"/>
      <c r="H15" s="147"/>
    </row>
    <row r="16" spans="1:8" ht="15.65" x14ac:dyDescent="0.25">
      <c r="A16" s="81" t="s">
        <v>997</v>
      </c>
      <c r="B16" s="147"/>
      <c r="C16" s="147"/>
      <c r="D16" s="147"/>
      <c r="E16" s="147"/>
      <c r="F16" s="147"/>
      <c r="G16" s="147"/>
    </row>
    <row r="17" spans="1:8" ht="13.6" customHeight="1" thickBot="1" x14ac:dyDescent="0.3">
      <c r="A17" s="147"/>
      <c r="B17" s="147"/>
      <c r="C17" s="147"/>
      <c r="D17" s="147"/>
      <c r="E17" s="147"/>
      <c r="F17" s="147"/>
      <c r="G17" s="147"/>
      <c r="H17" s="147"/>
    </row>
    <row r="18" spans="1:8" ht="19.05" x14ac:dyDescent="0.25">
      <c r="A18" s="292"/>
      <c r="B18" s="293"/>
      <c r="C18" s="293"/>
      <c r="D18" s="294" t="s">
        <v>277</v>
      </c>
      <c r="E18" s="295" t="s">
        <v>278</v>
      </c>
      <c r="F18" s="296"/>
      <c r="G18" s="295"/>
      <c r="H18" s="297" t="s">
        <v>279</v>
      </c>
    </row>
    <row r="19" spans="1:8" ht="19.05" x14ac:dyDescent="0.25">
      <c r="A19" s="298" t="s">
        <v>20</v>
      </c>
      <c r="B19" s="299"/>
      <c r="C19" s="299"/>
      <c r="D19" s="231"/>
      <c r="E19" s="300" t="s">
        <v>280</v>
      </c>
      <c r="F19" s="231" t="s">
        <v>281</v>
      </c>
      <c r="G19" s="300" t="s">
        <v>282</v>
      </c>
      <c r="H19" s="301" t="s">
        <v>283</v>
      </c>
    </row>
    <row r="20" spans="1:8" ht="14.3" thickBot="1" x14ac:dyDescent="0.3">
      <c r="A20" s="302"/>
      <c r="B20" s="303"/>
      <c r="C20" s="303"/>
      <c r="D20" s="238"/>
      <c r="E20" s="304"/>
      <c r="F20" s="238"/>
      <c r="G20" s="304"/>
      <c r="H20" s="305"/>
    </row>
    <row r="21" spans="1:8" ht="18" customHeight="1" thickTop="1" thickBot="1" x14ac:dyDescent="0.35">
      <c r="A21" s="276" t="s">
        <v>22</v>
      </c>
      <c r="B21" s="278"/>
      <c r="C21" s="642">
        <f>SUM(C22,C27,C32)</f>
        <v>63</v>
      </c>
      <c r="D21" s="279">
        <f>SUM(D22,D27,D32)</f>
        <v>15</v>
      </c>
      <c r="E21" s="642">
        <f>SUM(E22,E27,E32)</f>
        <v>22</v>
      </c>
      <c r="F21" s="279">
        <f>SUM(F22,F27,F32)</f>
        <v>21</v>
      </c>
      <c r="G21" s="642">
        <f>SUM(G22,G27,G32)</f>
        <v>0</v>
      </c>
      <c r="H21" s="306">
        <f>SUM(H22+H27+H32)</f>
        <v>5</v>
      </c>
    </row>
    <row r="22" spans="1:8" ht="14.95" customHeight="1" thickTop="1" x14ac:dyDescent="0.25">
      <c r="A22" s="564" t="s">
        <v>284</v>
      </c>
      <c r="B22" s="431"/>
      <c r="C22" s="707">
        <f t="shared" ref="C22:H22" si="0">SUM(C23:C26)</f>
        <v>0</v>
      </c>
      <c r="D22" s="693">
        <f>SUM(D23:D26)</f>
        <v>0</v>
      </c>
      <c r="E22" s="707">
        <f t="shared" si="0"/>
        <v>0</v>
      </c>
      <c r="F22" s="693">
        <f t="shared" si="0"/>
        <v>0</v>
      </c>
      <c r="G22" s="707">
        <f t="shared" si="0"/>
        <v>0</v>
      </c>
      <c r="H22" s="565">
        <f t="shared" si="0"/>
        <v>0</v>
      </c>
    </row>
    <row r="23" spans="1:8" ht="14.95" customHeight="1" x14ac:dyDescent="0.25">
      <c r="A23" s="307" t="s">
        <v>285</v>
      </c>
      <c r="B23" s="230"/>
      <c r="C23" s="566">
        <v>0</v>
      </c>
      <c r="D23" s="308">
        <v>0</v>
      </c>
      <c r="E23" s="309">
        <v>0</v>
      </c>
      <c r="F23" s="308">
        <v>0</v>
      </c>
      <c r="G23" s="309">
        <v>0</v>
      </c>
      <c r="H23" s="310">
        <v>0</v>
      </c>
    </row>
    <row r="24" spans="1:8" ht="14.95" customHeight="1" x14ac:dyDescent="0.25">
      <c r="A24" s="307" t="s">
        <v>286</v>
      </c>
      <c r="B24" s="230"/>
      <c r="C24" s="566">
        <v>0</v>
      </c>
      <c r="D24" s="308">
        <v>0</v>
      </c>
      <c r="E24" s="309">
        <v>0</v>
      </c>
      <c r="F24" s="308">
        <v>0</v>
      </c>
      <c r="G24" s="309">
        <v>0</v>
      </c>
      <c r="H24" s="310">
        <v>0</v>
      </c>
    </row>
    <row r="25" spans="1:8" ht="14.95" customHeight="1" x14ac:dyDescent="0.25">
      <c r="A25" s="307" t="s">
        <v>287</v>
      </c>
      <c r="B25" s="230"/>
      <c r="C25" s="612">
        <v>0</v>
      </c>
      <c r="D25" s="308">
        <v>0</v>
      </c>
      <c r="E25" s="309">
        <v>0</v>
      </c>
      <c r="F25" s="308">
        <v>0</v>
      </c>
      <c r="G25" s="309">
        <v>0</v>
      </c>
      <c r="H25" s="310">
        <v>0</v>
      </c>
    </row>
    <row r="26" spans="1:8" ht="14.95" customHeight="1" x14ac:dyDescent="0.25">
      <c r="A26" s="307" t="s">
        <v>288</v>
      </c>
      <c r="B26" s="230"/>
      <c r="C26" s="566">
        <v>0</v>
      </c>
      <c r="D26" s="308">
        <v>0</v>
      </c>
      <c r="E26" s="309">
        <v>0</v>
      </c>
      <c r="F26" s="308">
        <v>0</v>
      </c>
      <c r="G26" s="309">
        <v>0</v>
      </c>
      <c r="H26" s="310">
        <v>0</v>
      </c>
    </row>
    <row r="27" spans="1:8" ht="14.95" customHeight="1" x14ac:dyDescent="0.25">
      <c r="A27" s="564" t="s">
        <v>289</v>
      </c>
      <c r="B27" s="431"/>
      <c r="C27" s="707">
        <f t="shared" ref="C27:H27" si="1">SUM(C28:C31)</f>
        <v>1</v>
      </c>
      <c r="D27" s="693">
        <f>SUM(D28:D31)</f>
        <v>0</v>
      </c>
      <c r="E27" s="707">
        <f t="shared" si="1"/>
        <v>1</v>
      </c>
      <c r="F27" s="693">
        <f t="shared" si="1"/>
        <v>0</v>
      </c>
      <c r="G27" s="707">
        <f t="shared" si="1"/>
        <v>0</v>
      </c>
      <c r="H27" s="565">
        <f t="shared" si="1"/>
        <v>0</v>
      </c>
    </row>
    <row r="28" spans="1:8" ht="14.95" customHeight="1" x14ac:dyDescent="0.25">
      <c r="A28" s="311" t="s">
        <v>433</v>
      </c>
      <c r="B28" s="230"/>
      <c r="C28" s="566">
        <v>0</v>
      </c>
      <c r="D28" s="308">
        <f>C28-(E28+F28+G28+H28)</f>
        <v>0</v>
      </c>
      <c r="E28" s="309">
        <v>0</v>
      </c>
      <c r="F28" s="308">
        <v>0</v>
      </c>
      <c r="G28" s="309">
        <v>0</v>
      </c>
      <c r="H28" s="310">
        <v>0</v>
      </c>
    </row>
    <row r="29" spans="1:8" ht="14.95" customHeight="1" x14ac:dyDescent="0.25">
      <c r="A29" s="311" t="s">
        <v>434</v>
      </c>
      <c r="B29" s="230"/>
      <c r="C29" s="612">
        <v>1</v>
      </c>
      <c r="D29" s="308">
        <v>0</v>
      </c>
      <c r="E29" s="632">
        <v>1</v>
      </c>
      <c r="F29" s="308">
        <v>0</v>
      </c>
      <c r="G29" s="309">
        <v>0</v>
      </c>
      <c r="H29" s="310">
        <v>0</v>
      </c>
    </row>
    <row r="30" spans="1:8" ht="14.95" customHeight="1" x14ac:dyDescent="0.25">
      <c r="A30" s="311" t="s">
        <v>435</v>
      </c>
      <c r="B30" s="230"/>
      <c r="C30" s="566">
        <v>0</v>
      </c>
      <c r="D30" s="308">
        <v>0</v>
      </c>
      <c r="E30" s="309">
        <v>0</v>
      </c>
      <c r="F30" s="308">
        <v>0</v>
      </c>
      <c r="G30" s="309">
        <v>0</v>
      </c>
      <c r="H30" s="310">
        <v>0</v>
      </c>
    </row>
    <row r="31" spans="1:8" ht="14.95" customHeight="1" x14ac:dyDescent="0.25">
      <c r="A31" s="311" t="s">
        <v>809</v>
      </c>
      <c r="B31" s="230"/>
      <c r="C31" s="566">
        <v>0</v>
      </c>
      <c r="D31" s="308">
        <v>0</v>
      </c>
      <c r="E31" s="309">
        <v>0</v>
      </c>
      <c r="F31" s="308">
        <v>0</v>
      </c>
      <c r="G31" s="309">
        <v>0</v>
      </c>
      <c r="H31" s="310">
        <v>0</v>
      </c>
    </row>
    <row r="32" spans="1:8" ht="14.95" customHeight="1" x14ac:dyDescent="0.25">
      <c r="A32" s="564" t="s">
        <v>290</v>
      </c>
      <c r="B32" s="431"/>
      <c r="C32" s="707">
        <f t="shared" ref="C32:H32" si="2">SUM(C33:C35)</f>
        <v>62</v>
      </c>
      <c r="D32" s="693">
        <v>15</v>
      </c>
      <c r="E32" s="707">
        <f t="shared" si="2"/>
        <v>21</v>
      </c>
      <c r="F32" s="693">
        <f t="shared" si="2"/>
        <v>21</v>
      </c>
      <c r="G32" s="707">
        <f t="shared" si="2"/>
        <v>0</v>
      </c>
      <c r="H32" s="565">
        <f t="shared" si="2"/>
        <v>5</v>
      </c>
    </row>
    <row r="33" spans="1:8" ht="14.95" customHeight="1" x14ac:dyDescent="0.25">
      <c r="A33" s="307" t="s">
        <v>341</v>
      </c>
      <c r="B33" s="230"/>
      <c r="C33" s="566">
        <v>0</v>
      </c>
      <c r="D33" s="308">
        <f>C33-(E33+F33+G33+H33)</f>
        <v>0</v>
      </c>
      <c r="E33" s="309">
        <v>0</v>
      </c>
      <c r="F33" s="308">
        <v>0</v>
      </c>
      <c r="G33" s="309">
        <v>0</v>
      </c>
      <c r="H33" s="310">
        <v>0</v>
      </c>
    </row>
    <row r="34" spans="1:8" ht="14.95" customHeight="1" x14ac:dyDescent="0.25">
      <c r="A34" s="307" t="s">
        <v>291</v>
      </c>
      <c r="B34" s="230"/>
      <c r="C34" s="566">
        <v>0</v>
      </c>
      <c r="D34" s="308">
        <f>C34-(E34+F34+G34+H34)</f>
        <v>0</v>
      </c>
      <c r="E34" s="309">
        <v>0</v>
      </c>
      <c r="F34" s="308">
        <v>0</v>
      </c>
      <c r="G34" s="309">
        <v>0</v>
      </c>
      <c r="H34" s="310">
        <v>0</v>
      </c>
    </row>
    <row r="35" spans="1:8" ht="14.95" customHeight="1" thickBot="1" x14ac:dyDescent="0.3">
      <c r="A35" s="312" t="s">
        <v>292</v>
      </c>
      <c r="B35" s="289"/>
      <c r="C35" s="567">
        <v>62</v>
      </c>
      <c r="D35" s="313">
        <v>15</v>
      </c>
      <c r="E35" s="314">
        <v>21</v>
      </c>
      <c r="F35" s="313">
        <v>21</v>
      </c>
      <c r="G35" s="314">
        <v>0</v>
      </c>
      <c r="H35" s="315">
        <v>5</v>
      </c>
    </row>
    <row r="36" spans="1:8" x14ac:dyDescent="0.25">
      <c r="A36" s="147"/>
      <c r="B36" s="147"/>
      <c r="C36" s="147"/>
      <c r="D36" s="147"/>
      <c r="E36" s="147"/>
      <c r="F36" s="147"/>
      <c r="G36" s="147"/>
      <c r="H36" s="147"/>
    </row>
    <row r="37" spans="1:8" ht="16.3" x14ac:dyDescent="0.3">
      <c r="A37" s="48" t="s">
        <v>1019</v>
      </c>
      <c r="B37" s="147"/>
      <c r="C37" s="147"/>
      <c r="D37" s="147"/>
      <c r="E37" s="147"/>
      <c r="F37" s="147"/>
      <c r="G37" s="147"/>
      <c r="H37" s="147"/>
    </row>
    <row r="38" spans="1:8" x14ac:dyDescent="0.25">
      <c r="A38" s="147"/>
      <c r="B38" s="147"/>
      <c r="C38" s="147"/>
      <c r="D38" s="147"/>
      <c r="E38" s="147"/>
      <c r="F38" s="147"/>
      <c r="G38" s="147"/>
      <c r="H38" s="147"/>
    </row>
    <row r="59" spans="1:1" ht="14.3" x14ac:dyDescent="0.25">
      <c r="A59" s="316" t="s">
        <v>852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zoomScaleNormal="100" workbookViewId="0">
      <selection activeCell="A38" sqref="A38:K43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81" t="s">
        <v>853</v>
      </c>
    </row>
    <row r="2" spans="1:11" ht="18" customHeight="1" thickBot="1" x14ac:dyDescent="0.3"/>
    <row r="3" spans="1:11" ht="18" customHeight="1" x14ac:dyDescent="0.3">
      <c r="A3" s="317"/>
      <c r="B3" s="318"/>
      <c r="C3" s="319"/>
      <c r="D3" s="217" t="s">
        <v>998</v>
      </c>
      <c r="E3" s="320"/>
      <c r="F3" s="320"/>
      <c r="G3" s="218"/>
      <c r="H3" s="275" t="s">
        <v>999</v>
      </c>
      <c r="I3" s="219"/>
      <c r="J3" s="219"/>
      <c r="K3" s="220"/>
    </row>
    <row r="4" spans="1:11" ht="19.05" x14ac:dyDescent="0.35">
      <c r="A4" s="221"/>
      <c r="B4" s="321"/>
      <c r="C4" s="322"/>
      <c r="D4" s="323" t="s">
        <v>431</v>
      </c>
      <c r="E4" s="324"/>
      <c r="F4" s="323" t="s">
        <v>430</v>
      </c>
      <c r="G4" s="325"/>
      <c r="H4" s="326" t="s">
        <v>431</v>
      </c>
      <c r="I4" s="324"/>
      <c r="J4" s="323" t="s">
        <v>430</v>
      </c>
      <c r="K4" s="327"/>
    </row>
    <row r="5" spans="1:11" ht="19.05" x14ac:dyDescent="0.25">
      <c r="A5" s="328" t="s">
        <v>20</v>
      </c>
      <c r="B5" s="321"/>
      <c r="C5" s="322"/>
      <c r="D5" s="329" t="s">
        <v>50</v>
      </c>
      <c r="E5" s="330" t="s">
        <v>50</v>
      </c>
      <c r="F5" s="329" t="s">
        <v>50</v>
      </c>
      <c r="G5" s="331" t="s">
        <v>50</v>
      </c>
      <c r="H5" s="329" t="s">
        <v>50</v>
      </c>
      <c r="I5" s="330" t="s">
        <v>50</v>
      </c>
      <c r="J5" s="329" t="s">
        <v>50</v>
      </c>
      <c r="K5" s="332" t="s">
        <v>50</v>
      </c>
    </row>
    <row r="6" spans="1:11" ht="19.05" x14ac:dyDescent="0.25">
      <c r="A6" s="328"/>
      <c r="B6" s="321"/>
      <c r="C6" s="322"/>
      <c r="D6" s="329" t="s">
        <v>293</v>
      </c>
      <c r="E6" s="330" t="s">
        <v>274</v>
      </c>
      <c r="F6" s="333" t="s">
        <v>293</v>
      </c>
      <c r="G6" s="331" t="s">
        <v>274</v>
      </c>
      <c r="H6" s="333" t="s">
        <v>293</v>
      </c>
      <c r="I6" s="330" t="s">
        <v>274</v>
      </c>
      <c r="J6" s="333" t="s">
        <v>293</v>
      </c>
      <c r="K6" s="332" t="s">
        <v>274</v>
      </c>
    </row>
    <row r="7" spans="1:11" ht="14.3" thickBot="1" x14ac:dyDescent="0.3">
      <c r="A7" s="235"/>
      <c r="B7" s="236"/>
      <c r="C7" s="237"/>
      <c r="D7" s="236"/>
      <c r="E7" s="334"/>
      <c r="F7" s="335"/>
      <c r="G7" s="336"/>
      <c r="H7" s="337"/>
      <c r="I7" s="334"/>
      <c r="J7" s="335"/>
      <c r="K7" s="338"/>
    </row>
    <row r="8" spans="1:11" ht="18" customHeight="1" thickTop="1" thickBot="1" x14ac:dyDescent="0.35">
      <c r="A8" s="276" t="s">
        <v>22</v>
      </c>
      <c r="B8" s="277"/>
      <c r="C8" s="278"/>
      <c r="D8" s="640">
        <v>0</v>
      </c>
      <c r="E8" s="279">
        <v>0</v>
      </c>
      <c r="F8" s="638">
        <f t="shared" ref="F8:K8" si="0">SUM(F9+F14)</f>
        <v>0</v>
      </c>
      <c r="G8" s="642">
        <f t="shared" si="0"/>
        <v>0</v>
      </c>
      <c r="H8" s="640">
        <f>SUM(H9+H14)</f>
        <v>0</v>
      </c>
      <c r="I8" s="279">
        <f>SUM(I9+I14)</f>
        <v>0</v>
      </c>
      <c r="J8" s="638">
        <v>0</v>
      </c>
      <c r="K8" s="641">
        <f t="shared" si="0"/>
        <v>0</v>
      </c>
    </row>
    <row r="9" spans="1:11" ht="18" customHeight="1" thickTop="1" x14ac:dyDescent="0.3">
      <c r="A9" s="564" t="s">
        <v>284</v>
      </c>
      <c r="B9" s="576"/>
      <c r="C9" s="502"/>
      <c r="D9" s="577">
        <f>SUM(D10:D13)</f>
        <v>0</v>
      </c>
      <c r="E9" s="578">
        <f>SUM(E10:E13)</f>
        <v>0</v>
      </c>
      <c r="F9" s="579">
        <f t="shared" ref="F9:K9" si="1">SUM(F10:F13)</f>
        <v>0</v>
      </c>
      <c r="G9" s="577">
        <f t="shared" si="1"/>
        <v>0</v>
      </c>
      <c r="H9" s="580">
        <f>SUM(H10:H13)</f>
        <v>0</v>
      </c>
      <c r="I9" s="578">
        <f>SUM(I10:I13)</f>
        <v>0</v>
      </c>
      <c r="J9" s="579">
        <v>0</v>
      </c>
      <c r="K9" s="581">
        <f t="shared" si="1"/>
        <v>0</v>
      </c>
    </row>
    <row r="10" spans="1:11" ht="14.95" customHeight="1" x14ac:dyDescent="0.25">
      <c r="A10" s="339" t="s">
        <v>285</v>
      </c>
      <c r="D10" s="465">
        <v>0</v>
      </c>
      <c r="E10" s="340">
        <v>0</v>
      </c>
      <c r="F10" s="465">
        <v>0</v>
      </c>
      <c r="G10" s="252">
        <v>0</v>
      </c>
      <c r="H10" s="566">
        <v>0</v>
      </c>
      <c r="I10" s="341">
        <v>0</v>
      </c>
      <c r="J10" s="465">
        <v>0</v>
      </c>
      <c r="K10" s="342">
        <v>0</v>
      </c>
    </row>
    <row r="11" spans="1:11" ht="14.95" customHeight="1" x14ac:dyDescent="0.25">
      <c r="A11" s="339" t="s">
        <v>378</v>
      </c>
      <c r="D11" s="465">
        <v>0</v>
      </c>
      <c r="E11" s="340">
        <v>0</v>
      </c>
      <c r="F11" s="465">
        <v>0</v>
      </c>
      <c r="G11" s="252">
        <v>0</v>
      </c>
      <c r="H11" s="566">
        <v>0</v>
      </c>
      <c r="I11" s="341">
        <v>0</v>
      </c>
      <c r="J11" s="465">
        <v>0</v>
      </c>
      <c r="K11" s="342">
        <v>0</v>
      </c>
    </row>
    <row r="12" spans="1:11" ht="14.95" customHeight="1" x14ac:dyDescent="0.25">
      <c r="A12" s="339" t="s">
        <v>379</v>
      </c>
      <c r="D12" s="465">
        <v>0</v>
      </c>
      <c r="E12" s="340">
        <v>0</v>
      </c>
      <c r="F12" s="465">
        <v>0</v>
      </c>
      <c r="G12" s="252">
        <v>0</v>
      </c>
      <c r="H12" s="566">
        <v>0</v>
      </c>
      <c r="I12" s="341">
        <v>0</v>
      </c>
      <c r="J12" s="465">
        <v>0</v>
      </c>
      <c r="K12" s="342">
        <v>0</v>
      </c>
    </row>
    <row r="13" spans="1:11" ht="14.95" customHeight="1" x14ac:dyDescent="0.25">
      <c r="A13" s="339" t="s">
        <v>288</v>
      </c>
      <c r="D13" s="465">
        <v>0</v>
      </c>
      <c r="E13" s="340">
        <v>0</v>
      </c>
      <c r="F13" s="465">
        <v>0</v>
      </c>
      <c r="G13" s="252">
        <v>0</v>
      </c>
      <c r="H13" s="566">
        <v>0</v>
      </c>
      <c r="I13" s="341">
        <v>0</v>
      </c>
      <c r="J13" s="465">
        <v>0</v>
      </c>
      <c r="K13" s="342">
        <v>0</v>
      </c>
    </row>
    <row r="14" spans="1:11" ht="30.75" customHeight="1" x14ac:dyDescent="0.25">
      <c r="A14" s="1026" t="s">
        <v>432</v>
      </c>
      <c r="B14" s="962"/>
      <c r="C14" s="963"/>
      <c r="D14" s="572">
        <v>0</v>
      </c>
      <c r="E14" s="573">
        <v>0</v>
      </c>
      <c r="F14" s="572">
        <v>0</v>
      </c>
      <c r="G14" s="574">
        <v>0</v>
      </c>
      <c r="H14" s="573">
        <v>0</v>
      </c>
      <c r="I14" s="572">
        <v>0</v>
      </c>
      <c r="J14" s="572">
        <v>0</v>
      </c>
      <c r="K14" s="575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854</v>
      </c>
    </row>
    <row r="17" spans="1:11" ht="14.3" thickBot="1" x14ac:dyDescent="0.3"/>
    <row r="18" spans="1:11" ht="18" customHeight="1" x14ac:dyDescent="0.3">
      <c r="A18" s="317"/>
      <c r="B18" s="318"/>
      <c r="C18" s="319"/>
      <c r="D18" s="217" t="s">
        <v>998</v>
      </c>
      <c r="E18" s="320"/>
      <c r="F18" s="320"/>
      <c r="G18" s="218"/>
      <c r="H18" s="275" t="s">
        <v>999</v>
      </c>
      <c r="I18" s="219"/>
      <c r="J18" s="219"/>
      <c r="K18" s="220"/>
    </row>
    <row r="19" spans="1:11" ht="19.05" x14ac:dyDescent="0.35">
      <c r="A19" s="221" t="s">
        <v>294</v>
      </c>
      <c r="B19" s="321"/>
      <c r="C19" s="322"/>
      <c r="D19" s="343" t="s">
        <v>49</v>
      </c>
      <c r="E19" s="231" t="s">
        <v>49</v>
      </c>
      <c r="F19" s="344" t="s">
        <v>295</v>
      </c>
      <c r="G19" s="345"/>
      <c r="H19" s="346" t="s">
        <v>49</v>
      </c>
      <c r="I19" s="231" t="s">
        <v>49</v>
      </c>
      <c r="J19" s="344" t="s">
        <v>295</v>
      </c>
      <c r="K19" s="347"/>
    </row>
    <row r="20" spans="1:11" ht="19.05" x14ac:dyDescent="0.35">
      <c r="A20" s="221" t="s">
        <v>296</v>
      </c>
      <c r="B20" s="321"/>
      <c r="C20" s="322"/>
      <c r="D20" s="343" t="s">
        <v>293</v>
      </c>
      <c r="E20" s="231" t="s">
        <v>297</v>
      </c>
      <c r="F20" s="233" t="s">
        <v>298</v>
      </c>
      <c r="G20" s="343" t="s">
        <v>188</v>
      </c>
      <c r="H20" s="346" t="s">
        <v>293</v>
      </c>
      <c r="I20" s="231" t="s">
        <v>297</v>
      </c>
      <c r="J20" s="233" t="s">
        <v>298</v>
      </c>
      <c r="K20" s="234" t="s">
        <v>188</v>
      </c>
    </row>
    <row r="21" spans="1:11" x14ac:dyDescent="0.25">
      <c r="A21" s="286"/>
      <c r="B21" s="321"/>
      <c r="C21" s="322"/>
      <c r="D21" s="348"/>
      <c r="E21" s="231" t="s">
        <v>299</v>
      </c>
      <c r="F21" s="233" t="s">
        <v>193</v>
      </c>
      <c r="G21" s="343" t="s">
        <v>189</v>
      </c>
      <c r="H21" s="349"/>
      <c r="I21" s="231" t="s">
        <v>299</v>
      </c>
      <c r="J21" s="233" t="s">
        <v>193</v>
      </c>
      <c r="K21" s="234" t="s">
        <v>189</v>
      </c>
    </row>
    <row r="22" spans="1:11" ht="14.3" thickBot="1" x14ac:dyDescent="0.3">
      <c r="A22" s="235"/>
      <c r="B22" s="236"/>
      <c r="C22" s="237"/>
      <c r="D22" s="350"/>
      <c r="E22" s="351"/>
      <c r="F22" s="240"/>
      <c r="G22" s="304"/>
      <c r="H22" s="352"/>
      <c r="I22" s="351"/>
      <c r="J22" s="240"/>
      <c r="K22" s="241"/>
    </row>
    <row r="23" spans="1:11" ht="18" customHeight="1" thickTop="1" thickBot="1" x14ac:dyDescent="0.35">
      <c r="A23" s="276" t="s">
        <v>22</v>
      </c>
      <c r="B23" s="277"/>
      <c r="C23" s="278"/>
      <c r="D23" s="642">
        <v>0</v>
      </c>
      <c r="E23" s="279">
        <v>0</v>
      </c>
      <c r="F23" s="638">
        <v>0</v>
      </c>
      <c r="G23" s="642">
        <v>0</v>
      </c>
      <c r="H23" s="640">
        <v>0</v>
      </c>
      <c r="I23" s="279">
        <v>0</v>
      </c>
      <c r="J23" s="638">
        <v>0</v>
      </c>
      <c r="K23" s="641">
        <v>0</v>
      </c>
    </row>
    <row r="24" spans="1:11" ht="18" customHeight="1" thickTop="1" x14ac:dyDescent="0.25">
      <c r="A24" s="582" t="s">
        <v>817</v>
      </c>
      <c r="B24" s="427"/>
      <c r="C24" s="428"/>
      <c r="D24" s="481"/>
      <c r="E24" s="444"/>
      <c r="F24" s="622"/>
      <c r="G24" s="481"/>
      <c r="H24" s="611"/>
      <c r="I24" s="444"/>
      <c r="J24" s="622"/>
      <c r="K24" s="623"/>
    </row>
    <row r="25" spans="1:11" ht="14.95" customHeight="1" x14ac:dyDescent="0.25">
      <c r="A25" s="353" t="s">
        <v>817</v>
      </c>
      <c r="B25" s="354"/>
      <c r="C25" s="355"/>
      <c r="D25" s="356"/>
      <c r="E25" s="583"/>
      <c r="F25" s="357"/>
      <c r="G25" s="356"/>
      <c r="H25" s="358"/>
      <c r="I25" s="583"/>
      <c r="J25" s="357"/>
      <c r="K25" s="359"/>
    </row>
    <row r="26" spans="1:11" ht="18" customHeight="1" x14ac:dyDescent="0.25"/>
    <row r="27" spans="1:11" ht="15.65" x14ac:dyDescent="0.25">
      <c r="A27" s="56" t="s">
        <v>350</v>
      </c>
      <c r="B27" s="81" t="s">
        <v>855</v>
      </c>
    </row>
    <row r="28" spans="1:11" ht="14.3" thickBot="1" x14ac:dyDescent="0.3"/>
    <row r="29" spans="1:11" ht="18" customHeight="1" x14ac:dyDescent="0.3">
      <c r="A29" s="214"/>
      <c r="B29" s="215"/>
      <c r="C29" s="216"/>
      <c r="D29" s="217" t="s">
        <v>1000</v>
      </c>
      <c r="E29" s="320"/>
      <c r="F29" s="320"/>
      <c r="G29" s="218"/>
      <c r="H29" s="275" t="s">
        <v>1001</v>
      </c>
      <c r="I29" s="219"/>
      <c r="J29" s="219"/>
      <c r="K29" s="220"/>
    </row>
    <row r="30" spans="1:11" ht="19.05" x14ac:dyDescent="0.35">
      <c r="A30" s="221" t="s">
        <v>300</v>
      </c>
      <c r="B30" s="360"/>
      <c r="C30" s="223"/>
      <c r="D30" s="361" t="s">
        <v>49</v>
      </c>
      <c r="E30" s="362"/>
      <c r="F30" s="361" t="s">
        <v>49</v>
      </c>
      <c r="G30" s="363"/>
      <c r="H30" s="364" t="s">
        <v>49</v>
      </c>
      <c r="I30" s="362"/>
      <c r="J30" s="361" t="s">
        <v>50</v>
      </c>
      <c r="K30" s="365"/>
    </row>
    <row r="31" spans="1:11" ht="14.3" thickBot="1" x14ac:dyDescent="0.3">
      <c r="A31" s="366"/>
      <c r="B31" s="367"/>
      <c r="C31" s="368"/>
      <c r="D31" s="369" t="s">
        <v>293</v>
      </c>
      <c r="E31" s="370"/>
      <c r="F31" s="369" t="s">
        <v>301</v>
      </c>
      <c r="G31" s="371"/>
      <c r="H31" s="372" t="s">
        <v>293</v>
      </c>
      <c r="I31" s="370"/>
      <c r="J31" s="369" t="s">
        <v>301</v>
      </c>
      <c r="K31" s="373"/>
    </row>
    <row r="32" spans="1:11" ht="17.7" thickTop="1" thickBot="1" x14ac:dyDescent="0.35">
      <c r="A32" s="374" t="s">
        <v>22</v>
      </c>
      <c r="B32" s="375"/>
      <c r="C32" s="376"/>
      <c r="D32" s="1016">
        <f>SUM(D33:E34)</f>
        <v>0</v>
      </c>
      <c r="E32" s="1017"/>
      <c r="F32" s="1016">
        <f>SUM(F33:G34)</f>
        <v>0</v>
      </c>
      <c r="G32" s="1018"/>
      <c r="H32" s="1019">
        <f>SUM(H33:I34)</f>
        <v>0</v>
      </c>
      <c r="I32" s="1017"/>
      <c r="J32" s="1016">
        <f>SUM(J33:K34)</f>
        <v>0</v>
      </c>
      <c r="K32" s="1020"/>
    </row>
    <row r="33" spans="1:11" ht="18" customHeight="1" thickTop="1" x14ac:dyDescent="0.25">
      <c r="A33" s="582"/>
      <c r="B33" s="427"/>
      <c r="C33" s="428"/>
      <c r="D33" s="1027"/>
      <c r="E33" s="1029"/>
      <c r="F33" s="1027"/>
      <c r="G33" s="1030"/>
      <c r="H33" s="1031"/>
      <c r="I33" s="1029"/>
      <c r="J33" s="1027"/>
      <c r="K33" s="1028"/>
    </row>
    <row r="34" spans="1:11" ht="18" customHeight="1" thickBot="1" x14ac:dyDescent="0.3">
      <c r="A34" s="377" t="s">
        <v>817</v>
      </c>
      <c r="B34" s="378"/>
      <c r="C34" s="379"/>
      <c r="D34" s="584"/>
      <c r="E34" s="585"/>
      <c r="F34" s="380"/>
      <c r="G34" s="381"/>
      <c r="H34" s="586"/>
      <c r="I34" s="585"/>
      <c r="J34" s="380"/>
      <c r="K34" s="382"/>
    </row>
    <row r="35" spans="1:11" ht="18" customHeight="1" x14ac:dyDescent="0.25"/>
    <row r="36" spans="1:11" ht="15.65" x14ac:dyDescent="0.25">
      <c r="A36" s="56" t="s">
        <v>351</v>
      </c>
      <c r="B36" s="81" t="s">
        <v>856</v>
      </c>
    </row>
    <row r="37" spans="1:11" ht="14.3" thickBot="1" x14ac:dyDescent="0.3">
      <c r="A37" s="100"/>
    </row>
    <row r="38" spans="1:11" ht="18" customHeight="1" x14ac:dyDescent="0.3">
      <c r="A38" s="214"/>
      <c r="B38" s="215"/>
      <c r="C38" s="216"/>
      <c r="D38" s="217" t="s">
        <v>1000</v>
      </c>
      <c r="E38" s="320"/>
      <c r="F38" s="320"/>
      <c r="G38" s="218"/>
      <c r="H38" s="275" t="s">
        <v>1001</v>
      </c>
      <c r="I38" s="219"/>
      <c r="J38" s="219"/>
      <c r="K38" s="220"/>
    </row>
    <row r="39" spans="1:11" ht="19.05" x14ac:dyDescent="0.35">
      <c r="A39" s="221" t="s">
        <v>300</v>
      </c>
      <c r="B39" s="360"/>
      <c r="C39" s="223"/>
      <c r="D39" s="361" t="s">
        <v>49</v>
      </c>
      <c r="E39" s="362"/>
      <c r="F39" s="361" t="s">
        <v>49</v>
      </c>
      <c r="G39" s="363"/>
      <c r="H39" s="364" t="s">
        <v>49</v>
      </c>
      <c r="I39" s="362"/>
      <c r="J39" s="361" t="s">
        <v>50</v>
      </c>
      <c r="K39" s="365"/>
    </row>
    <row r="40" spans="1:11" ht="14.3" thickBot="1" x14ac:dyDescent="0.3">
      <c r="A40" s="228"/>
      <c r="B40" s="229"/>
      <c r="C40" s="230"/>
      <c r="D40" s="369" t="s">
        <v>293</v>
      </c>
      <c r="E40" s="370"/>
      <c r="F40" s="369" t="s">
        <v>301</v>
      </c>
      <c r="G40" s="371"/>
      <c r="H40" s="372" t="s">
        <v>293</v>
      </c>
      <c r="I40" s="370"/>
      <c r="J40" s="369" t="s">
        <v>301</v>
      </c>
      <c r="K40" s="373"/>
    </row>
    <row r="41" spans="1:11" ht="17.7" thickTop="1" thickBot="1" x14ac:dyDescent="0.35">
      <c r="A41" s="276" t="s">
        <v>22</v>
      </c>
      <c r="B41" s="277"/>
      <c r="C41" s="278"/>
      <c r="D41" s="1016">
        <v>0</v>
      </c>
      <c r="E41" s="1017"/>
      <c r="F41" s="1016">
        <v>0</v>
      </c>
      <c r="G41" s="1018"/>
      <c r="H41" s="1019">
        <v>0</v>
      </c>
      <c r="I41" s="1017"/>
      <c r="J41" s="1016">
        <v>0</v>
      </c>
      <c r="K41" s="1020"/>
    </row>
    <row r="42" spans="1:11" ht="18" customHeight="1" thickTop="1" x14ac:dyDescent="0.25">
      <c r="A42" s="613" t="s">
        <v>817</v>
      </c>
      <c r="B42" s="473"/>
      <c r="C42" s="496"/>
      <c r="D42" s="1021"/>
      <c r="E42" s="1022"/>
      <c r="F42" s="1021"/>
      <c r="G42" s="1023"/>
      <c r="H42" s="1024"/>
      <c r="I42" s="1022"/>
      <c r="J42" s="1021"/>
      <c r="K42" s="1025"/>
    </row>
    <row r="43" spans="1:11" ht="13.6" customHeight="1" thickBot="1" x14ac:dyDescent="0.3">
      <c r="A43" s="383"/>
      <c r="B43" s="384"/>
      <c r="C43" s="385"/>
      <c r="D43" s="588"/>
      <c r="E43" s="589"/>
      <c r="F43" s="384"/>
      <c r="G43" s="386"/>
      <c r="H43" s="588"/>
      <c r="I43" s="589"/>
      <c r="J43" s="384"/>
      <c r="K43" s="387"/>
    </row>
    <row r="44" spans="1:11" ht="15.65" x14ac:dyDescent="0.25">
      <c r="A44" s="119" t="s">
        <v>857</v>
      </c>
    </row>
    <row r="57" spans="1:1" x14ac:dyDescent="0.25">
      <c r="A57" s="81"/>
    </row>
    <row r="74" spans="1:1" x14ac:dyDescent="0.25">
      <c r="A74" s="81"/>
    </row>
  </sheetData>
  <mergeCells count="17"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  <mergeCell ref="D41:E41"/>
    <mergeCell ref="F41:G41"/>
    <mergeCell ref="H41:I41"/>
    <mergeCell ref="J41:K41"/>
    <mergeCell ref="D42:E42"/>
    <mergeCell ref="F42:G42"/>
    <mergeCell ref="H42:I42"/>
    <mergeCell ref="J42:K4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77"/>
  <sheetViews>
    <sheetView topLeftCell="A52" zoomScaleNormal="100" workbookViewId="0">
      <selection activeCell="A73" sqref="A73:XFD79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123" t="s">
        <v>352</v>
      </c>
      <c r="B1" s="69" t="s">
        <v>858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4.3" customHeight="1" thickBot="1" x14ac:dyDescent="0.3">
      <c r="A2" s="123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18" customHeight="1" x14ac:dyDescent="0.3">
      <c r="A3" s="1039" t="s">
        <v>300</v>
      </c>
      <c r="B3" s="1040"/>
      <c r="C3" s="1041"/>
      <c r="D3" s="217" t="s">
        <v>1000</v>
      </c>
      <c r="E3" s="320"/>
      <c r="F3" s="320"/>
      <c r="G3" s="218"/>
      <c r="H3" s="275" t="s">
        <v>1001</v>
      </c>
      <c r="I3" s="219"/>
      <c r="J3" s="219"/>
      <c r="K3" s="220"/>
    </row>
    <row r="4" spans="1:11" ht="14.95" customHeight="1" x14ac:dyDescent="0.25">
      <c r="A4" s="1042"/>
      <c r="B4" s="1043"/>
      <c r="C4" s="1044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1" ht="14.95" customHeight="1" thickBot="1" x14ac:dyDescent="0.3">
      <c r="A5" s="1042"/>
      <c r="B5" s="1043"/>
      <c r="C5" s="1044"/>
      <c r="D5" s="369" t="s">
        <v>293</v>
      </c>
      <c r="E5" s="370"/>
      <c r="F5" s="369" t="s">
        <v>301</v>
      </c>
      <c r="G5" s="371"/>
      <c r="H5" s="372" t="s">
        <v>293</v>
      </c>
      <c r="I5" s="370"/>
      <c r="J5" s="369" t="s">
        <v>301</v>
      </c>
      <c r="K5" s="373"/>
    </row>
    <row r="6" spans="1:11" ht="18" customHeight="1" thickTop="1" thickBot="1" x14ac:dyDescent="0.35">
      <c r="A6" s="276" t="s">
        <v>22</v>
      </c>
      <c r="B6" s="388"/>
      <c r="C6" s="389"/>
      <c r="D6" s="1016">
        <v>0</v>
      </c>
      <c r="E6" s="1017"/>
      <c r="F6" s="1016">
        <v>0</v>
      </c>
      <c r="G6" s="1018"/>
      <c r="H6" s="1019">
        <v>0</v>
      </c>
      <c r="I6" s="1017"/>
      <c r="J6" s="1016">
        <v>0</v>
      </c>
      <c r="K6" s="1020"/>
    </row>
    <row r="7" spans="1:11" ht="14.95" customHeight="1" thickTop="1" x14ac:dyDescent="0.25">
      <c r="A7" s="582"/>
      <c r="B7" s="427"/>
      <c r="C7" s="428"/>
      <c r="D7" s="602"/>
      <c r="E7" s="603"/>
      <c r="F7" s="602"/>
      <c r="G7" s="602"/>
      <c r="H7" s="604"/>
      <c r="I7" s="603"/>
      <c r="J7" s="602"/>
      <c r="K7" s="605"/>
    </row>
    <row r="8" spans="1:11" ht="12.75" customHeight="1" thickBot="1" x14ac:dyDescent="0.3">
      <c r="A8" s="390"/>
      <c r="B8" s="391"/>
      <c r="C8" s="392"/>
      <c r="D8" s="599"/>
      <c r="E8" s="600"/>
      <c r="F8" s="393"/>
      <c r="G8" s="394"/>
      <c r="H8" s="601"/>
      <c r="I8" s="600"/>
      <c r="J8" s="393"/>
      <c r="K8" s="395"/>
    </row>
    <row r="9" spans="1:11" ht="14.95" customHeight="1" x14ac:dyDescent="0.25">
      <c r="A9" s="123" t="s">
        <v>353</v>
      </c>
      <c r="B9" s="56" t="s">
        <v>859</v>
      </c>
    </row>
    <row r="10" spans="1:11" ht="13.6" customHeight="1" thickBot="1" x14ac:dyDescent="0.3">
      <c r="A10" s="123"/>
    </row>
    <row r="11" spans="1:11" ht="18" customHeight="1" x14ac:dyDescent="0.3">
      <c r="A11" s="1039" t="s">
        <v>300</v>
      </c>
      <c r="B11" s="1040"/>
      <c r="C11" s="1041"/>
      <c r="D11" s="217" t="s">
        <v>1002</v>
      </c>
      <c r="E11" s="320"/>
      <c r="F11" s="320"/>
      <c r="G11" s="218"/>
      <c r="H11" s="275" t="s">
        <v>1001</v>
      </c>
      <c r="I11" s="219"/>
      <c r="J11" s="219"/>
      <c r="K11" s="220"/>
    </row>
    <row r="12" spans="1:11" ht="15.8" customHeight="1" x14ac:dyDescent="0.25">
      <c r="A12" s="1042"/>
      <c r="B12" s="1043"/>
      <c r="C12" s="1044"/>
      <c r="D12" s="361" t="s">
        <v>49</v>
      </c>
      <c r="E12" s="362"/>
      <c r="F12" s="361" t="s">
        <v>49</v>
      </c>
      <c r="G12" s="363"/>
      <c r="H12" s="364" t="s">
        <v>49</v>
      </c>
      <c r="I12" s="362"/>
      <c r="J12" s="361" t="s">
        <v>50</v>
      </c>
      <c r="K12" s="365"/>
    </row>
    <row r="13" spans="1:11" ht="15.8" customHeight="1" thickBot="1" x14ac:dyDescent="0.3">
      <c r="A13" s="1042"/>
      <c r="B13" s="1043"/>
      <c r="C13" s="1044"/>
      <c r="D13" s="369" t="s">
        <v>293</v>
      </c>
      <c r="E13" s="370"/>
      <c r="F13" s="369" t="s">
        <v>301</v>
      </c>
      <c r="G13" s="371"/>
      <c r="H13" s="372" t="s">
        <v>293</v>
      </c>
      <c r="I13" s="370"/>
      <c r="J13" s="369" t="s">
        <v>301</v>
      </c>
      <c r="K13" s="373"/>
    </row>
    <row r="14" spans="1:11" ht="18" customHeight="1" thickTop="1" thickBot="1" x14ac:dyDescent="0.35">
      <c r="A14" s="276" t="s">
        <v>22</v>
      </c>
      <c r="B14" s="388"/>
      <c r="C14" s="389"/>
      <c r="D14" s="1016">
        <v>0</v>
      </c>
      <c r="E14" s="1017"/>
      <c r="F14" s="1016">
        <v>0</v>
      </c>
      <c r="G14" s="1018"/>
      <c r="H14" s="1019">
        <v>0</v>
      </c>
      <c r="I14" s="1017"/>
      <c r="J14" s="1016">
        <v>0</v>
      </c>
      <c r="K14" s="1020"/>
    </row>
    <row r="15" spans="1:11" ht="18" customHeight="1" thickTop="1" x14ac:dyDescent="0.25">
      <c r="A15" s="564"/>
      <c r="B15" s="430"/>
      <c r="C15" s="431"/>
      <c r="D15" s="882"/>
      <c r="E15" s="883"/>
      <c r="F15" s="882"/>
      <c r="G15" s="1032"/>
      <c r="H15" s="1033"/>
      <c r="I15" s="883"/>
      <c r="J15" s="882"/>
      <c r="K15" s="1034"/>
    </row>
    <row r="16" spans="1:11" ht="12.1" customHeight="1" thickBot="1" x14ac:dyDescent="0.3">
      <c r="A16" s="390"/>
      <c r="B16" s="391"/>
      <c r="C16" s="392"/>
      <c r="D16" s="599"/>
      <c r="E16" s="600"/>
      <c r="F16" s="393"/>
      <c r="G16" s="394"/>
      <c r="H16" s="601"/>
      <c r="I16" s="600"/>
      <c r="J16" s="393"/>
      <c r="K16" s="395"/>
    </row>
    <row r="17" spans="1:11" ht="14.95" customHeight="1" x14ac:dyDescent="0.25">
      <c r="A17" s="69" t="s">
        <v>354</v>
      </c>
      <c r="B17" s="396" t="s">
        <v>860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2.75" customHeight="1" thickBot="1" x14ac:dyDescent="0.3">
      <c r="A18" s="123"/>
    </row>
    <row r="19" spans="1:11" ht="18" customHeight="1" x14ac:dyDescent="0.3">
      <c r="A19" s="1039" t="s">
        <v>300</v>
      </c>
      <c r="B19" s="1040"/>
      <c r="C19" s="1041"/>
      <c r="D19" s="217" t="s">
        <v>1000</v>
      </c>
      <c r="E19" s="620"/>
      <c r="F19" s="320"/>
      <c r="G19" s="218"/>
      <c r="H19" s="397" t="s">
        <v>1003</v>
      </c>
      <c r="I19" s="219"/>
      <c r="J19" s="219"/>
      <c r="K19" s="220"/>
    </row>
    <row r="20" spans="1:11" ht="17.149999999999999" customHeight="1" x14ac:dyDescent="0.25">
      <c r="A20" s="1042"/>
      <c r="B20" s="1043"/>
      <c r="C20" s="1044"/>
      <c r="D20" s="361" t="s">
        <v>49</v>
      </c>
      <c r="E20" s="362"/>
      <c r="F20" s="361" t="s">
        <v>49</v>
      </c>
      <c r="G20" s="363"/>
      <c r="H20" s="364" t="s">
        <v>49</v>
      </c>
      <c r="I20" s="362"/>
      <c r="J20" s="361" t="s">
        <v>50</v>
      </c>
      <c r="K20" s="365"/>
    </row>
    <row r="21" spans="1:11" ht="17.149999999999999" customHeight="1" thickBot="1" x14ac:dyDescent="0.3">
      <c r="A21" s="1042"/>
      <c r="B21" s="1043"/>
      <c r="C21" s="1044"/>
      <c r="D21" s="369" t="s">
        <v>614</v>
      </c>
      <c r="E21" s="370"/>
      <c r="F21" s="369" t="s">
        <v>301</v>
      </c>
      <c r="G21" s="371"/>
      <c r="H21" s="372" t="s">
        <v>614</v>
      </c>
      <c r="I21" s="370"/>
      <c r="J21" s="369" t="s">
        <v>301</v>
      </c>
      <c r="K21" s="373"/>
    </row>
    <row r="22" spans="1:11" ht="18" customHeight="1" thickTop="1" thickBot="1" x14ac:dyDescent="0.35">
      <c r="A22" s="276" t="s">
        <v>22</v>
      </c>
      <c r="B22" s="388"/>
      <c r="C22" s="389"/>
      <c r="D22" s="1016">
        <f>SUM(D23,D29,D33,D37,D45,D49,D52,D56,D62,D65,D68)</f>
        <v>14</v>
      </c>
      <c r="E22" s="1017"/>
      <c r="F22" s="1016">
        <f>SUM(F23,F29,F33,F37,F45,F49,F52,F56,F62,F65,F68)</f>
        <v>14</v>
      </c>
      <c r="G22" s="1018"/>
      <c r="H22" s="1038">
        <f>SUM(H23,H29,H33,H37,H45,H49,H52,H56,H62,H65,H68)</f>
        <v>58</v>
      </c>
      <c r="I22" s="1017"/>
      <c r="J22" s="1016">
        <f>SUM(J23,J29,J33,J37,J45,J49,J52,J56,J62,J65,J68)</f>
        <v>62</v>
      </c>
      <c r="K22" s="1020"/>
    </row>
    <row r="23" spans="1:11" ht="14.3" customHeight="1" thickTop="1" x14ac:dyDescent="0.25">
      <c r="A23" s="564" t="s">
        <v>515</v>
      </c>
      <c r="B23" s="430"/>
      <c r="C23" s="431"/>
      <c r="D23" s="882">
        <f>SUM(D24:E28)</f>
        <v>1</v>
      </c>
      <c r="E23" s="1035"/>
      <c r="F23" s="882">
        <f>SUM(F24:G28)</f>
        <v>1</v>
      </c>
      <c r="G23" s="1036"/>
      <c r="H23" s="1033">
        <f>SUM(H24:I28)</f>
        <v>7</v>
      </c>
      <c r="I23" s="1035"/>
      <c r="J23" s="882">
        <f>SUM(J24:K28)</f>
        <v>8</v>
      </c>
      <c r="K23" s="1037"/>
    </row>
    <row r="24" spans="1:11" ht="12.75" customHeight="1" x14ac:dyDescent="0.25">
      <c r="A24" s="398" t="s">
        <v>943</v>
      </c>
      <c r="B24" s="399"/>
      <c r="C24" s="400"/>
      <c r="D24" s="590"/>
      <c r="E24" s="591"/>
      <c r="F24" s="401"/>
      <c r="G24" s="407"/>
      <c r="H24" s="590"/>
      <c r="I24" s="591">
        <v>2</v>
      </c>
      <c r="J24" s="401"/>
      <c r="K24" s="408">
        <v>2</v>
      </c>
    </row>
    <row r="25" spans="1:11" ht="12.75" customHeight="1" x14ac:dyDescent="0.25">
      <c r="A25" s="353" t="s">
        <v>944</v>
      </c>
      <c r="B25" s="354"/>
      <c r="C25" s="355"/>
      <c r="D25" s="598"/>
      <c r="E25" s="591"/>
      <c r="F25" s="404"/>
      <c r="G25" s="407"/>
      <c r="H25" s="592"/>
      <c r="I25" s="591">
        <v>1</v>
      </c>
      <c r="J25" s="404"/>
      <c r="K25" s="408">
        <v>2</v>
      </c>
    </row>
    <row r="26" spans="1:11" ht="12.75" customHeight="1" x14ac:dyDescent="0.25">
      <c r="A26" s="409" t="s">
        <v>950</v>
      </c>
      <c r="B26" s="354"/>
      <c r="C26" s="355"/>
      <c r="D26" s="593"/>
      <c r="E26" s="591"/>
      <c r="F26" s="410"/>
      <c r="G26" s="407"/>
      <c r="H26" s="593"/>
      <c r="I26" s="591">
        <v>1</v>
      </c>
      <c r="J26" s="410"/>
      <c r="K26" s="408">
        <v>1</v>
      </c>
    </row>
    <row r="27" spans="1:11" ht="14.3" customHeight="1" x14ac:dyDescent="0.25">
      <c r="A27" s="409" t="s">
        <v>1004</v>
      </c>
      <c r="B27" s="354"/>
      <c r="C27" s="355"/>
      <c r="D27" s="593"/>
      <c r="E27" s="591">
        <v>1</v>
      </c>
      <c r="F27" s="410"/>
      <c r="G27" s="407">
        <v>1</v>
      </c>
      <c r="H27" s="593"/>
      <c r="I27" s="591">
        <v>1</v>
      </c>
      <c r="J27" s="410"/>
      <c r="K27" s="408">
        <v>1</v>
      </c>
    </row>
    <row r="28" spans="1:11" ht="12.75" customHeight="1" x14ac:dyDescent="0.25">
      <c r="A28" s="409" t="s">
        <v>1005</v>
      </c>
      <c r="B28" s="354"/>
      <c r="C28" s="355"/>
      <c r="D28" s="593"/>
      <c r="E28" s="594"/>
      <c r="F28" s="410"/>
      <c r="G28" s="405"/>
      <c r="H28" s="593"/>
      <c r="I28" s="594">
        <v>2</v>
      </c>
      <c r="J28" s="410"/>
      <c r="K28" s="406">
        <v>2</v>
      </c>
    </row>
    <row r="29" spans="1:11" ht="12.75" customHeight="1" x14ac:dyDescent="0.25">
      <c r="A29" s="564" t="s">
        <v>416</v>
      </c>
      <c r="B29" s="430"/>
      <c r="C29" s="431"/>
      <c r="D29" s="882">
        <f>SUM(D30:E32)</f>
        <v>2</v>
      </c>
      <c r="E29" s="883"/>
      <c r="F29" s="882">
        <f>SUM(F30:G32)</f>
        <v>2</v>
      </c>
      <c r="G29" s="1032"/>
      <c r="H29" s="1033">
        <f>SUM(H30:I32)</f>
        <v>6</v>
      </c>
      <c r="I29" s="883"/>
      <c r="J29" s="882">
        <f>SUM(J30:K32)</f>
        <v>6</v>
      </c>
      <c r="K29" s="1034"/>
    </row>
    <row r="30" spans="1:11" ht="12.75" customHeight="1" x14ac:dyDescent="0.25">
      <c r="A30" s="398" t="s">
        <v>810</v>
      </c>
      <c r="B30" s="399"/>
      <c r="C30" s="400"/>
      <c r="D30" s="590"/>
      <c r="E30" s="595"/>
      <c r="F30" s="401"/>
      <c r="G30" s="402"/>
      <c r="H30" s="596"/>
      <c r="I30" s="595">
        <v>1</v>
      </c>
      <c r="J30" s="401"/>
      <c r="K30" s="403">
        <v>1</v>
      </c>
    </row>
    <row r="31" spans="1:11" ht="14.3" customHeight="1" x14ac:dyDescent="0.25">
      <c r="A31" s="353" t="s">
        <v>951</v>
      </c>
      <c r="B31" s="354"/>
      <c r="C31" s="355"/>
      <c r="D31" s="598"/>
      <c r="E31" s="594"/>
      <c r="F31" s="404"/>
      <c r="G31" s="405"/>
      <c r="H31" s="592"/>
      <c r="I31" s="594">
        <v>1</v>
      </c>
      <c r="J31" s="404"/>
      <c r="K31" s="406">
        <v>1</v>
      </c>
    </row>
    <row r="32" spans="1:11" ht="12.75" customHeight="1" x14ac:dyDescent="0.25">
      <c r="A32" s="353" t="s">
        <v>952</v>
      </c>
      <c r="B32" s="354"/>
      <c r="C32" s="355"/>
      <c r="D32" s="598"/>
      <c r="E32" s="594">
        <v>2</v>
      </c>
      <c r="F32" s="404"/>
      <c r="G32" s="405">
        <v>2</v>
      </c>
      <c r="H32" s="592"/>
      <c r="I32" s="594">
        <v>4</v>
      </c>
      <c r="J32" s="404"/>
      <c r="K32" s="406">
        <v>4</v>
      </c>
    </row>
    <row r="33" spans="1:11" ht="12.75" customHeight="1" x14ac:dyDescent="0.25">
      <c r="A33" s="564" t="s">
        <v>507</v>
      </c>
      <c r="B33" s="430"/>
      <c r="C33" s="431"/>
      <c r="D33" s="882">
        <f>SUM(D34:E36)</f>
        <v>0</v>
      </c>
      <c r="E33" s="883"/>
      <c r="F33" s="882">
        <f>SUM(F34:G36)</f>
        <v>0</v>
      </c>
      <c r="G33" s="1032"/>
      <c r="H33" s="1033">
        <f>SUM(H34:I36)</f>
        <v>6</v>
      </c>
      <c r="I33" s="883"/>
      <c r="J33" s="882">
        <f>SUM(J34:K36)</f>
        <v>7</v>
      </c>
      <c r="K33" s="1034"/>
    </row>
    <row r="34" spans="1:11" ht="14.3" customHeight="1" x14ac:dyDescent="0.25">
      <c r="A34" s="398" t="s">
        <v>934</v>
      </c>
      <c r="B34" s="399"/>
      <c r="C34" s="400"/>
      <c r="D34" s="590"/>
      <c r="E34" s="595"/>
      <c r="F34" s="401"/>
      <c r="G34" s="402"/>
      <c r="H34" s="596"/>
      <c r="I34" s="595">
        <v>2</v>
      </c>
      <c r="J34" s="401"/>
      <c r="K34" s="403">
        <v>2</v>
      </c>
    </row>
    <row r="35" spans="1:11" ht="12.75" customHeight="1" x14ac:dyDescent="0.25">
      <c r="A35" s="353" t="s">
        <v>945</v>
      </c>
      <c r="B35" s="354"/>
      <c r="C35" s="355"/>
      <c r="D35" s="598"/>
      <c r="E35" s="594"/>
      <c r="F35" s="404"/>
      <c r="G35" s="405"/>
      <c r="H35" s="592"/>
      <c r="I35" s="594">
        <v>1</v>
      </c>
      <c r="J35" s="404"/>
      <c r="K35" s="406">
        <v>2</v>
      </c>
    </row>
    <row r="36" spans="1:11" ht="14.3" customHeight="1" x14ac:dyDescent="0.25">
      <c r="A36" s="353" t="s">
        <v>953</v>
      </c>
      <c r="B36" s="354"/>
      <c r="C36" s="355"/>
      <c r="D36" s="598"/>
      <c r="E36" s="594"/>
      <c r="F36" s="404"/>
      <c r="G36" s="405"/>
      <c r="H36" s="592"/>
      <c r="I36" s="594">
        <v>3</v>
      </c>
      <c r="J36" s="404"/>
      <c r="K36" s="406">
        <v>3</v>
      </c>
    </row>
    <row r="37" spans="1:11" ht="12.75" customHeight="1" x14ac:dyDescent="0.25">
      <c r="A37" s="564" t="s">
        <v>512</v>
      </c>
      <c r="B37" s="430"/>
      <c r="C37" s="431"/>
      <c r="D37" s="882">
        <f>SUM(D38:E44)</f>
        <v>5</v>
      </c>
      <c r="E37" s="883"/>
      <c r="F37" s="882">
        <f>SUM(F38:G44)</f>
        <v>5</v>
      </c>
      <c r="G37" s="1032"/>
      <c r="H37" s="1033">
        <f>SUM(H38:I44)</f>
        <v>12</v>
      </c>
      <c r="I37" s="883"/>
      <c r="J37" s="882">
        <f>SUM(J38:K44)</f>
        <v>13</v>
      </c>
      <c r="K37" s="1034"/>
    </row>
    <row r="38" spans="1:11" ht="12.75" customHeight="1" x14ac:dyDescent="0.25">
      <c r="A38" s="398" t="s">
        <v>1006</v>
      </c>
      <c r="B38" s="399"/>
      <c r="C38" s="400"/>
      <c r="D38" s="590"/>
      <c r="E38" s="595">
        <v>2</v>
      </c>
      <c r="F38" s="401"/>
      <c r="G38" s="402">
        <v>2</v>
      </c>
      <c r="H38" s="596"/>
      <c r="I38" s="595">
        <v>2</v>
      </c>
      <c r="J38" s="401"/>
      <c r="K38" s="403">
        <v>2</v>
      </c>
    </row>
    <row r="39" spans="1:11" ht="14.3" customHeight="1" x14ac:dyDescent="0.25">
      <c r="A39" s="353" t="s">
        <v>1007</v>
      </c>
      <c r="B39" s="354"/>
      <c r="C39" s="355"/>
      <c r="D39" s="598"/>
      <c r="E39" s="594"/>
      <c r="F39" s="404"/>
      <c r="G39" s="405"/>
      <c r="H39" s="592"/>
      <c r="I39" s="594">
        <v>3</v>
      </c>
      <c r="J39" s="404"/>
      <c r="K39" s="406">
        <v>4</v>
      </c>
    </row>
    <row r="40" spans="1:11" ht="12.75" customHeight="1" x14ac:dyDescent="0.25">
      <c r="A40" s="353" t="s">
        <v>1008</v>
      </c>
      <c r="B40" s="354"/>
      <c r="C40" s="355"/>
      <c r="D40" s="598"/>
      <c r="E40" s="594">
        <v>1</v>
      </c>
      <c r="F40" s="404"/>
      <c r="G40" s="405">
        <v>1</v>
      </c>
      <c r="H40" s="592"/>
      <c r="I40" s="594">
        <v>2</v>
      </c>
      <c r="J40" s="404"/>
      <c r="K40" s="406">
        <v>2</v>
      </c>
    </row>
    <row r="41" spans="1:11" ht="12.75" customHeight="1" x14ac:dyDescent="0.25">
      <c r="A41" s="353" t="s">
        <v>1009</v>
      </c>
      <c r="B41" s="354"/>
      <c r="C41" s="355"/>
      <c r="D41" s="598"/>
      <c r="E41" s="594"/>
      <c r="F41" s="404"/>
      <c r="G41" s="405"/>
      <c r="H41" s="592"/>
      <c r="I41" s="594">
        <v>1</v>
      </c>
      <c r="J41" s="404"/>
      <c r="K41" s="406">
        <v>1</v>
      </c>
    </row>
    <row r="42" spans="1:11" ht="12.75" customHeight="1" x14ac:dyDescent="0.25">
      <c r="A42" s="353" t="s">
        <v>1010</v>
      </c>
      <c r="B42" s="354"/>
      <c r="C42" s="355"/>
      <c r="D42" s="598"/>
      <c r="E42" s="594">
        <v>1</v>
      </c>
      <c r="F42" s="404"/>
      <c r="G42" s="405">
        <v>1</v>
      </c>
      <c r="H42" s="592"/>
      <c r="I42" s="594">
        <v>1</v>
      </c>
      <c r="J42" s="404"/>
      <c r="K42" s="406">
        <v>1</v>
      </c>
    </row>
    <row r="43" spans="1:11" ht="14.3" customHeight="1" x14ac:dyDescent="0.25">
      <c r="A43" s="353" t="s">
        <v>1011</v>
      </c>
      <c r="B43" s="354"/>
      <c r="C43" s="355"/>
      <c r="D43" s="598"/>
      <c r="E43" s="594"/>
      <c r="F43" s="404"/>
      <c r="G43" s="405"/>
      <c r="H43" s="592"/>
      <c r="I43" s="594">
        <v>1</v>
      </c>
      <c r="J43" s="404"/>
      <c r="K43" s="406">
        <v>1</v>
      </c>
    </row>
    <row r="44" spans="1:11" x14ac:dyDescent="0.25">
      <c r="A44" s="353" t="s">
        <v>1012</v>
      </c>
      <c r="B44" s="354"/>
      <c r="C44" s="355"/>
      <c r="D44" s="598"/>
      <c r="E44" s="594">
        <v>1</v>
      </c>
      <c r="F44" s="404"/>
      <c r="G44" s="405">
        <v>1</v>
      </c>
      <c r="H44" s="592"/>
      <c r="I44" s="594">
        <v>2</v>
      </c>
      <c r="J44" s="404"/>
      <c r="K44" s="406">
        <v>2</v>
      </c>
    </row>
    <row r="45" spans="1:11" x14ac:dyDescent="0.25">
      <c r="A45" s="564" t="s">
        <v>511</v>
      </c>
      <c r="B45" s="430"/>
      <c r="C45" s="431"/>
      <c r="D45" s="882">
        <f>SUM(D46:E48)</f>
        <v>1</v>
      </c>
      <c r="E45" s="883"/>
      <c r="F45" s="882">
        <f>SUM(F46:G48)</f>
        <v>1</v>
      </c>
      <c r="G45" s="1032"/>
      <c r="H45" s="1033">
        <f>SUM(H46:I48)</f>
        <v>4</v>
      </c>
      <c r="I45" s="883"/>
      <c r="J45" s="882">
        <f>SUM(J46:K48)</f>
        <v>4</v>
      </c>
      <c r="K45" s="1034"/>
    </row>
    <row r="46" spans="1:11" ht="14.3" customHeight="1" x14ac:dyDescent="0.25">
      <c r="A46" s="398" t="s">
        <v>927</v>
      </c>
      <c r="B46" s="399"/>
      <c r="C46" s="400"/>
      <c r="D46" s="590"/>
      <c r="E46" s="595"/>
      <c r="F46" s="401"/>
      <c r="G46" s="402"/>
      <c r="H46" s="596"/>
      <c r="I46" s="595">
        <v>1</v>
      </c>
      <c r="J46" s="401"/>
      <c r="K46" s="403">
        <v>1</v>
      </c>
    </row>
    <row r="47" spans="1:11" x14ac:dyDescent="0.25">
      <c r="A47" s="353" t="s">
        <v>1013</v>
      </c>
      <c r="B47" s="354"/>
      <c r="C47" s="355"/>
      <c r="D47" s="598"/>
      <c r="E47" s="594">
        <v>1</v>
      </c>
      <c r="F47" s="404"/>
      <c r="G47" s="405">
        <v>1</v>
      </c>
      <c r="H47" s="592"/>
      <c r="I47" s="594">
        <v>1</v>
      </c>
      <c r="J47" s="404"/>
      <c r="K47" s="406">
        <v>1</v>
      </c>
    </row>
    <row r="48" spans="1:11" x14ac:dyDescent="0.25">
      <c r="A48" s="353" t="s">
        <v>1014</v>
      </c>
      <c r="B48" s="354"/>
      <c r="C48" s="355"/>
      <c r="D48" s="598"/>
      <c r="E48" s="594"/>
      <c r="F48" s="404"/>
      <c r="G48" s="405"/>
      <c r="H48" s="592"/>
      <c r="I48" s="594">
        <v>2</v>
      </c>
      <c r="J48" s="404"/>
      <c r="K48" s="406">
        <v>2</v>
      </c>
    </row>
    <row r="49" spans="1:11" ht="12.1" customHeight="1" x14ac:dyDescent="0.25">
      <c r="A49" s="564" t="s">
        <v>475</v>
      </c>
      <c r="B49" s="430"/>
      <c r="C49" s="431"/>
      <c r="D49" s="882">
        <f>SUM(D50:E51)</f>
        <v>0</v>
      </c>
      <c r="E49" s="883"/>
      <c r="F49" s="882">
        <f>SUM(F50:G51)</f>
        <v>0</v>
      </c>
      <c r="G49" s="1032"/>
      <c r="H49" s="1033">
        <f>SUM(H50:I51)</f>
        <v>2</v>
      </c>
      <c r="I49" s="883"/>
      <c r="J49" s="882">
        <f>SUM(J50:K51)</f>
        <v>2</v>
      </c>
      <c r="K49" s="1034"/>
    </row>
    <row r="50" spans="1:11" x14ac:dyDescent="0.25">
      <c r="A50" s="398" t="s">
        <v>811</v>
      </c>
      <c r="B50" s="399"/>
      <c r="C50" s="400"/>
      <c r="D50" s="590"/>
      <c r="E50" s="595"/>
      <c r="F50" s="401"/>
      <c r="G50" s="402"/>
      <c r="H50" s="596"/>
      <c r="I50" s="595"/>
      <c r="J50" s="401"/>
      <c r="K50" s="403"/>
    </row>
    <row r="51" spans="1:11" x14ac:dyDescent="0.25">
      <c r="A51" s="353" t="s">
        <v>928</v>
      </c>
      <c r="B51" s="354"/>
      <c r="C51" s="355"/>
      <c r="D51" s="598"/>
      <c r="E51" s="594"/>
      <c r="F51" s="404"/>
      <c r="G51" s="405"/>
      <c r="H51" s="592"/>
      <c r="I51" s="594">
        <v>2</v>
      </c>
      <c r="J51" s="404"/>
      <c r="K51" s="406">
        <v>2</v>
      </c>
    </row>
    <row r="52" spans="1:11" x14ac:dyDescent="0.25">
      <c r="A52" s="564" t="s">
        <v>516</v>
      </c>
      <c r="B52" s="430"/>
      <c r="C52" s="431"/>
      <c r="D52" s="882">
        <f>SUM(D53:E55)</f>
        <v>3</v>
      </c>
      <c r="E52" s="883"/>
      <c r="F52" s="882">
        <f>SUM(F53:G55)</f>
        <v>3</v>
      </c>
      <c r="G52" s="1032"/>
      <c r="H52" s="1033">
        <f>SUM(H53:I55)</f>
        <v>5</v>
      </c>
      <c r="I52" s="883"/>
      <c r="J52" s="882">
        <f>SUM(J53:K55)</f>
        <v>5</v>
      </c>
      <c r="K52" s="1034"/>
    </row>
    <row r="53" spans="1:11" x14ac:dyDescent="0.25">
      <c r="A53" s="409" t="s">
        <v>798</v>
      </c>
      <c r="B53" s="399"/>
      <c r="C53" s="400"/>
      <c r="D53" s="590"/>
      <c r="E53" s="595"/>
      <c r="F53" s="401"/>
      <c r="G53" s="414"/>
      <c r="H53" s="590"/>
      <c r="I53" s="595"/>
      <c r="J53" s="401"/>
      <c r="K53" s="415"/>
    </row>
    <row r="54" spans="1:11" x14ac:dyDescent="0.25">
      <c r="A54" s="409" t="s">
        <v>946</v>
      </c>
      <c r="B54" s="866"/>
      <c r="C54" s="355"/>
      <c r="D54" s="598"/>
      <c r="E54" s="594">
        <v>2</v>
      </c>
      <c r="F54" s="404"/>
      <c r="G54" s="405">
        <v>2</v>
      </c>
      <c r="H54" s="592"/>
      <c r="I54" s="594">
        <v>4</v>
      </c>
      <c r="J54" s="404"/>
      <c r="K54" s="416">
        <v>4</v>
      </c>
    </row>
    <row r="55" spans="1:11" x14ac:dyDescent="0.25">
      <c r="A55" s="409" t="s">
        <v>1015</v>
      </c>
      <c r="B55" s="354"/>
      <c r="C55" s="411"/>
      <c r="D55" s="593"/>
      <c r="E55" s="591">
        <v>1</v>
      </c>
      <c r="F55" s="410"/>
      <c r="G55" s="407">
        <v>1</v>
      </c>
      <c r="H55" s="593"/>
      <c r="I55" s="591">
        <v>1</v>
      </c>
      <c r="J55" s="410"/>
      <c r="K55" s="417">
        <v>1</v>
      </c>
    </row>
    <row r="56" spans="1:11" x14ac:dyDescent="0.25">
      <c r="A56" s="564" t="s">
        <v>514</v>
      </c>
      <c r="B56" s="430"/>
      <c r="C56" s="431"/>
      <c r="D56" s="882">
        <f>SUM(D57:E61)</f>
        <v>1</v>
      </c>
      <c r="E56" s="883"/>
      <c r="F56" s="882">
        <f>SUM(F57:G61)</f>
        <v>1</v>
      </c>
      <c r="G56" s="1032"/>
      <c r="H56" s="1033">
        <f>SUM(H57:I61)</f>
        <v>9</v>
      </c>
      <c r="I56" s="883"/>
      <c r="J56" s="882">
        <f>SUM(J57:K61)</f>
        <v>9</v>
      </c>
      <c r="K56" s="1034"/>
    </row>
    <row r="57" spans="1:11" x14ac:dyDescent="0.25">
      <c r="A57" s="398" t="s">
        <v>788</v>
      </c>
      <c r="B57" s="399"/>
      <c r="C57" s="400"/>
      <c r="D57" s="590"/>
      <c r="E57" s="595"/>
      <c r="F57" s="401"/>
      <c r="G57" s="402"/>
      <c r="H57" s="596"/>
      <c r="I57" s="595">
        <v>1</v>
      </c>
      <c r="J57" s="401"/>
      <c r="K57" s="403">
        <v>1</v>
      </c>
    </row>
    <row r="58" spans="1:11" x14ac:dyDescent="0.25">
      <c r="A58" s="353" t="s">
        <v>929</v>
      </c>
      <c r="B58" s="354"/>
      <c r="C58" s="355"/>
      <c r="D58" s="598"/>
      <c r="E58" s="594"/>
      <c r="F58" s="404"/>
      <c r="G58" s="405"/>
      <c r="H58" s="592"/>
      <c r="I58" s="594">
        <v>3</v>
      </c>
      <c r="J58" s="404"/>
      <c r="K58" s="406">
        <v>3</v>
      </c>
    </row>
    <row r="59" spans="1:11" x14ac:dyDescent="0.25">
      <c r="A59" s="353" t="s">
        <v>954</v>
      </c>
      <c r="B59" s="354"/>
      <c r="C59" s="355"/>
      <c r="D59" s="598"/>
      <c r="E59" s="594"/>
      <c r="F59" s="404"/>
      <c r="G59" s="405"/>
      <c r="H59" s="592"/>
      <c r="I59" s="594">
        <v>1</v>
      </c>
      <c r="J59" s="404"/>
      <c r="K59" s="406">
        <v>1</v>
      </c>
    </row>
    <row r="60" spans="1:11" x14ac:dyDescent="0.25">
      <c r="A60" s="353" t="s">
        <v>1016</v>
      </c>
      <c r="B60" s="354"/>
      <c r="C60" s="355"/>
      <c r="D60" s="598"/>
      <c r="E60" s="594">
        <v>1</v>
      </c>
      <c r="F60" s="404"/>
      <c r="G60" s="405">
        <v>1</v>
      </c>
      <c r="H60" s="592"/>
      <c r="I60" s="594">
        <v>1</v>
      </c>
      <c r="J60" s="404"/>
      <c r="K60" s="406">
        <v>1</v>
      </c>
    </row>
    <row r="61" spans="1:11" x14ac:dyDescent="0.25">
      <c r="A61" s="353" t="s">
        <v>922</v>
      </c>
      <c r="B61" s="354"/>
      <c r="C61" s="355"/>
      <c r="D61" s="598"/>
      <c r="E61" s="594"/>
      <c r="F61" s="404"/>
      <c r="G61" s="405"/>
      <c r="H61" s="592"/>
      <c r="I61" s="594">
        <v>3</v>
      </c>
      <c r="J61" s="404"/>
      <c r="K61" s="406">
        <v>3</v>
      </c>
    </row>
    <row r="62" spans="1:11" x14ac:dyDescent="0.25">
      <c r="A62" s="564" t="s">
        <v>513</v>
      </c>
      <c r="B62" s="430"/>
      <c r="C62" s="431"/>
      <c r="D62" s="882">
        <f>SUM(D63:E64)</f>
        <v>1</v>
      </c>
      <c r="E62" s="883"/>
      <c r="F62" s="882">
        <f>SUM(F63:G64)</f>
        <v>1</v>
      </c>
      <c r="G62" s="1032"/>
      <c r="H62" s="1033">
        <f>SUM(H63:I64)</f>
        <v>2</v>
      </c>
      <c r="I62" s="883"/>
      <c r="J62" s="882">
        <f>SUM(J63:K64)</f>
        <v>2</v>
      </c>
      <c r="K62" s="1034"/>
    </row>
    <row r="63" spans="1:11" x14ac:dyDescent="0.25">
      <c r="A63" s="398" t="s">
        <v>888</v>
      </c>
      <c r="B63" s="399"/>
      <c r="C63" s="400"/>
      <c r="D63" s="590"/>
      <c r="E63" s="595"/>
      <c r="F63" s="401"/>
      <c r="G63" s="402"/>
      <c r="H63" s="596"/>
      <c r="I63" s="595"/>
      <c r="J63" s="401"/>
      <c r="K63" s="403"/>
    </row>
    <row r="64" spans="1:11" x14ac:dyDescent="0.25">
      <c r="A64" s="353" t="s">
        <v>930</v>
      </c>
      <c r="B64" s="354"/>
      <c r="C64" s="355"/>
      <c r="D64" s="598"/>
      <c r="E64" s="594">
        <v>1</v>
      </c>
      <c r="F64" s="404"/>
      <c r="G64" s="405">
        <v>1</v>
      </c>
      <c r="H64" s="592"/>
      <c r="I64" s="594">
        <v>2</v>
      </c>
      <c r="J64" s="404"/>
      <c r="K64" s="406">
        <v>2</v>
      </c>
    </row>
    <row r="65" spans="1:11" x14ac:dyDescent="0.25">
      <c r="A65" s="564" t="s">
        <v>508</v>
      </c>
      <c r="B65" s="430"/>
      <c r="C65" s="431"/>
      <c r="D65" s="882">
        <f>SUM(D66:E67)</f>
        <v>0</v>
      </c>
      <c r="E65" s="883"/>
      <c r="F65" s="882">
        <f>SUM(F66:G67)</f>
        <v>0</v>
      </c>
      <c r="G65" s="1032"/>
      <c r="H65" s="1033">
        <f>SUM(H66:I67)</f>
        <v>2</v>
      </c>
      <c r="I65" s="883"/>
      <c r="J65" s="882">
        <f>SUM(J66:K67)</f>
        <v>2</v>
      </c>
      <c r="K65" s="1034"/>
    </row>
    <row r="66" spans="1:11" x14ac:dyDescent="0.25">
      <c r="A66" s="398" t="s">
        <v>931</v>
      </c>
      <c r="B66" s="399"/>
      <c r="C66" s="400"/>
      <c r="D66" s="590"/>
      <c r="E66" s="595"/>
      <c r="F66" s="401"/>
      <c r="G66" s="402"/>
      <c r="H66" s="596"/>
      <c r="I66" s="595"/>
      <c r="J66" s="401"/>
      <c r="K66" s="403"/>
    </row>
    <row r="67" spans="1:11" x14ac:dyDescent="0.25">
      <c r="A67" s="353" t="s">
        <v>947</v>
      </c>
      <c r="B67" s="354"/>
      <c r="C67" s="355"/>
      <c r="D67" s="598"/>
      <c r="E67" s="594"/>
      <c r="F67" s="404"/>
      <c r="G67" s="405"/>
      <c r="H67" s="592"/>
      <c r="I67" s="594">
        <v>2</v>
      </c>
      <c r="J67" s="404"/>
      <c r="K67" s="406">
        <v>2</v>
      </c>
    </row>
    <row r="68" spans="1:11" x14ac:dyDescent="0.25">
      <c r="A68" s="564" t="s">
        <v>509</v>
      </c>
      <c r="B68" s="430"/>
      <c r="C68" s="431"/>
      <c r="D68" s="882">
        <f>SUM(D69:E71)</f>
        <v>0</v>
      </c>
      <c r="E68" s="883"/>
      <c r="F68" s="882">
        <f>SUM(F69:G71)</f>
        <v>0</v>
      </c>
      <c r="G68" s="1032"/>
      <c r="H68" s="1033">
        <f>SUM(H69:I71)</f>
        <v>3</v>
      </c>
      <c r="I68" s="883"/>
      <c r="J68" s="882">
        <f>SUM(J69:K71)</f>
        <v>4</v>
      </c>
      <c r="K68" s="1034"/>
    </row>
    <row r="69" spans="1:11" x14ac:dyDescent="0.25">
      <c r="A69" s="409" t="s">
        <v>935</v>
      </c>
      <c r="B69" s="418"/>
      <c r="C69" s="411"/>
      <c r="D69" s="608"/>
      <c r="E69" s="591"/>
      <c r="F69" s="419"/>
      <c r="G69" s="407"/>
      <c r="H69" s="597"/>
      <c r="I69" s="591">
        <v>1</v>
      </c>
      <c r="J69" s="419"/>
      <c r="K69" s="417">
        <v>1</v>
      </c>
    </row>
    <row r="70" spans="1:11" x14ac:dyDescent="0.25">
      <c r="A70" s="409" t="s">
        <v>936</v>
      </c>
      <c r="B70" s="418"/>
      <c r="C70" s="411"/>
      <c r="D70" s="608"/>
      <c r="E70" s="591"/>
      <c r="F70" s="419"/>
      <c r="G70" s="407"/>
      <c r="H70" s="597"/>
      <c r="I70" s="591">
        <v>1</v>
      </c>
      <c r="J70" s="419"/>
      <c r="K70" s="417">
        <v>2</v>
      </c>
    </row>
    <row r="71" spans="1:11" x14ac:dyDescent="0.25">
      <c r="A71" s="353" t="s">
        <v>937</v>
      </c>
      <c r="B71" s="354"/>
      <c r="C71" s="355"/>
      <c r="D71" s="598"/>
      <c r="E71" s="594"/>
      <c r="F71" s="404"/>
      <c r="G71" s="405"/>
      <c r="H71" s="592"/>
      <c r="I71" s="594">
        <v>1</v>
      </c>
      <c r="J71" s="404"/>
      <c r="K71" s="416">
        <v>1</v>
      </c>
    </row>
    <row r="73" spans="1:11" ht="12.25" customHeight="1" x14ac:dyDescent="0.3">
      <c r="G73" s="421"/>
      <c r="H73" s="421"/>
      <c r="I73" s="422"/>
      <c r="J73" s="422"/>
    </row>
    <row r="74" spans="1:11" ht="13.6" customHeight="1" x14ac:dyDescent="0.3">
      <c r="A74" s="56" t="s">
        <v>829</v>
      </c>
      <c r="G74" s="421"/>
      <c r="H74" s="421"/>
      <c r="I74" s="422"/>
      <c r="J74" s="422"/>
    </row>
    <row r="75" spans="1:11" x14ac:dyDescent="0.25">
      <c r="A75" s="56" t="s">
        <v>816</v>
      </c>
    </row>
    <row r="77" spans="1:11" x14ac:dyDescent="0.25">
      <c r="A77" s="56" t="s">
        <v>1017</v>
      </c>
    </row>
  </sheetData>
  <mergeCells count="63"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4:I14"/>
    <mergeCell ref="H15:I15"/>
    <mergeCell ref="D52:E52"/>
    <mergeCell ref="F52:G52"/>
    <mergeCell ref="H52:I52"/>
    <mergeCell ref="J52:K52"/>
    <mergeCell ref="D45:E45"/>
    <mergeCell ref="F45:G45"/>
    <mergeCell ref="H45:I45"/>
    <mergeCell ref="J45:K45"/>
    <mergeCell ref="D62:E62"/>
    <mergeCell ref="F62:G62"/>
    <mergeCell ref="H62:I62"/>
    <mergeCell ref="J62:K62"/>
    <mergeCell ref="D56:E56"/>
    <mergeCell ref="F56:G56"/>
    <mergeCell ref="H56:I56"/>
    <mergeCell ref="J56:K56"/>
    <mergeCell ref="J29:K29"/>
    <mergeCell ref="D33:E33"/>
    <mergeCell ref="F33:G33"/>
    <mergeCell ref="H33:I33"/>
    <mergeCell ref="J33:K33"/>
    <mergeCell ref="D29:E29"/>
    <mergeCell ref="F29:G29"/>
    <mergeCell ref="H29:I29"/>
    <mergeCell ref="D37:E37"/>
    <mergeCell ref="F37:G37"/>
    <mergeCell ref="H37:I37"/>
    <mergeCell ref="J37:K37"/>
    <mergeCell ref="D49:E49"/>
    <mergeCell ref="F49:G49"/>
    <mergeCell ref="H49:I49"/>
    <mergeCell ref="J49:K49"/>
    <mergeCell ref="D65:E65"/>
    <mergeCell ref="F65:G65"/>
    <mergeCell ref="H65:I65"/>
    <mergeCell ref="J65:K65"/>
    <mergeCell ref="D68:E68"/>
    <mergeCell ref="F68:G68"/>
    <mergeCell ref="H68:I68"/>
    <mergeCell ref="J68:K68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69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69" t="s">
        <v>354</v>
      </c>
      <c r="B1" s="396" t="s">
        <v>861</v>
      </c>
      <c r="C1" s="69"/>
      <c r="D1" s="69"/>
      <c r="E1" s="69"/>
      <c r="F1" s="69"/>
      <c r="G1" s="69"/>
      <c r="H1" s="69"/>
      <c r="I1" s="69"/>
      <c r="J1" s="69"/>
      <c r="K1" s="69"/>
      <c r="L1" s="119"/>
    </row>
    <row r="2" spans="1:12" ht="14.95" customHeight="1" thickBot="1" x14ac:dyDescent="0.3">
      <c r="A2" s="123"/>
    </row>
    <row r="3" spans="1:12" ht="18" customHeight="1" x14ac:dyDescent="0.3">
      <c r="A3" s="1039" t="s">
        <v>300</v>
      </c>
      <c r="B3" s="1040"/>
      <c r="C3" s="1041"/>
      <c r="D3" s="217" t="s">
        <v>925</v>
      </c>
      <c r="E3" s="620"/>
      <c r="F3" s="320"/>
      <c r="G3" s="218"/>
      <c r="H3" s="397" t="s">
        <v>926</v>
      </c>
      <c r="I3" s="219"/>
      <c r="J3" s="219"/>
      <c r="K3" s="220"/>
    </row>
    <row r="4" spans="1:12" ht="17.149999999999999" customHeight="1" x14ac:dyDescent="0.25">
      <c r="A4" s="1042"/>
      <c r="B4" s="1043"/>
      <c r="C4" s="1044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2" ht="17.149999999999999" customHeight="1" thickBot="1" x14ac:dyDescent="0.3">
      <c r="A5" s="1042"/>
      <c r="B5" s="1043"/>
      <c r="C5" s="1044"/>
      <c r="D5" s="369" t="s">
        <v>614</v>
      </c>
      <c r="E5" s="370"/>
      <c r="F5" s="369" t="s">
        <v>301</v>
      </c>
      <c r="G5" s="371"/>
      <c r="H5" s="372" t="s">
        <v>614</v>
      </c>
      <c r="I5" s="370"/>
      <c r="J5" s="369" t="s">
        <v>301</v>
      </c>
      <c r="K5" s="373"/>
    </row>
    <row r="6" spans="1:12" ht="18" customHeight="1" thickTop="1" thickBot="1" x14ac:dyDescent="0.35">
      <c r="A6" s="413" t="s">
        <v>22</v>
      </c>
      <c r="B6" s="388"/>
      <c r="C6" s="389"/>
      <c r="D6" s="1016">
        <v>11</v>
      </c>
      <c r="E6" s="1017"/>
      <c r="F6" s="1016">
        <v>12</v>
      </c>
      <c r="G6" s="1018"/>
      <c r="H6" s="1038">
        <v>11</v>
      </c>
      <c r="I6" s="1017"/>
      <c r="J6" s="1016">
        <v>12</v>
      </c>
      <c r="K6" s="1020"/>
    </row>
    <row r="7" spans="1:12" ht="14.3" customHeight="1" thickTop="1" x14ac:dyDescent="0.25">
      <c r="A7" s="564" t="s">
        <v>516</v>
      </c>
      <c r="B7" s="430"/>
      <c r="C7" s="431"/>
      <c r="D7" s="882">
        <f>SUM(E8:E11)</f>
        <v>0</v>
      </c>
      <c r="E7" s="883"/>
      <c r="F7" s="882">
        <f>SUM(G8:G11)</f>
        <v>0</v>
      </c>
      <c r="G7" s="1032"/>
      <c r="H7" s="1033">
        <f>SUM(I8:I11)</f>
        <v>3</v>
      </c>
      <c r="I7" s="883"/>
      <c r="J7" s="882">
        <f>SUM(K8:K11)</f>
        <v>3</v>
      </c>
      <c r="K7" s="1034"/>
    </row>
    <row r="8" spans="1:12" ht="12.75" customHeight="1" x14ac:dyDescent="0.25">
      <c r="A8" s="409" t="s">
        <v>798</v>
      </c>
      <c r="B8" s="399"/>
      <c r="C8" s="400"/>
      <c r="D8" s="590"/>
      <c r="E8" s="595"/>
      <c r="F8" s="401"/>
      <c r="G8" s="414"/>
      <c r="H8" s="590"/>
      <c r="I8" s="595"/>
      <c r="J8" s="401"/>
      <c r="K8" s="415"/>
    </row>
    <row r="9" spans="1:12" ht="14.3" customHeight="1" x14ac:dyDescent="0.25">
      <c r="A9" s="409" t="s">
        <v>818</v>
      </c>
      <c r="B9" s="354"/>
      <c r="C9" s="355"/>
      <c r="D9" s="598"/>
      <c r="E9" s="594"/>
      <c r="F9" s="404"/>
      <c r="G9" s="405"/>
      <c r="H9" s="592"/>
      <c r="I9" s="594"/>
      <c r="J9" s="404"/>
      <c r="K9" s="416"/>
    </row>
    <row r="10" spans="1:12" ht="12.75" customHeight="1" x14ac:dyDescent="0.25">
      <c r="A10" s="409" t="s">
        <v>826</v>
      </c>
      <c r="B10" s="354"/>
      <c r="C10" s="411"/>
      <c r="D10" s="593"/>
      <c r="E10" s="591"/>
      <c r="F10" s="410"/>
      <c r="G10" s="407"/>
      <c r="H10" s="593"/>
      <c r="I10" s="591">
        <v>3</v>
      </c>
      <c r="J10" s="614"/>
      <c r="K10" s="417">
        <v>3</v>
      </c>
    </row>
    <row r="11" spans="1:12" ht="12.75" customHeight="1" x14ac:dyDescent="0.25">
      <c r="A11" s="409" t="s">
        <v>827</v>
      </c>
      <c r="B11" s="354"/>
      <c r="C11" s="411"/>
      <c r="D11" s="593"/>
      <c r="E11" s="591"/>
      <c r="F11" s="410"/>
      <c r="G11" s="407"/>
      <c r="H11" s="593"/>
      <c r="I11" s="591"/>
      <c r="J11" s="410"/>
      <c r="K11" s="417"/>
    </row>
    <row r="12" spans="1:12" ht="12.75" customHeight="1" x14ac:dyDescent="0.25">
      <c r="A12" s="564" t="s">
        <v>514</v>
      </c>
      <c r="B12" s="430"/>
      <c r="C12" s="431"/>
      <c r="D12" s="882">
        <f>SUM(E13:E22)</f>
        <v>2</v>
      </c>
      <c r="E12" s="883"/>
      <c r="F12" s="882">
        <f>SUM(G13:G22)</f>
        <v>2</v>
      </c>
      <c r="G12" s="1032"/>
      <c r="H12" s="1033">
        <f>SUM(I13:I22)</f>
        <v>8</v>
      </c>
      <c r="I12" s="883"/>
      <c r="J12" s="882">
        <f>SUM(K13:K22)</f>
        <v>10</v>
      </c>
      <c r="K12" s="1034"/>
    </row>
    <row r="13" spans="1:12" ht="12.75" customHeight="1" x14ac:dyDescent="0.25">
      <c r="A13" s="398" t="s">
        <v>866</v>
      </c>
      <c r="B13" s="399"/>
      <c r="C13" s="400"/>
      <c r="D13" s="590"/>
      <c r="E13" s="595"/>
      <c r="F13" s="401"/>
      <c r="G13" s="402"/>
      <c r="H13" s="596"/>
      <c r="I13" s="595">
        <v>1</v>
      </c>
      <c r="J13" s="401"/>
      <c r="K13" s="403">
        <v>2</v>
      </c>
    </row>
    <row r="14" spans="1:12" ht="12.75" customHeight="1" x14ac:dyDescent="0.25">
      <c r="A14" s="353" t="s">
        <v>867</v>
      </c>
      <c r="B14" s="354"/>
      <c r="C14" s="355"/>
      <c r="D14" s="598"/>
      <c r="E14" s="594"/>
      <c r="F14" s="404"/>
      <c r="G14" s="405"/>
      <c r="H14" s="592"/>
      <c r="I14" s="594"/>
      <c r="J14" s="404"/>
      <c r="K14" s="406"/>
    </row>
    <row r="15" spans="1:12" ht="14.3" customHeight="1" x14ac:dyDescent="0.25">
      <c r="A15" s="353" t="s">
        <v>868</v>
      </c>
      <c r="B15" s="354"/>
      <c r="C15" s="355"/>
      <c r="D15" s="598"/>
      <c r="E15" s="594">
        <v>1</v>
      </c>
      <c r="F15" s="404"/>
      <c r="G15" s="405">
        <v>1</v>
      </c>
      <c r="H15" s="592"/>
      <c r="I15" s="594">
        <v>3</v>
      </c>
      <c r="J15" s="404"/>
      <c r="K15" s="406">
        <v>3</v>
      </c>
    </row>
    <row r="16" spans="1:12" ht="12.75" customHeight="1" x14ac:dyDescent="0.25">
      <c r="A16" s="353" t="s">
        <v>873</v>
      </c>
      <c r="B16" s="354"/>
      <c r="C16" s="355"/>
      <c r="D16" s="598"/>
      <c r="E16" s="594"/>
      <c r="F16" s="404"/>
      <c r="G16" s="405"/>
      <c r="H16" s="592"/>
      <c r="I16" s="594">
        <v>1</v>
      </c>
      <c r="J16" s="404"/>
      <c r="K16" s="406">
        <v>1</v>
      </c>
    </row>
    <row r="17" spans="1:11" ht="12.75" customHeight="1" x14ac:dyDescent="0.25">
      <c r="A17" s="353" t="s">
        <v>874</v>
      </c>
      <c r="B17" s="354"/>
      <c r="C17" s="355"/>
      <c r="D17" s="598"/>
      <c r="E17" s="594"/>
      <c r="F17" s="404"/>
      <c r="G17" s="405"/>
      <c r="H17" s="592"/>
      <c r="I17" s="594"/>
      <c r="J17" s="404"/>
      <c r="K17" s="406"/>
    </row>
    <row r="18" spans="1:11" ht="14.95" customHeight="1" x14ac:dyDescent="0.25">
      <c r="A18" s="353" t="s">
        <v>875</v>
      </c>
      <c r="B18" s="354"/>
      <c r="C18" s="355"/>
      <c r="D18" s="598"/>
      <c r="E18" s="594"/>
      <c r="F18" s="404"/>
      <c r="G18" s="405"/>
      <c r="H18" s="592"/>
      <c r="I18" s="594"/>
      <c r="J18" s="404"/>
      <c r="K18" s="406"/>
    </row>
    <row r="19" spans="1:11" ht="12.75" customHeight="1" x14ac:dyDescent="0.25">
      <c r="A19" s="353" t="s">
        <v>918</v>
      </c>
      <c r="B19" s="354"/>
      <c r="C19" s="355"/>
      <c r="D19" s="598"/>
      <c r="E19" s="594">
        <v>1</v>
      </c>
      <c r="F19" s="404"/>
      <c r="G19" s="405">
        <v>1</v>
      </c>
      <c r="H19" s="592"/>
      <c r="I19" s="594">
        <v>1</v>
      </c>
      <c r="J19" s="404"/>
      <c r="K19" s="406">
        <v>1</v>
      </c>
    </row>
    <row r="20" spans="1:11" ht="12.75" customHeight="1" x14ac:dyDescent="0.25">
      <c r="A20" s="353" t="s">
        <v>919</v>
      </c>
      <c r="B20" s="354"/>
      <c r="C20" s="355"/>
      <c r="D20" s="598"/>
      <c r="E20" s="594"/>
      <c r="F20" s="404"/>
      <c r="G20" s="405"/>
      <c r="H20" s="592"/>
      <c r="I20" s="594"/>
      <c r="J20" s="404"/>
      <c r="K20" s="406"/>
    </row>
    <row r="21" spans="1:11" ht="14.3" customHeight="1" x14ac:dyDescent="0.25">
      <c r="A21" s="353" t="s">
        <v>920</v>
      </c>
      <c r="B21" s="354"/>
      <c r="C21" s="355"/>
      <c r="D21" s="598"/>
      <c r="E21" s="594"/>
      <c r="F21" s="404"/>
      <c r="G21" s="405"/>
      <c r="H21" s="592"/>
      <c r="I21" s="594">
        <v>2</v>
      </c>
      <c r="J21" s="404"/>
      <c r="K21" s="406">
        <v>3</v>
      </c>
    </row>
    <row r="22" spans="1:11" ht="12.75" customHeight="1" x14ac:dyDescent="0.25">
      <c r="A22" s="353" t="s">
        <v>921</v>
      </c>
      <c r="B22" s="354"/>
      <c r="C22" s="355"/>
      <c r="D22" s="598"/>
      <c r="E22" s="594"/>
      <c r="F22" s="404"/>
      <c r="G22" s="405"/>
      <c r="H22" s="592"/>
      <c r="I22" s="594"/>
      <c r="J22" s="404"/>
      <c r="K22" s="406"/>
    </row>
    <row r="23" spans="1:11" ht="12.75" customHeight="1" x14ac:dyDescent="0.25">
      <c r="A23" s="564" t="s">
        <v>513</v>
      </c>
      <c r="B23" s="430"/>
      <c r="C23" s="431"/>
      <c r="D23" s="882">
        <f>SUM(E24:E29)</f>
        <v>0</v>
      </c>
      <c r="E23" s="883"/>
      <c r="F23" s="882">
        <f>SUM(G24:G29)</f>
        <v>0</v>
      </c>
      <c r="G23" s="1032"/>
      <c r="H23" s="1033">
        <f>SUM(I24:I29)</f>
        <v>3</v>
      </c>
      <c r="I23" s="883"/>
      <c r="J23" s="882">
        <f>SUM(K24:K29)</f>
        <v>3</v>
      </c>
      <c r="K23" s="1034"/>
    </row>
    <row r="24" spans="1:11" ht="14.3" customHeight="1" x14ac:dyDescent="0.25">
      <c r="A24" s="398" t="s">
        <v>888</v>
      </c>
      <c r="B24" s="399"/>
      <c r="C24" s="400"/>
      <c r="D24" s="590"/>
      <c r="E24" s="595"/>
      <c r="F24" s="401"/>
      <c r="G24" s="402"/>
      <c r="H24" s="596"/>
      <c r="I24" s="595">
        <v>1</v>
      </c>
      <c r="J24" s="401"/>
      <c r="K24" s="403">
        <v>1</v>
      </c>
    </row>
    <row r="25" spans="1:11" ht="17.350000000000001" customHeight="1" x14ac:dyDescent="0.25">
      <c r="A25" s="353" t="s">
        <v>700</v>
      </c>
      <c r="B25" s="354"/>
      <c r="C25" s="355"/>
      <c r="D25" s="598"/>
      <c r="E25" s="594"/>
      <c r="F25" s="404"/>
      <c r="G25" s="405"/>
      <c r="H25" s="592"/>
      <c r="I25" s="594">
        <v>2</v>
      </c>
      <c r="J25" s="404"/>
      <c r="K25" s="406">
        <v>2</v>
      </c>
    </row>
    <row r="26" spans="1:11" x14ac:dyDescent="0.25">
      <c r="A26" s="409" t="s">
        <v>889</v>
      </c>
      <c r="B26" s="418"/>
      <c r="C26" s="411"/>
      <c r="D26" s="593"/>
      <c r="E26" s="591"/>
      <c r="F26" s="410"/>
      <c r="G26" s="412"/>
      <c r="H26" s="597"/>
      <c r="I26" s="591"/>
      <c r="J26" s="410"/>
      <c r="K26" s="408"/>
    </row>
    <row r="27" spans="1:11" x14ac:dyDescent="0.25">
      <c r="A27" s="353" t="s">
        <v>890</v>
      </c>
      <c r="B27" s="354"/>
      <c r="C27" s="355"/>
      <c r="D27" s="598"/>
      <c r="E27" s="594"/>
      <c r="F27" s="404"/>
      <c r="G27" s="405"/>
      <c r="H27" s="592"/>
      <c r="I27" s="594"/>
      <c r="J27" s="404"/>
      <c r="K27" s="406"/>
    </row>
    <row r="28" spans="1:11" x14ac:dyDescent="0.25">
      <c r="A28" s="353" t="s">
        <v>891</v>
      </c>
      <c r="B28" s="354"/>
      <c r="C28" s="355"/>
      <c r="D28" s="598"/>
      <c r="E28" s="594"/>
      <c r="F28" s="404"/>
      <c r="G28" s="405"/>
      <c r="H28" s="592"/>
      <c r="I28" s="594"/>
      <c r="J28" s="404"/>
      <c r="K28" s="406"/>
    </row>
    <row r="29" spans="1:11" x14ac:dyDescent="0.25">
      <c r="A29" s="353" t="s">
        <v>892</v>
      </c>
      <c r="B29" s="354"/>
      <c r="C29" s="355"/>
      <c r="D29" s="598"/>
      <c r="E29" s="594"/>
      <c r="F29" s="404"/>
      <c r="G29" s="405"/>
      <c r="H29" s="592"/>
      <c r="I29" s="594"/>
      <c r="J29" s="404"/>
      <c r="K29" s="406"/>
    </row>
    <row r="30" spans="1:11" x14ac:dyDescent="0.25">
      <c r="A30" s="564" t="s">
        <v>508</v>
      </c>
      <c r="B30" s="430"/>
      <c r="C30" s="431"/>
      <c r="D30" s="882">
        <f>SUM(E31:E35)</f>
        <v>0</v>
      </c>
      <c r="E30" s="883"/>
      <c r="F30" s="882">
        <f>SUM(G31:G35)</f>
        <v>0</v>
      </c>
      <c r="G30" s="1032"/>
      <c r="H30" s="1033">
        <f>SUM(I31:I35)</f>
        <v>2</v>
      </c>
      <c r="I30" s="883"/>
      <c r="J30" s="882">
        <f>SUM(K31:K35)</f>
        <v>2</v>
      </c>
      <c r="K30" s="1034"/>
    </row>
    <row r="31" spans="1:11" x14ac:dyDescent="0.25">
      <c r="A31" s="398" t="s">
        <v>799</v>
      </c>
      <c r="B31" s="399"/>
      <c r="C31" s="400"/>
      <c r="D31" s="590"/>
      <c r="E31" s="595"/>
      <c r="F31" s="401"/>
      <c r="G31" s="402"/>
      <c r="H31" s="596"/>
      <c r="I31" s="595"/>
      <c r="J31" s="401"/>
      <c r="K31" s="403"/>
    </row>
    <row r="32" spans="1:11" x14ac:dyDescent="0.25">
      <c r="A32" s="353" t="s">
        <v>820</v>
      </c>
      <c r="B32" s="354"/>
      <c r="C32" s="355"/>
      <c r="D32" s="598"/>
      <c r="E32" s="594"/>
      <c r="F32" s="404"/>
      <c r="G32" s="405"/>
      <c r="H32" s="592"/>
      <c r="I32" s="594"/>
      <c r="J32" s="404"/>
      <c r="K32" s="406"/>
    </row>
    <row r="33" spans="1:11" x14ac:dyDescent="0.25">
      <c r="A33" s="353" t="s">
        <v>821</v>
      </c>
      <c r="B33" s="354"/>
      <c r="C33" s="355"/>
      <c r="D33" s="598"/>
      <c r="E33" s="594"/>
      <c r="F33" s="404"/>
      <c r="G33" s="405"/>
      <c r="H33" s="592"/>
      <c r="I33" s="594"/>
      <c r="J33" s="404"/>
      <c r="K33" s="406"/>
    </row>
    <row r="34" spans="1:11" x14ac:dyDescent="0.25">
      <c r="A34" s="353" t="s">
        <v>822</v>
      </c>
      <c r="B34" s="354"/>
      <c r="C34" s="355"/>
      <c r="D34" s="598"/>
      <c r="E34" s="594"/>
      <c r="F34" s="404"/>
      <c r="G34" s="405"/>
      <c r="H34" s="592"/>
      <c r="I34" s="594"/>
      <c r="J34" s="404"/>
      <c r="K34" s="406"/>
    </row>
    <row r="35" spans="1:11" x14ac:dyDescent="0.25">
      <c r="A35" s="353" t="s">
        <v>876</v>
      </c>
      <c r="B35" s="354"/>
      <c r="C35" s="355"/>
      <c r="D35" s="598"/>
      <c r="E35" s="594"/>
      <c r="F35" s="404"/>
      <c r="G35" s="405"/>
      <c r="H35" s="592"/>
      <c r="I35" s="594">
        <v>2</v>
      </c>
      <c r="J35" s="404"/>
      <c r="K35" s="406">
        <v>2</v>
      </c>
    </row>
    <row r="36" spans="1:11" x14ac:dyDescent="0.25">
      <c r="A36" s="564" t="s">
        <v>476</v>
      </c>
      <c r="B36" s="430"/>
      <c r="C36" s="431"/>
      <c r="D36" s="882">
        <f>SUM(E37:E42)</f>
        <v>1</v>
      </c>
      <c r="E36" s="883"/>
      <c r="F36" s="882">
        <f>SUM(G37:G42)</f>
        <v>1</v>
      </c>
      <c r="G36" s="1032"/>
      <c r="H36" s="1033">
        <f>SUM(I37:I42)</f>
        <v>9</v>
      </c>
      <c r="I36" s="883"/>
      <c r="J36" s="882">
        <f>SUM(K37:K42)</f>
        <v>9</v>
      </c>
      <c r="K36" s="1034"/>
    </row>
    <row r="37" spans="1:11" x14ac:dyDescent="0.25">
      <c r="A37" s="398" t="s">
        <v>786</v>
      </c>
      <c r="B37" s="399"/>
      <c r="C37" s="400"/>
      <c r="D37" s="590"/>
      <c r="E37" s="595"/>
      <c r="F37" s="401"/>
      <c r="G37" s="402"/>
      <c r="H37" s="596"/>
      <c r="I37" s="595"/>
      <c r="J37" s="401"/>
      <c r="K37" s="403"/>
    </row>
    <row r="38" spans="1:11" x14ac:dyDescent="0.25">
      <c r="A38" s="353" t="s">
        <v>787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5</v>
      </c>
      <c r="J38" s="404"/>
      <c r="K38" s="406">
        <v>5</v>
      </c>
    </row>
    <row r="39" spans="1:11" x14ac:dyDescent="0.25">
      <c r="A39" s="353" t="s">
        <v>823</v>
      </c>
      <c r="B39" s="354"/>
      <c r="C39" s="355"/>
      <c r="D39" s="598"/>
      <c r="E39" s="594"/>
      <c r="F39" s="404"/>
      <c r="G39" s="405"/>
      <c r="H39" s="592"/>
      <c r="I39" s="594">
        <v>1</v>
      </c>
      <c r="J39" s="404"/>
      <c r="K39" s="406">
        <v>1</v>
      </c>
    </row>
    <row r="40" spans="1:11" x14ac:dyDescent="0.25">
      <c r="A40" s="353" t="s">
        <v>824</v>
      </c>
      <c r="B40" s="354"/>
      <c r="C40" s="355"/>
      <c r="D40" s="598"/>
      <c r="E40" s="594"/>
      <c r="F40" s="404"/>
      <c r="G40" s="405"/>
      <c r="H40" s="592"/>
      <c r="I40" s="594"/>
      <c r="J40" s="404"/>
      <c r="K40" s="406"/>
    </row>
    <row r="41" spans="1:11" x14ac:dyDescent="0.25">
      <c r="A41" s="353" t="s">
        <v>893</v>
      </c>
      <c r="B41" s="354"/>
      <c r="C41" s="355"/>
      <c r="D41" s="598"/>
      <c r="E41" s="594"/>
      <c r="F41" s="404"/>
      <c r="G41" s="405"/>
      <c r="H41" s="592"/>
      <c r="I41" s="594">
        <v>2</v>
      </c>
      <c r="J41" s="404"/>
      <c r="K41" s="406">
        <v>2</v>
      </c>
    </row>
    <row r="42" spans="1:11" x14ac:dyDescent="0.25">
      <c r="A42" s="353" t="s">
        <v>894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x14ac:dyDescent="0.25">
      <c r="A43" s="564" t="s">
        <v>509</v>
      </c>
      <c r="B43" s="430"/>
      <c r="C43" s="431"/>
      <c r="D43" s="882">
        <f>SUM(E44:E55)</f>
        <v>0</v>
      </c>
      <c r="E43" s="883"/>
      <c r="F43" s="882">
        <f>SUM(G44:G55)</f>
        <v>0</v>
      </c>
      <c r="G43" s="1032"/>
      <c r="H43" s="1033">
        <f>SUM(I44:I55)</f>
        <v>6</v>
      </c>
      <c r="I43" s="883"/>
      <c r="J43" s="882">
        <f>SUM(K44:K55)</f>
        <v>6</v>
      </c>
      <c r="K43" s="1034"/>
    </row>
    <row r="44" spans="1:11" x14ac:dyDescent="0.25">
      <c r="A44" s="398" t="s">
        <v>679</v>
      </c>
      <c r="B44" s="399"/>
      <c r="C44" s="400"/>
      <c r="D44" s="590"/>
      <c r="E44" s="595"/>
      <c r="F44" s="401"/>
      <c r="G44" s="402"/>
      <c r="H44" s="596"/>
      <c r="I44" s="595"/>
      <c r="J44" s="401"/>
      <c r="K44" s="415"/>
    </row>
    <row r="45" spans="1:11" x14ac:dyDescent="0.25">
      <c r="A45" s="353" t="s">
        <v>815</v>
      </c>
      <c r="B45" s="354"/>
      <c r="C45" s="355"/>
      <c r="D45" s="598"/>
      <c r="E45" s="594"/>
      <c r="F45" s="615"/>
      <c r="G45" s="405"/>
      <c r="H45" s="592"/>
      <c r="I45" s="594">
        <v>1</v>
      </c>
      <c r="J45" s="404"/>
      <c r="K45" s="416">
        <v>1</v>
      </c>
    </row>
    <row r="46" spans="1:11" x14ac:dyDescent="0.25">
      <c r="A46" s="353" t="s">
        <v>877</v>
      </c>
      <c r="B46" s="354"/>
      <c r="C46" s="355"/>
      <c r="D46" s="598"/>
      <c r="E46" s="594"/>
      <c r="F46" s="615"/>
      <c r="G46" s="405"/>
      <c r="H46" s="592"/>
      <c r="I46" s="594">
        <v>1</v>
      </c>
      <c r="J46" s="404"/>
      <c r="K46" s="416">
        <v>1</v>
      </c>
    </row>
    <row r="47" spans="1:11" x14ac:dyDescent="0.25">
      <c r="A47" s="353" t="s">
        <v>878</v>
      </c>
      <c r="B47" s="354"/>
      <c r="C47" s="355"/>
      <c r="D47" s="598"/>
      <c r="E47" s="594"/>
      <c r="F47" s="404"/>
      <c r="G47" s="405"/>
      <c r="H47" s="592"/>
      <c r="I47" s="594"/>
      <c r="J47" s="404"/>
      <c r="K47" s="416"/>
    </row>
    <row r="48" spans="1:11" x14ac:dyDescent="0.25">
      <c r="A48" s="409" t="s">
        <v>879</v>
      </c>
      <c r="B48" s="418"/>
      <c r="C48" s="411"/>
      <c r="D48" s="608"/>
      <c r="E48" s="591"/>
      <c r="F48" s="419"/>
      <c r="G48" s="407"/>
      <c r="H48" s="597"/>
      <c r="I48" s="591"/>
      <c r="J48" s="419"/>
      <c r="K48" s="417"/>
    </row>
    <row r="49" spans="1:11" x14ac:dyDescent="0.25">
      <c r="A49" s="409" t="s">
        <v>880</v>
      </c>
      <c r="B49" s="418"/>
      <c r="C49" s="411"/>
      <c r="D49" s="608"/>
      <c r="E49" s="591"/>
      <c r="F49" s="419"/>
      <c r="G49" s="407"/>
      <c r="H49" s="597"/>
      <c r="I49" s="591">
        <v>1</v>
      </c>
      <c r="J49" s="419"/>
      <c r="K49" s="417">
        <v>1</v>
      </c>
    </row>
    <row r="50" spans="1:11" x14ac:dyDescent="0.25">
      <c r="A50" s="409" t="s">
        <v>881</v>
      </c>
      <c r="B50" s="418"/>
      <c r="C50" s="411"/>
      <c r="D50" s="608"/>
      <c r="E50" s="591"/>
      <c r="F50" s="419"/>
      <c r="G50" s="407"/>
      <c r="H50" s="597"/>
      <c r="I50" s="591">
        <v>1</v>
      </c>
      <c r="J50" s="419"/>
      <c r="K50" s="417">
        <v>1</v>
      </c>
    </row>
    <row r="51" spans="1:11" x14ac:dyDescent="0.25">
      <c r="A51" s="409" t="s">
        <v>882</v>
      </c>
      <c r="B51" s="418"/>
      <c r="C51" s="411"/>
      <c r="D51" s="608"/>
      <c r="E51" s="591"/>
      <c r="F51" s="419"/>
      <c r="G51" s="407"/>
      <c r="H51" s="597"/>
      <c r="I51" s="591"/>
      <c r="J51" s="419"/>
      <c r="K51" s="417"/>
    </row>
    <row r="52" spans="1:11" x14ac:dyDescent="0.25">
      <c r="A52" s="409" t="s">
        <v>883</v>
      </c>
      <c r="B52" s="418"/>
      <c r="C52" s="411"/>
      <c r="D52" s="608"/>
      <c r="E52" s="591"/>
      <c r="F52" s="419"/>
      <c r="G52" s="407"/>
      <c r="H52" s="597"/>
      <c r="I52" s="591"/>
      <c r="J52" s="419"/>
      <c r="K52" s="417"/>
    </row>
    <row r="53" spans="1:11" x14ac:dyDescent="0.25">
      <c r="A53" s="409" t="s">
        <v>884</v>
      </c>
      <c r="B53" s="418"/>
      <c r="C53" s="411"/>
      <c r="D53" s="608"/>
      <c r="E53" s="591"/>
      <c r="F53" s="419"/>
      <c r="G53" s="407"/>
      <c r="H53" s="597"/>
      <c r="I53" s="591"/>
      <c r="J53" s="419"/>
      <c r="K53" s="417"/>
    </row>
    <row r="54" spans="1:11" x14ac:dyDescent="0.25">
      <c r="A54" s="409" t="s">
        <v>897</v>
      </c>
      <c r="B54" s="418"/>
      <c r="C54" s="411"/>
      <c r="D54" s="608"/>
      <c r="E54" s="591"/>
      <c r="F54" s="419"/>
      <c r="G54" s="407"/>
      <c r="H54" s="597"/>
      <c r="I54" s="591">
        <v>1</v>
      </c>
      <c r="J54" s="419"/>
      <c r="K54" s="417">
        <v>1</v>
      </c>
    </row>
    <row r="55" spans="1:11" x14ac:dyDescent="0.25">
      <c r="A55" s="353" t="s">
        <v>898</v>
      </c>
      <c r="B55" s="354"/>
      <c r="C55" s="355"/>
      <c r="D55" s="598"/>
      <c r="E55" s="594"/>
      <c r="F55" s="404"/>
      <c r="G55" s="405"/>
      <c r="H55" s="592"/>
      <c r="I55" s="594">
        <v>1</v>
      </c>
      <c r="J55" s="404"/>
      <c r="K55" s="416">
        <v>1</v>
      </c>
    </row>
    <row r="56" spans="1:11" x14ac:dyDescent="0.25">
      <c r="A56" s="564" t="s">
        <v>415</v>
      </c>
      <c r="B56" s="430"/>
      <c r="C56" s="431"/>
      <c r="D56" s="882">
        <f>SUM(E57:E64)</f>
        <v>2</v>
      </c>
      <c r="E56" s="883"/>
      <c r="F56" s="882">
        <f>SUM(G57:G64)</f>
        <v>2</v>
      </c>
      <c r="G56" s="1032"/>
      <c r="H56" s="1033">
        <f>SUM(I57:I64)</f>
        <v>20</v>
      </c>
      <c r="I56" s="883"/>
      <c r="J56" s="882">
        <f>SUM(K57:K64)</f>
        <v>21</v>
      </c>
      <c r="K56" s="1034"/>
    </row>
    <row r="57" spans="1:11" x14ac:dyDescent="0.25">
      <c r="A57" s="409" t="s">
        <v>788</v>
      </c>
      <c r="B57" s="418"/>
      <c r="C57" s="411"/>
      <c r="D57" s="609"/>
      <c r="E57" s="591"/>
      <c r="F57" s="419"/>
      <c r="G57" s="407"/>
      <c r="H57" s="597"/>
      <c r="I57" s="591"/>
      <c r="J57" s="404"/>
      <c r="K57" s="406"/>
    </row>
    <row r="58" spans="1:11" x14ac:dyDescent="0.25">
      <c r="A58" s="409" t="s">
        <v>789</v>
      </c>
      <c r="B58" s="418"/>
      <c r="C58" s="411"/>
      <c r="D58" s="609"/>
      <c r="E58" s="591"/>
      <c r="F58" s="419"/>
      <c r="G58" s="412"/>
      <c r="H58" s="597"/>
      <c r="I58" s="606"/>
      <c r="J58" s="419"/>
      <c r="K58" s="406"/>
    </row>
    <row r="59" spans="1:11" x14ac:dyDescent="0.25">
      <c r="A59" s="409" t="s">
        <v>790</v>
      </c>
      <c r="B59" s="418"/>
      <c r="C59" s="411"/>
      <c r="D59" s="609"/>
      <c r="E59" s="591">
        <v>1</v>
      </c>
      <c r="F59" s="419"/>
      <c r="G59" s="412">
        <v>1</v>
      </c>
      <c r="H59" s="597"/>
      <c r="I59" s="606">
        <v>3</v>
      </c>
      <c r="J59" s="419"/>
      <c r="K59" s="406">
        <v>3</v>
      </c>
    </row>
    <row r="60" spans="1:11" x14ac:dyDescent="0.25">
      <c r="A60" s="409" t="s">
        <v>796</v>
      </c>
      <c r="B60" s="418"/>
      <c r="C60" s="411"/>
      <c r="D60" s="609"/>
      <c r="E60" s="591"/>
      <c r="F60" s="419"/>
      <c r="G60" s="412"/>
      <c r="H60" s="597"/>
      <c r="I60" s="606"/>
      <c r="J60" s="419"/>
      <c r="K60" s="406"/>
    </row>
    <row r="61" spans="1:11" x14ac:dyDescent="0.25">
      <c r="A61" s="409" t="s">
        <v>922</v>
      </c>
      <c r="B61" s="418"/>
      <c r="C61" s="411"/>
      <c r="D61" s="609"/>
      <c r="E61" s="591">
        <v>1</v>
      </c>
      <c r="F61" s="419"/>
      <c r="G61" s="412">
        <v>1</v>
      </c>
      <c r="H61" s="597"/>
      <c r="I61" s="606">
        <v>8</v>
      </c>
      <c r="J61" s="419"/>
      <c r="K61" s="406">
        <v>9</v>
      </c>
    </row>
    <row r="62" spans="1:11" x14ac:dyDescent="0.25">
      <c r="A62" s="409" t="s">
        <v>791</v>
      </c>
      <c r="B62" s="418"/>
      <c r="C62" s="411"/>
      <c r="D62" s="609"/>
      <c r="E62" s="591"/>
      <c r="F62" s="419"/>
      <c r="G62" s="412"/>
      <c r="H62" s="597"/>
      <c r="I62" s="606">
        <v>7</v>
      </c>
      <c r="J62" s="419"/>
      <c r="K62" s="406">
        <v>7</v>
      </c>
    </row>
    <row r="63" spans="1:11" x14ac:dyDescent="0.25">
      <c r="A63" s="409" t="s">
        <v>871</v>
      </c>
      <c r="B63" s="418"/>
      <c r="C63" s="411"/>
      <c r="D63" s="609"/>
      <c r="E63" s="591"/>
      <c r="F63" s="419"/>
      <c r="G63" s="412"/>
      <c r="H63" s="597"/>
      <c r="I63" s="606">
        <v>1</v>
      </c>
      <c r="J63" s="419"/>
      <c r="K63" s="403">
        <v>1</v>
      </c>
    </row>
    <row r="64" spans="1:11" ht="14.3" thickBot="1" x14ac:dyDescent="0.3">
      <c r="A64" s="377" t="s">
        <v>895</v>
      </c>
      <c r="B64" s="378"/>
      <c r="C64" s="379"/>
      <c r="D64" s="610"/>
      <c r="E64" s="585"/>
      <c r="F64" s="420"/>
      <c r="G64" s="381"/>
      <c r="H64" s="586"/>
      <c r="I64" s="607">
        <v>1</v>
      </c>
      <c r="J64" s="420"/>
      <c r="K64" s="619">
        <v>1</v>
      </c>
    </row>
    <row r="65" spans="1:10" ht="16.3" x14ac:dyDescent="0.3">
      <c r="H65" s="421"/>
      <c r="I65" s="422"/>
      <c r="J65" s="422"/>
    </row>
    <row r="66" spans="1:10" ht="16.3" x14ac:dyDescent="0.3">
      <c r="H66" s="421" t="s">
        <v>831</v>
      </c>
      <c r="I66" s="422"/>
      <c r="J66" s="422"/>
    </row>
    <row r="67" spans="1:10" ht="16.3" x14ac:dyDescent="0.3">
      <c r="G67" s="423"/>
      <c r="H67" s="421" t="s">
        <v>759</v>
      </c>
      <c r="I67" s="422"/>
      <c r="J67" s="422"/>
    </row>
    <row r="68" spans="1:10" ht="16.3" x14ac:dyDescent="0.3">
      <c r="G68" s="422"/>
      <c r="H68" s="121" t="s">
        <v>760</v>
      </c>
      <c r="I68" s="422"/>
      <c r="J68" s="422"/>
    </row>
    <row r="69" spans="1:10" ht="10.55" customHeight="1" x14ac:dyDescent="0.3">
      <c r="G69" s="422"/>
      <c r="H69" s="422"/>
      <c r="I69" s="422"/>
      <c r="J69" s="422"/>
    </row>
    <row r="70" spans="1:10" ht="16.3" x14ac:dyDescent="0.3">
      <c r="G70" s="421"/>
      <c r="H70" s="421" t="s">
        <v>899</v>
      </c>
      <c r="I70" s="422"/>
      <c r="J70" s="422"/>
    </row>
    <row r="71" spans="1:10" ht="16.3" x14ac:dyDescent="0.3">
      <c r="G71" s="421"/>
      <c r="H71" s="421"/>
      <c r="I71" s="422"/>
      <c r="J71" s="422"/>
    </row>
    <row r="72" spans="1:10" ht="13.6" customHeight="1" x14ac:dyDescent="0.3">
      <c r="A72" s="56" t="s">
        <v>829</v>
      </c>
      <c r="G72" s="421"/>
      <c r="H72" s="421"/>
      <c r="I72" s="422"/>
      <c r="J72" s="422"/>
    </row>
    <row r="73" spans="1:10" x14ac:dyDescent="0.25">
      <c r="A73" s="56" t="s">
        <v>816</v>
      </c>
    </row>
    <row r="75" spans="1:10" x14ac:dyDescent="0.25">
      <c r="A75" s="56" t="s">
        <v>923</v>
      </c>
    </row>
  </sheetData>
  <mergeCells count="33">
    <mergeCell ref="D7:E7"/>
    <mergeCell ref="F7:G7"/>
    <mergeCell ref="H7:I7"/>
    <mergeCell ref="J7:K7"/>
    <mergeCell ref="D12:E12"/>
    <mergeCell ref="F12:G12"/>
    <mergeCell ref="H12:I12"/>
    <mergeCell ref="J12:K12"/>
    <mergeCell ref="A3:C5"/>
    <mergeCell ref="D6:E6"/>
    <mergeCell ref="F6:G6"/>
    <mergeCell ref="H6:I6"/>
    <mergeCell ref="J6:K6"/>
    <mergeCell ref="D30:E30"/>
    <mergeCell ref="F30:G30"/>
    <mergeCell ref="H30:I30"/>
    <mergeCell ref="J30:K30"/>
    <mergeCell ref="D23:E23"/>
    <mergeCell ref="F23:G23"/>
    <mergeCell ref="H23:I23"/>
    <mergeCell ref="J23:K23"/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5" t="s">
        <v>300</v>
      </c>
      <c r="B3" s="1046"/>
      <c r="C3" s="1047"/>
      <c r="D3" s="1054" t="s">
        <v>698</v>
      </c>
      <c r="E3" s="1055"/>
      <c r="F3" s="1055"/>
      <c r="G3" s="1056"/>
      <c r="H3" s="1057" t="s">
        <v>699</v>
      </c>
      <c r="I3" s="1058"/>
      <c r="J3" s="1058"/>
      <c r="K3" s="1059"/>
    </row>
    <row r="4" spans="1:12" s="2" customFormat="1" ht="17.149999999999999" customHeight="1" x14ac:dyDescent="0.25">
      <c r="A4" s="1048"/>
      <c r="B4" s="1049"/>
      <c r="C4" s="1050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51"/>
      <c r="B5" s="1052"/>
      <c r="C5" s="1053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60">
        <v>13</v>
      </c>
      <c r="E6" s="1061"/>
      <c r="F6" s="1060">
        <v>13</v>
      </c>
      <c r="G6" s="1062"/>
      <c r="H6" s="1063">
        <v>39</v>
      </c>
      <c r="I6" s="1061"/>
      <c r="J6" s="1060">
        <v>39</v>
      </c>
      <c r="K6" s="1061"/>
    </row>
    <row r="7" spans="1:12" ht="18" customHeight="1" thickTop="1" x14ac:dyDescent="0.2">
      <c r="A7" s="33" t="s">
        <v>514</v>
      </c>
      <c r="B7" s="25"/>
      <c r="C7" s="26"/>
      <c r="D7" s="1064"/>
      <c r="E7" s="1065"/>
      <c r="F7" s="1064"/>
      <c r="G7" s="1066"/>
      <c r="H7" s="1067">
        <v>1</v>
      </c>
      <c r="I7" s="1065"/>
      <c r="J7" s="1064">
        <v>1</v>
      </c>
      <c r="K7" s="1065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64"/>
      <c r="E9" s="1065"/>
      <c r="F9" s="1064"/>
      <c r="G9" s="1066"/>
      <c r="H9" s="1067">
        <v>2</v>
      </c>
      <c r="I9" s="1065"/>
      <c r="J9" s="1064">
        <v>2</v>
      </c>
      <c r="K9" s="1065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64"/>
      <c r="E12" s="1065"/>
      <c r="F12" s="1064"/>
      <c r="G12" s="1066"/>
      <c r="H12" s="1067"/>
      <c r="I12" s="1065"/>
      <c r="J12" s="1064"/>
      <c r="K12" s="1065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64"/>
      <c r="E14" s="1065"/>
      <c r="F14" s="1064"/>
      <c r="G14" s="1066"/>
      <c r="H14" s="1067">
        <v>3</v>
      </c>
      <c r="I14" s="1065"/>
      <c r="J14" s="1064">
        <v>3</v>
      </c>
      <c r="K14" s="1065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64">
        <v>2</v>
      </c>
      <c r="E17" s="1065"/>
      <c r="F17" s="1064">
        <v>2</v>
      </c>
      <c r="G17" s="1066"/>
      <c r="H17" s="1067">
        <v>4</v>
      </c>
      <c r="I17" s="1065"/>
      <c r="J17" s="1064">
        <v>4</v>
      </c>
      <c r="K17" s="1065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64">
        <v>1</v>
      </c>
      <c r="E21" s="1065"/>
      <c r="F21" s="1064">
        <v>1</v>
      </c>
      <c r="G21" s="1066"/>
      <c r="H21" s="1067">
        <v>4</v>
      </c>
      <c r="I21" s="1065"/>
      <c r="J21" s="1064">
        <v>4</v>
      </c>
      <c r="K21" s="1065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D17:E17"/>
    <mergeCell ref="F17:G17"/>
    <mergeCell ref="H17:I17"/>
    <mergeCell ref="J17:K17"/>
    <mergeCell ref="D21:E21"/>
    <mergeCell ref="F21:G21"/>
    <mergeCell ref="H21:I21"/>
    <mergeCell ref="J21:K21"/>
    <mergeCell ref="D12:E12"/>
    <mergeCell ref="F12:G12"/>
    <mergeCell ref="H12:I12"/>
    <mergeCell ref="J12:K12"/>
    <mergeCell ref="D14:E14"/>
    <mergeCell ref="F14:G14"/>
    <mergeCell ref="H14:I14"/>
    <mergeCell ref="J14:K14"/>
    <mergeCell ref="D7:E7"/>
    <mergeCell ref="F7:G7"/>
    <mergeCell ref="H7:I7"/>
    <mergeCell ref="J7:K7"/>
    <mergeCell ref="D9:E9"/>
    <mergeCell ref="F9:G9"/>
    <mergeCell ref="H9:I9"/>
    <mergeCell ref="J9:K9"/>
    <mergeCell ref="A3:C5"/>
    <mergeCell ref="D3:G3"/>
    <mergeCell ref="H3:K3"/>
    <mergeCell ref="D6:E6"/>
    <mergeCell ref="F6:G6"/>
    <mergeCell ref="H6:I6"/>
    <mergeCell ref="J6:K6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K23" sqref="K23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960</v>
      </c>
    </row>
    <row r="2" spans="1:9" ht="16.5" customHeight="1" x14ac:dyDescent="0.25"/>
    <row r="3" spans="1:9" ht="14.95" customHeight="1" x14ac:dyDescent="0.25">
      <c r="A3" s="441" t="s">
        <v>27</v>
      </c>
      <c r="B3" s="425"/>
      <c r="C3" s="425"/>
      <c r="D3" s="425"/>
      <c r="E3" s="425"/>
      <c r="F3" s="443" t="s">
        <v>28</v>
      </c>
      <c r="G3" s="443" t="s">
        <v>29</v>
      </c>
      <c r="H3" s="443" t="s">
        <v>25</v>
      </c>
      <c r="I3" s="630" t="s">
        <v>26</v>
      </c>
    </row>
    <row r="4" spans="1:9" ht="14.95" customHeight="1" x14ac:dyDescent="0.25">
      <c r="A4" s="435"/>
      <c r="B4" s="427"/>
      <c r="C4" s="427"/>
      <c r="D4" s="427"/>
      <c r="E4" s="427"/>
      <c r="F4" s="587"/>
      <c r="G4" s="587" t="s">
        <v>30</v>
      </c>
      <c r="H4" s="587"/>
      <c r="I4" s="444"/>
    </row>
    <row r="5" spans="1:9" ht="14.95" customHeight="1" x14ac:dyDescent="0.25">
      <c r="A5" s="660" t="s">
        <v>31</v>
      </c>
      <c r="B5" s="427"/>
      <c r="C5" s="427"/>
      <c r="D5" s="427"/>
      <c r="E5" s="427"/>
      <c r="F5" s="445">
        <v>73387</v>
      </c>
      <c r="G5" s="445">
        <v>8463</v>
      </c>
      <c r="H5" s="445">
        <v>64120</v>
      </c>
      <c r="I5" s="446">
        <v>804</v>
      </c>
    </row>
    <row r="6" spans="1:9" ht="14.95" customHeight="1" x14ac:dyDescent="0.25">
      <c r="A6" s="442" t="s">
        <v>33</v>
      </c>
      <c r="B6" s="433"/>
      <c r="C6" s="433"/>
      <c r="D6" s="433"/>
      <c r="E6" s="433"/>
      <c r="F6" s="661">
        <v>7778</v>
      </c>
      <c r="G6" s="74">
        <v>794</v>
      </c>
      <c r="H6" s="74">
        <v>6893</v>
      </c>
      <c r="I6" s="75">
        <v>91</v>
      </c>
    </row>
    <row r="7" spans="1:9" ht="14.95" customHeight="1" x14ac:dyDescent="0.25">
      <c r="A7" s="432" t="s">
        <v>35</v>
      </c>
      <c r="B7" s="433"/>
      <c r="C7" s="433"/>
      <c r="D7" s="433"/>
      <c r="E7" s="433"/>
      <c r="F7" s="661">
        <v>7766</v>
      </c>
      <c r="G7" s="74">
        <v>902</v>
      </c>
      <c r="H7" s="74">
        <v>6779</v>
      </c>
      <c r="I7" s="75">
        <v>85</v>
      </c>
    </row>
    <row r="8" spans="1:9" ht="14.95" customHeight="1" x14ac:dyDescent="0.25">
      <c r="A8" s="432" t="s">
        <v>36</v>
      </c>
      <c r="B8" s="433"/>
      <c r="C8" s="433"/>
      <c r="D8" s="433"/>
      <c r="E8" s="433"/>
      <c r="F8" s="661">
        <v>7708</v>
      </c>
      <c r="G8" s="74">
        <v>799</v>
      </c>
      <c r="H8" s="74">
        <v>6832</v>
      </c>
      <c r="I8" s="75">
        <v>77</v>
      </c>
    </row>
    <row r="9" spans="1:9" ht="14.95" customHeight="1" x14ac:dyDescent="0.25">
      <c r="A9" s="432" t="s">
        <v>37</v>
      </c>
      <c r="B9" s="433"/>
      <c r="C9" s="433"/>
      <c r="D9" s="433"/>
      <c r="E9" s="433"/>
      <c r="F9" s="661">
        <v>4952</v>
      </c>
      <c r="G9" s="74">
        <v>610</v>
      </c>
      <c r="H9" s="74">
        <v>4267</v>
      </c>
      <c r="I9" s="75">
        <v>75</v>
      </c>
    </row>
    <row r="10" spans="1:9" ht="14.95" customHeight="1" x14ac:dyDescent="0.25">
      <c r="A10" s="432" t="s">
        <v>38</v>
      </c>
      <c r="B10" s="433"/>
      <c r="C10" s="433"/>
      <c r="D10" s="433"/>
      <c r="E10" s="433"/>
      <c r="F10" s="661">
        <v>5578</v>
      </c>
      <c r="G10" s="74">
        <v>813</v>
      </c>
      <c r="H10" s="74">
        <v>4714</v>
      </c>
      <c r="I10" s="75">
        <v>51</v>
      </c>
    </row>
    <row r="11" spans="1:9" ht="14.95" customHeight="1" x14ac:dyDescent="0.25">
      <c r="A11" s="432" t="s">
        <v>39</v>
      </c>
      <c r="B11" s="433"/>
      <c r="C11" s="433"/>
      <c r="D11" s="433"/>
      <c r="E11" s="433"/>
      <c r="F11" s="661">
        <v>6909</v>
      </c>
      <c r="G11" s="74">
        <v>916</v>
      </c>
      <c r="H11" s="74">
        <v>5940</v>
      </c>
      <c r="I11" s="75">
        <v>53</v>
      </c>
    </row>
    <row r="12" spans="1:9" ht="14.95" customHeight="1" x14ac:dyDescent="0.25">
      <c r="A12" s="432" t="s">
        <v>40</v>
      </c>
      <c r="B12" s="433"/>
      <c r="C12" s="433"/>
      <c r="D12" s="433"/>
      <c r="E12" s="433"/>
      <c r="F12" s="661">
        <v>7436</v>
      </c>
      <c r="G12" s="74">
        <v>590</v>
      </c>
      <c r="H12" s="74">
        <v>6764</v>
      </c>
      <c r="I12" s="75">
        <v>82</v>
      </c>
    </row>
    <row r="13" spans="1:9" ht="14.95" customHeight="1" x14ac:dyDescent="0.25">
      <c r="A13" s="432" t="s">
        <v>41</v>
      </c>
      <c r="B13" s="433"/>
      <c r="C13" s="433"/>
      <c r="D13" s="433"/>
      <c r="E13" s="433"/>
      <c r="F13" s="661">
        <v>8047</v>
      </c>
      <c r="G13" s="74">
        <v>686</v>
      </c>
      <c r="H13" s="74">
        <v>7264</v>
      </c>
      <c r="I13" s="75">
        <v>97</v>
      </c>
    </row>
    <row r="14" spans="1:9" ht="14.95" customHeight="1" x14ac:dyDescent="0.25">
      <c r="A14" s="432" t="s">
        <v>42</v>
      </c>
      <c r="B14" s="433"/>
      <c r="C14" s="433"/>
      <c r="D14" s="433"/>
      <c r="E14" s="433"/>
      <c r="F14" s="661">
        <v>6805</v>
      </c>
      <c r="G14" s="74">
        <v>705</v>
      </c>
      <c r="H14" s="74">
        <v>6044</v>
      </c>
      <c r="I14" s="75">
        <v>56</v>
      </c>
    </row>
    <row r="15" spans="1:9" ht="14.95" customHeight="1" x14ac:dyDescent="0.25">
      <c r="A15" s="432" t="s">
        <v>43</v>
      </c>
      <c r="B15" s="433"/>
      <c r="C15" s="433"/>
      <c r="D15" s="433"/>
      <c r="E15" s="433"/>
      <c r="F15" s="661">
        <v>4942</v>
      </c>
      <c r="G15" s="74">
        <v>441</v>
      </c>
      <c r="H15" s="74">
        <v>4423</v>
      </c>
      <c r="I15" s="75">
        <v>78</v>
      </c>
    </row>
    <row r="16" spans="1:9" ht="14.95" customHeight="1" x14ac:dyDescent="0.25">
      <c r="A16" s="662" t="s">
        <v>45</v>
      </c>
      <c r="B16" s="427"/>
      <c r="C16" s="427"/>
      <c r="D16" s="427"/>
      <c r="E16" s="427"/>
      <c r="F16" s="663">
        <v>5466</v>
      </c>
      <c r="G16" s="76">
        <v>1207</v>
      </c>
      <c r="H16" s="76">
        <v>4200</v>
      </c>
      <c r="I16" s="77">
        <v>59</v>
      </c>
    </row>
    <row r="18" spans="1:2" ht="14.3" x14ac:dyDescent="0.25">
      <c r="A18" s="72" t="s">
        <v>961</v>
      </c>
      <c r="B18" s="78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79"/>
    </row>
    <row r="83" spans="3:4" x14ac:dyDescent="0.25">
      <c r="C83" s="80"/>
      <c r="D83" s="79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Q13" sqref="Q13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81" t="s">
        <v>962</v>
      </c>
      <c r="B1" s="82"/>
      <c r="C1" s="82"/>
    </row>
    <row r="2" spans="1:13" ht="13.6" x14ac:dyDescent="0.25">
      <c r="A2" s="83" t="s">
        <v>963</v>
      </c>
      <c r="B2" s="82"/>
      <c r="C2" s="82"/>
    </row>
    <row r="3" spans="1:13" ht="13.6" x14ac:dyDescent="0.25">
      <c r="A3" s="83" t="s">
        <v>639</v>
      </c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0" t="s">
        <v>626</v>
      </c>
      <c r="F4" s="881"/>
      <c r="G4" s="877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ht="13.6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8"/>
      <c r="H5" s="451" t="s">
        <v>53</v>
      </c>
      <c r="I5" s="454" t="s">
        <v>54</v>
      </c>
      <c r="J5" s="454" t="s">
        <v>55</v>
      </c>
      <c r="K5" s="455" t="s">
        <v>305</v>
      </c>
      <c r="L5" s="456"/>
      <c r="M5" s="457" t="s">
        <v>56</v>
      </c>
    </row>
    <row r="6" spans="1:13" ht="13.6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8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ht="13.6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9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ht="13.6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ht="16.5" customHeight="1" x14ac:dyDescent="0.25">
      <c r="A9" s="84" t="s">
        <v>31</v>
      </c>
      <c r="B9" s="85">
        <v>85703</v>
      </c>
      <c r="C9" s="85">
        <v>1937</v>
      </c>
      <c r="D9" s="76">
        <v>73387</v>
      </c>
      <c r="E9" s="86">
        <v>8463</v>
      </c>
      <c r="F9" s="85">
        <v>64924</v>
      </c>
      <c r="G9" s="86">
        <v>71</v>
      </c>
      <c r="H9" s="86">
        <v>73316</v>
      </c>
      <c r="I9" s="87">
        <v>8609</v>
      </c>
      <c r="J9" s="87">
        <v>7299</v>
      </c>
      <c r="K9" s="87">
        <v>8613</v>
      </c>
      <c r="L9" s="76">
        <v>1340</v>
      </c>
      <c r="M9" s="88">
        <v>7153</v>
      </c>
    </row>
    <row r="10" spans="1:13" ht="13.6" x14ac:dyDescent="0.25">
      <c r="A10" s="676" t="s">
        <v>68</v>
      </c>
      <c r="B10" s="664">
        <f>SUM(B11:B34)</f>
        <v>9019</v>
      </c>
      <c r="C10" s="664">
        <f t="shared" ref="C10" si="0">SUM(C11:C34)</f>
        <v>261</v>
      </c>
      <c r="D10" s="664">
        <f>SUM(D11:D34)</f>
        <v>7778</v>
      </c>
      <c r="E10" s="664">
        <f>SUM(E11:E34)</f>
        <v>794</v>
      </c>
      <c r="F10" s="664">
        <f>SUM(F11:F34)</f>
        <v>6984</v>
      </c>
      <c r="G10" s="664">
        <f t="shared" ref="G10:M10" si="1">SUM(G11:G34)</f>
        <v>15</v>
      </c>
      <c r="H10" s="664">
        <f t="shared" si="1"/>
        <v>7763</v>
      </c>
      <c r="I10" s="664">
        <f t="shared" si="1"/>
        <v>942</v>
      </c>
      <c r="J10" s="664">
        <f t="shared" si="1"/>
        <v>698</v>
      </c>
      <c r="K10" s="664">
        <f t="shared" si="1"/>
        <v>882</v>
      </c>
      <c r="L10" s="664">
        <f t="shared" si="1"/>
        <v>227</v>
      </c>
      <c r="M10" s="664">
        <f t="shared" si="1"/>
        <v>785</v>
      </c>
    </row>
    <row r="11" spans="1:13" ht="14.3" customHeight="1" x14ac:dyDescent="0.25">
      <c r="A11" s="463" t="s">
        <v>69</v>
      </c>
      <c r="B11" s="74">
        <v>451</v>
      </c>
      <c r="C11" s="74"/>
      <c r="D11" s="74">
        <f t="shared" ref="D11:D34" si="2">SUM(E11:F11)</f>
        <v>417</v>
      </c>
      <c r="E11" s="74">
        <v>114</v>
      </c>
      <c r="F11" s="74">
        <v>303</v>
      </c>
      <c r="G11" s="74">
        <v>0</v>
      </c>
      <c r="H11" s="74">
        <f>+D11-G11</f>
        <v>417</v>
      </c>
      <c r="I11" s="74">
        <v>155</v>
      </c>
      <c r="J11" s="74">
        <v>165</v>
      </c>
      <c r="K11" s="74">
        <v>216</v>
      </c>
      <c r="L11" s="74">
        <v>32</v>
      </c>
      <c r="M11" s="75">
        <v>119</v>
      </c>
    </row>
    <row r="12" spans="1:13" ht="14.3" customHeight="1" x14ac:dyDescent="0.25">
      <c r="A12" s="665" t="s">
        <v>70</v>
      </c>
      <c r="B12" s="74">
        <v>70</v>
      </c>
      <c r="C12" s="74"/>
      <c r="D12" s="74">
        <f t="shared" si="2"/>
        <v>44</v>
      </c>
      <c r="E12" s="74">
        <v>4</v>
      </c>
      <c r="F12" s="74">
        <v>40</v>
      </c>
      <c r="G12" s="74">
        <v>0</v>
      </c>
      <c r="H12" s="74">
        <f t="shared" ref="H12:H52" si="3">+D12-G12</f>
        <v>44</v>
      </c>
      <c r="I12" s="666"/>
      <c r="J12" s="666"/>
      <c r="K12" s="666"/>
      <c r="L12" s="666"/>
      <c r="M12" s="667"/>
    </row>
    <row r="13" spans="1:13" ht="14.3" customHeight="1" x14ac:dyDescent="0.25">
      <c r="A13" s="665" t="s">
        <v>71</v>
      </c>
      <c r="B13" s="74">
        <v>130</v>
      </c>
      <c r="C13" s="74"/>
      <c r="D13" s="74">
        <f t="shared" si="2"/>
        <v>0</v>
      </c>
      <c r="E13" s="74">
        <v>0</v>
      </c>
      <c r="F13" s="74">
        <v>0</v>
      </c>
      <c r="G13" s="74">
        <v>0</v>
      </c>
      <c r="H13" s="74">
        <f t="shared" si="3"/>
        <v>0</v>
      </c>
      <c r="I13" s="666"/>
      <c r="J13" s="666"/>
      <c r="K13" s="666"/>
      <c r="L13" s="666"/>
      <c r="M13" s="667"/>
    </row>
    <row r="14" spans="1:13" ht="14.3" customHeight="1" x14ac:dyDescent="0.25">
      <c r="A14" s="665" t="s">
        <v>76</v>
      </c>
      <c r="B14" s="74">
        <v>254</v>
      </c>
      <c r="C14" s="74"/>
      <c r="D14" s="74">
        <f>SUM(E14:F14)</f>
        <v>118</v>
      </c>
      <c r="E14" s="74">
        <v>0</v>
      </c>
      <c r="F14" s="74">
        <v>118</v>
      </c>
      <c r="G14" s="74">
        <v>0</v>
      </c>
      <c r="H14" s="74">
        <f>+D14-G14</f>
        <v>118</v>
      </c>
      <c r="I14" s="666"/>
      <c r="J14" s="666"/>
      <c r="K14" s="666"/>
      <c r="L14" s="666"/>
      <c r="M14" s="667"/>
    </row>
    <row r="15" spans="1:13" ht="14.3" customHeight="1" x14ac:dyDescent="0.25">
      <c r="A15" s="668" t="s">
        <v>902</v>
      </c>
      <c r="B15" s="74">
        <v>616</v>
      </c>
      <c r="C15" s="74">
        <v>49</v>
      </c>
      <c r="D15" s="74">
        <f t="shared" ref="D15" si="4">SUM(E15:F15)</f>
        <v>552</v>
      </c>
      <c r="E15" s="74">
        <v>88</v>
      </c>
      <c r="F15" s="74">
        <v>464</v>
      </c>
      <c r="G15" s="74">
        <v>0</v>
      </c>
      <c r="H15" s="74">
        <f t="shared" ref="H15" si="5">+D15-G15</f>
        <v>552</v>
      </c>
      <c r="I15" s="669"/>
      <c r="J15" s="669"/>
      <c r="K15" s="669"/>
      <c r="L15" s="669"/>
      <c r="M15" s="670"/>
    </row>
    <row r="16" spans="1:13" ht="14.3" customHeight="1" x14ac:dyDescent="0.25">
      <c r="A16" s="463" t="s">
        <v>79</v>
      </c>
      <c r="B16" s="74">
        <v>1006</v>
      </c>
      <c r="C16" s="74"/>
      <c r="D16" s="74">
        <f>SUM(E16:F16)</f>
        <v>923</v>
      </c>
      <c r="E16" s="74">
        <v>320</v>
      </c>
      <c r="F16" s="74">
        <v>603</v>
      </c>
      <c r="G16" s="74">
        <v>2</v>
      </c>
      <c r="H16" s="74">
        <f>+D16-G16</f>
        <v>921</v>
      </c>
      <c r="I16" s="74">
        <v>166</v>
      </c>
      <c r="J16" s="74">
        <v>171</v>
      </c>
      <c r="K16" s="74">
        <v>140</v>
      </c>
      <c r="L16" s="74">
        <v>52</v>
      </c>
      <c r="M16" s="75">
        <v>167</v>
      </c>
    </row>
    <row r="17" spans="1:13" ht="14.3" customHeight="1" x14ac:dyDescent="0.25">
      <c r="A17" s="665" t="s">
        <v>70</v>
      </c>
      <c r="B17" s="74">
        <v>79</v>
      </c>
      <c r="C17" s="74"/>
      <c r="D17" s="74">
        <f>SUM(E17:F17)</f>
        <v>56</v>
      </c>
      <c r="E17" s="74">
        <v>7</v>
      </c>
      <c r="F17" s="74">
        <v>49</v>
      </c>
      <c r="G17" s="74">
        <v>0</v>
      </c>
      <c r="H17" s="74">
        <f>+D17-G17</f>
        <v>56</v>
      </c>
      <c r="I17" s="666"/>
      <c r="J17" s="666"/>
      <c r="K17" s="666"/>
      <c r="L17" s="666"/>
      <c r="M17" s="667"/>
    </row>
    <row r="18" spans="1:13" ht="14.3" customHeight="1" x14ac:dyDescent="0.25">
      <c r="A18" s="665" t="s">
        <v>904</v>
      </c>
      <c r="B18" s="74">
        <v>625</v>
      </c>
      <c r="C18" s="74"/>
      <c r="D18" s="74">
        <f t="shared" ref="D18" si="6">SUM(E18:F18)</f>
        <v>569</v>
      </c>
      <c r="E18" s="74">
        <v>0</v>
      </c>
      <c r="F18" s="74">
        <v>569</v>
      </c>
      <c r="G18" s="74">
        <v>0</v>
      </c>
      <c r="H18" s="74">
        <f t="shared" ref="H18" si="7">+D18-G18</f>
        <v>569</v>
      </c>
      <c r="I18" s="669"/>
      <c r="J18" s="669"/>
      <c r="K18" s="669"/>
      <c r="L18" s="669"/>
      <c r="M18" s="670"/>
    </row>
    <row r="19" spans="1:13" ht="14.3" customHeight="1" x14ac:dyDescent="0.25">
      <c r="A19" s="464" t="s">
        <v>81</v>
      </c>
      <c r="B19" s="74">
        <v>369</v>
      </c>
      <c r="C19" s="74"/>
      <c r="D19" s="74">
        <f>SUM(E19:F19)</f>
        <v>331</v>
      </c>
      <c r="E19" s="74">
        <v>48</v>
      </c>
      <c r="F19" s="74">
        <v>283</v>
      </c>
      <c r="G19" s="74">
        <v>4</v>
      </c>
      <c r="H19" s="74">
        <f>+D19-G19</f>
        <v>327</v>
      </c>
      <c r="I19" s="74">
        <v>34</v>
      </c>
      <c r="J19" s="74">
        <v>46</v>
      </c>
      <c r="K19" s="74">
        <v>54</v>
      </c>
      <c r="L19" s="74">
        <v>7</v>
      </c>
      <c r="M19" s="75">
        <v>38</v>
      </c>
    </row>
    <row r="20" spans="1:13" ht="14.3" customHeight="1" x14ac:dyDescent="0.25">
      <c r="A20" s="464" t="s">
        <v>80</v>
      </c>
      <c r="B20" s="74">
        <v>391</v>
      </c>
      <c r="C20" s="74"/>
      <c r="D20" s="74">
        <f>SUM(E20:F20)</f>
        <v>376</v>
      </c>
      <c r="E20" s="74">
        <v>80</v>
      </c>
      <c r="F20" s="74">
        <v>296</v>
      </c>
      <c r="G20" s="74">
        <v>4</v>
      </c>
      <c r="H20" s="74">
        <f>+D20-G20</f>
        <v>372</v>
      </c>
      <c r="I20" s="74">
        <v>19</v>
      </c>
      <c r="J20" s="74">
        <v>97</v>
      </c>
      <c r="K20" s="74">
        <v>61</v>
      </c>
      <c r="L20" s="74">
        <v>8</v>
      </c>
      <c r="M20" s="75">
        <v>49</v>
      </c>
    </row>
    <row r="21" spans="1:13" ht="14.3" customHeight="1" x14ac:dyDescent="0.25">
      <c r="A21" s="665" t="s">
        <v>303</v>
      </c>
      <c r="B21" s="74">
        <v>32</v>
      </c>
      <c r="C21" s="74"/>
      <c r="D21" s="74">
        <f>SUM(E21:F21)</f>
        <v>28</v>
      </c>
      <c r="E21" s="74">
        <v>0</v>
      </c>
      <c r="F21" s="74">
        <v>28</v>
      </c>
      <c r="G21" s="74">
        <v>0</v>
      </c>
      <c r="H21" s="74">
        <f>+D21-G21</f>
        <v>28</v>
      </c>
      <c r="I21" s="666"/>
      <c r="J21" s="666"/>
      <c r="K21" s="666"/>
      <c r="L21" s="666"/>
      <c r="M21" s="667"/>
    </row>
    <row r="22" spans="1:13" ht="14.3" customHeight="1" x14ac:dyDescent="0.25">
      <c r="A22" s="463" t="s">
        <v>346</v>
      </c>
      <c r="B22" s="74">
        <v>1275</v>
      </c>
      <c r="C22" s="74">
        <v>60</v>
      </c>
      <c r="D22" s="74">
        <f t="shared" si="2"/>
        <v>1111</v>
      </c>
      <c r="E22" s="74">
        <v>14</v>
      </c>
      <c r="F22" s="74">
        <v>1097</v>
      </c>
      <c r="G22" s="74">
        <v>1</v>
      </c>
      <c r="H22" s="74">
        <f t="shared" si="3"/>
        <v>1110</v>
      </c>
      <c r="I22" s="74">
        <v>221</v>
      </c>
      <c r="J22" s="74">
        <v>83</v>
      </c>
      <c r="K22" s="74">
        <v>138</v>
      </c>
      <c r="L22" s="74">
        <v>42</v>
      </c>
      <c r="M22" s="75">
        <v>165</v>
      </c>
    </row>
    <row r="23" spans="1:13" ht="14.3" customHeight="1" x14ac:dyDescent="0.25">
      <c r="A23" s="665" t="s">
        <v>3</v>
      </c>
      <c r="B23" s="74">
        <v>38</v>
      </c>
      <c r="C23" s="74"/>
      <c r="D23" s="74">
        <f t="shared" si="2"/>
        <v>32</v>
      </c>
      <c r="E23" s="74">
        <v>3</v>
      </c>
      <c r="F23" s="74">
        <v>29</v>
      </c>
      <c r="G23" s="74">
        <v>0</v>
      </c>
      <c r="H23" s="74">
        <f t="shared" si="3"/>
        <v>32</v>
      </c>
      <c r="I23" s="666"/>
      <c r="J23" s="666"/>
      <c r="K23" s="666"/>
      <c r="L23" s="666"/>
      <c r="M23" s="667"/>
    </row>
    <row r="24" spans="1:13" ht="14.3" customHeight="1" x14ac:dyDescent="0.25">
      <c r="A24" s="665" t="s">
        <v>482</v>
      </c>
      <c r="B24" s="74">
        <v>19</v>
      </c>
      <c r="C24" s="74"/>
      <c r="D24" s="74">
        <f t="shared" si="2"/>
        <v>7</v>
      </c>
      <c r="E24" s="74">
        <v>0</v>
      </c>
      <c r="F24" s="74">
        <v>7</v>
      </c>
      <c r="G24" s="74">
        <v>0</v>
      </c>
      <c r="H24" s="74">
        <f t="shared" si="3"/>
        <v>7</v>
      </c>
      <c r="I24" s="666"/>
      <c r="J24" s="666"/>
      <c r="K24" s="666"/>
      <c r="L24" s="666"/>
      <c r="M24" s="667"/>
    </row>
    <row r="25" spans="1:13" ht="14.3" customHeight="1" x14ac:dyDescent="0.25">
      <c r="A25" s="668" t="s">
        <v>903</v>
      </c>
      <c r="B25" s="74">
        <v>342</v>
      </c>
      <c r="C25" s="74"/>
      <c r="D25" s="74">
        <f t="shared" si="2"/>
        <v>330</v>
      </c>
      <c r="E25" s="74">
        <v>42</v>
      </c>
      <c r="F25" s="74">
        <v>288</v>
      </c>
      <c r="G25" s="74">
        <v>0</v>
      </c>
      <c r="H25" s="74">
        <f t="shared" si="3"/>
        <v>330</v>
      </c>
      <c r="I25" s="669"/>
      <c r="J25" s="669"/>
      <c r="K25" s="669"/>
      <c r="L25" s="669"/>
      <c r="M25" s="670"/>
    </row>
    <row r="26" spans="1:13" ht="14.3" customHeight="1" x14ac:dyDescent="0.25">
      <c r="A26" s="463" t="s">
        <v>706</v>
      </c>
      <c r="B26" s="74">
        <v>346</v>
      </c>
      <c r="C26" s="74"/>
      <c r="D26" s="74">
        <f t="shared" si="2"/>
        <v>302</v>
      </c>
      <c r="E26" s="74">
        <v>0</v>
      </c>
      <c r="F26" s="74">
        <v>302</v>
      </c>
      <c r="G26" s="74">
        <v>1</v>
      </c>
      <c r="H26" s="74">
        <f>+D26-G26</f>
        <v>301</v>
      </c>
      <c r="I26" s="74">
        <v>67</v>
      </c>
      <c r="J26" s="74">
        <v>49</v>
      </c>
      <c r="K26" s="74">
        <v>83</v>
      </c>
      <c r="L26" s="74">
        <v>17</v>
      </c>
      <c r="M26" s="75">
        <v>64</v>
      </c>
    </row>
    <row r="27" spans="1:13" ht="14.3" customHeight="1" x14ac:dyDescent="0.25">
      <c r="A27" s="671" t="s">
        <v>762</v>
      </c>
      <c r="B27" s="74">
        <v>151</v>
      </c>
      <c r="C27" s="74"/>
      <c r="D27" s="74">
        <f t="shared" si="2"/>
        <v>134</v>
      </c>
      <c r="E27" s="74">
        <v>31</v>
      </c>
      <c r="F27" s="74">
        <v>103</v>
      </c>
      <c r="G27" s="74">
        <v>0</v>
      </c>
      <c r="H27" s="74">
        <f>+D27-G27</f>
        <v>134</v>
      </c>
      <c r="I27" s="669"/>
      <c r="J27" s="669"/>
      <c r="K27" s="669"/>
      <c r="L27" s="669"/>
      <c r="M27" s="670"/>
    </row>
    <row r="28" spans="1:13" ht="14.3" customHeight="1" x14ac:dyDescent="0.25">
      <c r="A28" s="464" t="s">
        <v>73</v>
      </c>
      <c r="B28" s="74">
        <v>584</v>
      </c>
      <c r="C28" s="74"/>
      <c r="D28" s="74">
        <f t="shared" si="2"/>
        <v>546</v>
      </c>
      <c r="E28" s="74">
        <v>0</v>
      </c>
      <c r="F28" s="74">
        <v>546</v>
      </c>
      <c r="G28" s="74">
        <v>0</v>
      </c>
      <c r="H28" s="74">
        <f t="shared" si="3"/>
        <v>546</v>
      </c>
      <c r="I28" s="74">
        <v>94</v>
      </c>
      <c r="J28" s="74">
        <v>49</v>
      </c>
      <c r="K28" s="74">
        <v>71</v>
      </c>
      <c r="L28" s="74">
        <v>21</v>
      </c>
      <c r="M28" s="75">
        <v>65</v>
      </c>
    </row>
    <row r="29" spans="1:13" ht="14.3" customHeight="1" x14ac:dyDescent="0.25">
      <c r="A29" s="466" t="s">
        <v>672</v>
      </c>
      <c r="B29" s="74">
        <v>129</v>
      </c>
      <c r="C29" s="74">
        <v>129</v>
      </c>
      <c r="D29" s="74">
        <f t="shared" si="2"/>
        <v>0</v>
      </c>
      <c r="E29" s="74">
        <v>0</v>
      </c>
      <c r="F29" s="74">
        <v>0</v>
      </c>
      <c r="G29" s="74">
        <v>0</v>
      </c>
      <c r="H29" s="74">
        <f t="shared" si="3"/>
        <v>0</v>
      </c>
      <c r="I29" s="666"/>
      <c r="J29" s="666"/>
      <c r="K29" s="666"/>
      <c r="L29" s="666"/>
      <c r="M29" s="667"/>
    </row>
    <row r="30" spans="1:13" ht="14.3" customHeight="1" x14ac:dyDescent="0.25">
      <c r="A30" s="466" t="s">
        <v>72</v>
      </c>
      <c r="B30" s="74">
        <v>45</v>
      </c>
      <c r="C30" s="74"/>
      <c r="D30" s="74">
        <f t="shared" si="2"/>
        <v>30</v>
      </c>
      <c r="E30" s="74">
        <v>0</v>
      </c>
      <c r="F30" s="74">
        <v>30</v>
      </c>
      <c r="G30" s="74">
        <v>0</v>
      </c>
      <c r="H30" s="74">
        <f t="shared" si="3"/>
        <v>30</v>
      </c>
      <c r="I30" s="666"/>
      <c r="J30" s="666"/>
      <c r="K30" s="666"/>
      <c r="L30" s="666"/>
      <c r="M30" s="667"/>
    </row>
    <row r="31" spans="1:13" ht="14.3" customHeight="1" x14ac:dyDescent="0.25">
      <c r="A31" s="671" t="s">
        <v>763</v>
      </c>
      <c r="B31" s="74">
        <v>132</v>
      </c>
      <c r="C31" s="74"/>
      <c r="D31" s="74">
        <f t="shared" si="2"/>
        <v>121</v>
      </c>
      <c r="E31" s="74">
        <v>23</v>
      </c>
      <c r="F31" s="74">
        <v>98</v>
      </c>
      <c r="G31" s="74">
        <v>0</v>
      </c>
      <c r="H31" s="74">
        <f t="shared" si="3"/>
        <v>121</v>
      </c>
      <c r="I31" s="666"/>
      <c r="J31" s="666"/>
      <c r="K31" s="666"/>
      <c r="L31" s="666"/>
      <c r="M31" s="667"/>
    </row>
    <row r="32" spans="1:13" ht="14.3" customHeight="1" x14ac:dyDescent="0.25">
      <c r="A32" s="464" t="s">
        <v>82</v>
      </c>
      <c r="B32" s="74">
        <v>658</v>
      </c>
      <c r="C32" s="74"/>
      <c r="D32" s="74">
        <f t="shared" si="2"/>
        <v>565</v>
      </c>
      <c r="E32" s="74">
        <v>0</v>
      </c>
      <c r="F32" s="74">
        <v>565</v>
      </c>
      <c r="G32" s="74">
        <v>1</v>
      </c>
      <c r="H32" s="74">
        <f>+D32-G32</f>
        <v>564</v>
      </c>
      <c r="I32" s="74">
        <v>79</v>
      </c>
      <c r="J32" s="74">
        <v>0</v>
      </c>
      <c r="K32" s="74">
        <v>26</v>
      </c>
      <c r="L32" s="74">
        <v>14</v>
      </c>
      <c r="M32" s="75">
        <v>62</v>
      </c>
    </row>
    <row r="33" spans="1:13" ht="14.3" customHeight="1" x14ac:dyDescent="0.25">
      <c r="A33" s="465" t="s">
        <v>83</v>
      </c>
      <c r="B33" s="70">
        <v>1025</v>
      </c>
      <c r="C33" s="74">
        <v>23</v>
      </c>
      <c r="D33" s="74">
        <f>SUM(E33:F33)</f>
        <v>966</v>
      </c>
      <c r="E33" s="74">
        <v>0</v>
      </c>
      <c r="F33" s="74">
        <v>966</v>
      </c>
      <c r="G33" s="74">
        <v>2</v>
      </c>
      <c r="H33" s="74">
        <f>+D33-G33</f>
        <v>964</v>
      </c>
      <c r="I33" s="74">
        <v>107</v>
      </c>
      <c r="J33" s="74">
        <v>38</v>
      </c>
      <c r="K33" s="74">
        <v>93</v>
      </c>
      <c r="L33" s="74">
        <v>34</v>
      </c>
      <c r="M33" s="75">
        <v>56</v>
      </c>
    </row>
    <row r="34" spans="1:13" ht="14.3" customHeight="1" x14ac:dyDescent="0.25">
      <c r="A34" s="671" t="s">
        <v>905</v>
      </c>
      <c r="B34" s="74">
        <v>252</v>
      </c>
      <c r="C34" s="74"/>
      <c r="D34" s="74">
        <f t="shared" si="2"/>
        <v>220</v>
      </c>
      <c r="E34" s="74">
        <v>20</v>
      </c>
      <c r="F34" s="74">
        <v>200</v>
      </c>
      <c r="G34" s="74">
        <v>0</v>
      </c>
      <c r="H34" s="74">
        <f>+D34-G34</f>
        <v>220</v>
      </c>
      <c r="I34" s="669"/>
      <c r="J34" s="669"/>
      <c r="K34" s="669"/>
      <c r="L34" s="669"/>
      <c r="M34" s="670"/>
    </row>
    <row r="35" spans="1:13" ht="13.6" x14ac:dyDescent="0.25">
      <c r="A35" s="677" t="s">
        <v>84</v>
      </c>
      <c r="B35" s="664">
        <f>SUM(B36:B55)</f>
        <v>8423</v>
      </c>
      <c r="C35" s="664">
        <f t="shared" ref="C35:M35" si="8">SUM(C36:C55)</f>
        <v>68</v>
      </c>
      <c r="D35" s="664">
        <f t="shared" si="8"/>
        <v>7766</v>
      </c>
      <c r="E35" s="664">
        <f t="shared" si="8"/>
        <v>902</v>
      </c>
      <c r="F35" s="664">
        <f t="shared" si="8"/>
        <v>6864</v>
      </c>
      <c r="G35" s="664">
        <f t="shared" si="8"/>
        <v>4</v>
      </c>
      <c r="H35" s="664">
        <f t="shared" si="8"/>
        <v>7762</v>
      </c>
      <c r="I35" s="664">
        <f t="shared" si="8"/>
        <v>755</v>
      </c>
      <c r="J35" s="664">
        <f t="shared" si="8"/>
        <v>894</v>
      </c>
      <c r="K35" s="664">
        <f t="shared" si="8"/>
        <v>971</v>
      </c>
      <c r="L35" s="664">
        <f t="shared" si="8"/>
        <v>140</v>
      </c>
      <c r="M35" s="664">
        <f t="shared" si="8"/>
        <v>720</v>
      </c>
    </row>
    <row r="36" spans="1:13" ht="14.3" customHeight="1" x14ac:dyDescent="0.25">
      <c r="A36" s="672" t="s">
        <v>85</v>
      </c>
      <c r="B36" s="74">
        <v>294</v>
      </c>
      <c r="C36" s="74"/>
      <c r="D36" s="74">
        <f t="shared" ref="D36:D52" si="9">SUM(E36:F36)</f>
        <v>269</v>
      </c>
      <c r="E36" s="74">
        <v>53</v>
      </c>
      <c r="F36" s="74">
        <v>216</v>
      </c>
      <c r="G36" s="74">
        <v>2</v>
      </c>
      <c r="H36" s="74">
        <f t="shared" si="3"/>
        <v>267</v>
      </c>
      <c r="I36" s="74">
        <v>60</v>
      </c>
      <c r="J36" s="74">
        <v>107</v>
      </c>
      <c r="K36" s="74">
        <v>77</v>
      </c>
      <c r="L36" s="74">
        <v>15</v>
      </c>
      <c r="M36" s="75">
        <v>92</v>
      </c>
    </row>
    <row r="37" spans="1:13" ht="14.3" customHeight="1" x14ac:dyDescent="0.25">
      <c r="A37" s="665" t="s">
        <v>70</v>
      </c>
      <c r="B37" s="74">
        <v>68</v>
      </c>
      <c r="C37" s="74">
        <v>15</v>
      </c>
      <c r="D37" s="74">
        <f t="shared" si="9"/>
        <v>35</v>
      </c>
      <c r="E37" s="74">
        <v>9</v>
      </c>
      <c r="F37" s="74">
        <v>26</v>
      </c>
      <c r="G37" s="74">
        <v>0</v>
      </c>
      <c r="H37" s="74">
        <f t="shared" si="3"/>
        <v>35</v>
      </c>
      <c r="I37" s="666"/>
      <c r="J37" s="666"/>
      <c r="K37" s="666"/>
      <c r="L37" s="666"/>
      <c r="M37" s="667"/>
    </row>
    <row r="38" spans="1:13" ht="14.3" customHeight="1" x14ac:dyDescent="0.25">
      <c r="A38" s="466" t="s">
        <v>906</v>
      </c>
      <c r="B38" s="74">
        <v>622</v>
      </c>
      <c r="C38" s="74"/>
      <c r="D38" s="75">
        <f t="shared" si="9"/>
        <v>591</v>
      </c>
      <c r="E38" s="74">
        <v>0</v>
      </c>
      <c r="F38" s="74">
        <v>591</v>
      </c>
      <c r="G38" s="74">
        <v>0</v>
      </c>
      <c r="H38" s="75">
        <f t="shared" si="3"/>
        <v>591</v>
      </c>
      <c r="I38" s="669"/>
      <c r="J38" s="669"/>
      <c r="K38" s="669"/>
      <c r="L38" s="669"/>
      <c r="M38" s="670"/>
    </row>
    <row r="39" spans="1:13" ht="14.3" customHeight="1" x14ac:dyDescent="0.25">
      <c r="A39" s="464" t="s">
        <v>86</v>
      </c>
      <c r="B39" s="74">
        <v>246</v>
      </c>
      <c r="C39" s="74"/>
      <c r="D39" s="74">
        <f t="shared" si="9"/>
        <v>215</v>
      </c>
      <c r="E39" s="74">
        <v>85</v>
      </c>
      <c r="F39" s="74">
        <v>130</v>
      </c>
      <c r="G39" s="74">
        <v>0</v>
      </c>
      <c r="H39" s="74">
        <f t="shared" si="3"/>
        <v>215</v>
      </c>
      <c r="I39" s="74">
        <v>23</v>
      </c>
      <c r="J39" s="74">
        <v>66</v>
      </c>
      <c r="K39" s="74">
        <v>62</v>
      </c>
      <c r="L39" s="74">
        <v>6</v>
      </c>
      <c r="M39" s="75">
        <v>36</v>
      </c>
    </row>
    <row r="40" spans="1:13" ht="14.3" customHeight="1" x14ac:dyDescent="0.25">
      <c r="A40" s="665" t="s">
        <v>87</v>
      </c>
      <c r="B40" s="74">
        <v>105</v>
      </c>
      <c r="C40" s="74"/>
      <c r="D40" s="74">
        <f t="shared" si="9"/>
        <v>75</v>
      </c>
      <c r="E40" s="74">
        <v>0</v>
      </c>
      <c r="F40" s="74">
        <v>75</v>
      </c>
      <c r="G40" s="74">
        <v>0</v>
      </c>
      <c r="H40" s="74">
        <f t="shared" si="3"/>
        <v>75</v>
      </c>
      <c r="I40" s="666"/>
      <c r="J40" s="666"/>
      <c r="K40" s="666"/>
      <c r="L40" s="666"/>
      <c r="M40" s="667"/>
    </row>
    <row r="41" spans="1:13" ht="14.3" customHeight="1" x14ac:dyDescent="0.25">
      <c r="A41" s="464" t="s">
        <v>88</v>
      </c>
      <c r="B41" s="74">
        <v>412</v>
      </c>
      <c r="C41" s="74"/>
      <c r="D41" s="74">
        <f t="shared" si="9"/>
        <v>387</v>
      </c>
      <c r="E41" s="74">
        <v>95</v>
      </c>
      <c r="F41" s="74">
        <v>292</v>
      </c>
      <c r="G41" s="74">
        <v>0</v>
      </c>
      <c r="H41" s="74">
        <f t="shared" si="3"/>
        <v>387</v>
      </c>
      <c r="I41" s="74">
        <v>29</v>
      </c>
      <c r="J41" s="74">
        <v>77</v>
      </c>
      <c r="K41" s="74">
        <v>68</v>
      </c>
      <c r="L41" s="74">
        <v>9</v>
      </c>
      <c r="M41" s="75">
        <v>48</v>
      </c>
    </row>
    <row r="42" spans="1:13" ht="14.3" customHeight="1" x14ac:dyDescent="0.25">
      <c r="A42" s="463" t="s">
        <v>89</v>
      </c>
      <c r="B42" s="74">
        <v>435</v>
      </c>
      <c r="C42" s="74">
        <v>20</v>
      </c>
      <c r="D42" s="74">
        <f t="shared" si="9"/>
        <v>391</v>
      </c>
      <c r="E42" s="74">
        <v>128</v>
      </c>
      <c r="F42" s="74">
        <v>263</v>
      </c>
      <c r="G42" s="74">
        <v>0</v>
      </c>
      <c r="H42" s="74">
        <f t="shared" si="3"/>
        <v>391</v>
      </c>
      <c r="I42" s="74">
        <v>35</v>
      </c>
      <c r="J42" s="74">
        <v>108</v>
      </c>
      <c r="K42" s="74">
        <v>100</v>
      </c>
      <c r="L42" s="74">
        <v>16</v>
      </c>
      <c r="M42" s="75">
        <v>48</v>
      </c>
    </row>
    <row r="43" spans="1:13" ht="14.3" customHeight="1" x14ac:dyDescent="0.25">
      <c r="A43" s="464" t="s">
        <v>90</v>
      </c>
      <c r="B43" s="74">
        <v>418</v>
      </c>
      <c r="C43" s="74"/>
      <c r="D43" s="74">
        <f t="shared" si="9"/>
        <v>370</v>
      </c>
      <c r="E43" s="74">
        <v>126</v>
      </c>
      <c r="F43" s="74">
        <v>244</v>
      </c>
      <c r="G43" s="74">
        <v>0</v>
      </c>
      <c r="H43" s="74">
        <f t="shared" si="3"/>
        <v>370</v>
      </c>
      <c r="I43" s="74">
        <v>65</v>
      </c>
      <c r="J43" s="74">
        <v>78</v>
      </c>
      <c r="K43" s="74">
        <v>92</v>
      </c>
      <c r="L43" s="74">
        <v>10</v>
      </c>
      <c r="M43" s="75">
        <v>26</v>
      </c>
    </row>
    <row r="44" spans="1:13" ht="14.3" customHeight="1" x14ac:dyDescent="0.25">
      <c r="A44" s="464" t="s">
        <v>91</v>
      </c>
      <c r="B44" s="74">
        <v>350</v>
      </c>
      <c r="C44" s="74"/>
      <c r="D44" s="74">
        <f t="shared" si="9"/>
        <v>326</v>
      </c>
      <c r="E44" s="74">
        <v>35</v>
      </c>
      <c r="F44" s="74">
        <v>291</v>
      </c>
      <c r="G44" s="74">
        <v>0</v>
      </c>
      <c r="H44" s="74">
        <f t="shared" si="3"/>
        <v>326</v>
      </c>
      <c r="I44" s="74">
        <v>11</v>
      </c>
      <c r="J44" s="74">
        <v>66</v>
      </c>
      <c r="K44" s="74">
        <v>56</v>
      </c>
      <c r="L44" s="74">
        <v>10</v>
      </c>
      <c r="M44" s="75">
        <v>21</v>
      </c>
    </row>
    <row r="45" spans="1:13" ht="14.3" customHeight="1" x14ac:dyDescent="0.25">
      <c r="A45" s="463" t="s">
        <v>92</v>
      </c>
      <c r="B45" s="74">
        <v>428</v>
      </c>
      <c r="C45" s="74"/>
      <c r="D45" s="74">
        <f t="shared" si="9"/>
        <v>405</v>
      </c>
      <c r="E45" s="74">
        <v>62</v>
      </c>
      <c r="F45" s="74">
        <v>343</v>
      </c>
      <c r="G45" s="74">
        <v>1</v>
      </c>
      <c r="H45" s="74">
        <f t="shared" si="3"/>
        <v>404</v>
      </c>
      <c r="I45" s="74">
        <v>34</v>
      </c>
      <c r="J45" s="74">
        <v>88</v>
      </c>
      <c r="K45" s="74">
        <v>78</v>
      </c>
      <c r="L45" s="74">
        <v>8</v>
      </c>
      <c r="M45" s="75">
        <v>46</v>
      </c>
    </row>
    <row r="46" spans="1:13" ht="14.3" customHeight="1" x14ac:dyDescent="0.25">
      <c r="A46" s="672" t="s">
        <v>93</v>
      </c>
      <c r="B46" s="74">
        <v>402</v>
      </c>
      <c r="C46" s="74">
        <v>21</v>
      </c>
      <c r="D46" s="74">
        <f t="shared" si="9"/>
        <v>366</v>
      </c>
      <c r="E46" s="74">
        <v>41</v>
      </c>
      <c r="F46" s="74">
        <v>325</v>
      </c>
      <c r="G46" s="74">
        <v>0</v>
      </c>
      <c r="H46" s="74">
        <f t="shared" si="3"/>
        <v>366</v>
      </c>
      <c r="I46" s="74">
        <v>55</v>
      </c>
      <c r="J46" s="74">
        <v>137</v>
      </c>
      <c r="K46" s="74">
        <v>148</v>
      </c>
      <c r="L46" s="74">
        <v>6</v>
      </c>
      <c r="M46" s="75">
        <v>56</v>
      </c>
    </row>
    <row r="47" spans="1:13" ht="14.3" customHeight="1" x14ac:dyDescent="0.25">
      <c r="A47" s="671" t="s">
        <v>765</v>
      </c>
      <c r="B47" s="74">
        <v>252</v>
      </c>
      <c r="C47" s="74"/>
      <c r="D47" s="74">
        <f t="shared" si="9"/>
        <v>237</v>
      </c>
      <c r="E47" s="74">
        <v>66</v>
      </c>
      <c r="F47" s="74">
        <v>171</v>
      </c>
      <c r="G47" s="74">
        <v>0</v>
      </c>
      <c r="H47" s="74">
        <f t="shared" si="3"/>
        <v>237</v>
      </c>
      <c r="I47" s="669"/>
      <c r="J47" s="669"/>
      <c r="K47" s="669"/>
      <c r="L47" s="669"/>
      <c r="M47" s="670"/>
    </row>
    <row r="48" spans="1:13" ht="14.3" customHeight="1" x14ac:dyDescent="0.25">
      <c r="A48" s="464" t="s">
        <v>141</v>
      </c>
      <c r="B48" s="74">
        <v>289</v>
      </c>
      <c r="C48" s="74"/>
      <c r="D48" s="74">
        <f>SUM(E48:F48)</f>
        <v>257</v>
      </c>
      <c r="E48" s="74">
        <v>0</v>
      </c>
      <c r="F48" s="74">
        <v>257</v>
      </c>
      <c r="G48" s="74">
        <v>0</v>
      </c>
      <c r="H48" s="74">
        <f>+D48-G48</f>
        <v>257</v>
      </c>
      <c r="I48" s="74">
        <v>55</v>
      </c>
      <c r="J48" s="74">
        <v>0</v>
      </c>
      <c r="K48" s="74">
        <v>20</v>
      </c>
      <c r="L48" s="74">
        <v>15</v>
      </c>
      <c r="M48" s="75">
        <v>40</v>
      </c>
    </row>
    <row r="49" spans="1:13" ht="14.3" customHeight="1" x14ac:dyDescent="0.25">
      <c r="A49" s="464" t="s">
        <v>94</v>
      </c>
      <c r="B49" s="74">
        <v>414</v>
      </c>
      <c r="C49" s="74"/>
      <c r="D49" s="74">
        <f t="shared" si="9"/>
        <v>371</v>
      </c>
      <c r="E49" s="74">
        <v>45</v>
      </c>
      <c r="F49" s="74">
        <v>326</v>
      </c>
      <c r="G49" s="74">
        <v>0</v>
      </c>
      <c r="H49" s="74">
        <f t="shared" si="3"/>
        <v>371</v>
      </c>
      <c r="I49" s="74">
        <v>55</v>
      </c>
      <c r="J49" s="74">
        <v>41</v>
      </c>
      <c r="K49" s="74">
        <v>51</v>
      </c>
      <c r="L49" s="74">
        <v>9</v>
      </c>
      <c r="M49" s="75">
        <v>54</v>
      </c>
    </row>
    <row r="50" spans="1:13" ht="14.3" customHeight="1" x14ac:dyDescent="0.25">
      <c r="A50" s="671" t="s">
        <v>776</v>
      </c>
      <c r="B50" s="74">
        <v>226</v>
      </c>
      <c r="C50" s="74"/>
      <c r="D50" s="74">
        <f t="shared" si="9"/>
        <v>217</v>
      </c>
      <c r="E50" s="74">
        <v>15</v>
      </c>
      <c r="F50" s="74">
        <v>202</v>
      </c>
      <c r="G50" s="74">
        <v>0</v>
      </c>
      <c r="H50" s="74">
        <f t="shared" si="3"/>
        <v>217</v>
      </c>
      <c r="I50" s="669"/>
      <c r="J50" s="669"/>
      <c r="K50" s="669"/>
      <c r="L50" s="669"/>
      <c r="M50" s="670"/>
    </row>
    <row r="51" spans="1:13" ht="14.3" customHeight="1" x14ac:dyDescent="0.25">
      <c r="A51" s="464" t="s">
        <v>95</v>
      </c>
      <c r="B51" s="74">
        <v>887</v>
      </c>
      <c r="C51" s="74"/>
      <c r="D51" s="74">
        <f t="shared" si="9"/>
        <v>856</v>
      </c>
      <c r="E51" s="74">
        <v>0</v>
      </c>
      <c r="F51" s="74">
        <v>856</v>
      </c>
      <c r="G51" s="74">
        <v>1</v>
      </c>
      <c r="H51" s="74">
        <f t="shared" si="3"/>
        <v>855</v>
      </c>
      <c r="I51" s="74">
        <v>109</v>
      </c>
      <c r="J51" s="74">
        <v>0</v>
      </c>
      <c r="K51" s="74">
        <v>31</v>
      </c>
      <c r="L51" s="74">
        <v>4</v>
      </c>
      <c r="M51" s="75">
        <v>86</v>
      </c>
    </row>
    <row r="52" spans="1:13" ht="14.3" customHeight="1" x14ac:dyDescent="0.25">
      <c r="A52" s="463" t="s">
        <v>96</v>
      </c>
      <c r="B52" s="74">
        <v>810</v>
      </c>
      <c r="C52" s="74"/>
      <c r="D52" s="74">
        <f t="shared" si="9"/>
        <v>774</v>
      </c>
      <c r="E52" s="74">
        <v>114</v>
      </c>
      <c r="F52" s="74">
        <v>660</v>
      </c>
      <c r="G52" s="74">
        <v>0</v>
      </c>
      <c r="H52" s="74">
        <f t="shared" si="3"/>
        <v>774</v>
      </c>
      <c r="I52" s="74">
        <v>51</v>
      </c>
      <c r="J52" s="74">
        <v>97</v>
      </c>
      <c r="K52" s="74">
        <v>90</v>
      </c>
      <c r="L52" s="74">
        <v>6</v>
      </c>
      <c r="M52" s="75">
        <v>60</v>
      </c>
    </row>
    <row r="53" spans="1:13" ht="14.3" customHeight="1" x14ac:dyDescent="0.25">
      <c r="A53" s="464" t="s">
        <v>348</v>
      </c>
      <c r="B53" s="74">
        <v>1031</v>
      </c>
      <c r="C53" s="74"/>
      <c r="D53" s="74">
        <f>SUM(E53:F53)</f>
        <v>956</v>
      </c>
      <c r="E53" s="74">
        <v>0</v>
      </c>
      <c r="F53" s="74">
        <v>956</v>
      </c>
      <c r="G53" s="74">
        <v>0</v>
      </c>
      <c r="H53" s="74">
        <f>+D53-G53</f>
        <v>956</v>
      </c>
      <c r="I53" s="74">
        <v>173</v>
      </c>
      <c r="J53" s="74">
        <v>29</v>
      </c>
      <c r="K53" s="74">
        <v>98</v>
      </c>
      <c r="L53" s="74">
        <v>26</v>
      </c>
      <c r="M53" s="75">
        <v>107</v>
      </c>
    </row>
    <row r="54" spans="1:13" ht="14.3" customHeight="1" x14ac:dyDescent="0.25">
      <c r="A54" s="668" t="s">
        <v>912</v>
      </c>
      <c r="B54" s="74">
        <v>609</v>
      </c>
      <c r="C54" s="74">
        <v>12</v>
      </c>
      <c r="D54" s="74">
        <f>SUM(E54:F54)</f>
        <v>558</v>
      </c>
      <c r="E54" s="74">
        <v>28</v>
      </c>
      <c r="F54" s="74">
        <v>530</v>
      </c>
      <c r="G54" s="74">
        <v>0</v>
      </c>
      <c r="H54" s="75">
        <f>+D54-G54</f>
        <v>558</v>
      </c>
      <c r="I54" s="669"/>
      <c r="J54" s="669"/>
      <c r="K54" s="669"/>
      <c r="L54" s="669"/>
      <c r="M54" s="670"/>
    </row>
    <row r="55" spans="1:13" ht="14.3" customHeight="1" x14ac:dyDescent="0.25">
      <c r="A55" s="673" t="s">
        <v>768</v>
      </c>
      <c r="B55" s="76">
        <v>125</v>
      </c>
      <c r="C55" s="76"/>
      <c r="D55" s="77">
        <f>SUM(E55:F55)</f>
        <v>110</v>
      </c>
      <c r="E55" s="76">
        <v>0</v>
      </c>
      <c r="F55" s="76">
        <v>110</v>
      </c>
      <c r="G55" s="76">
        <v>0</v>
      </c>
      <c r="H55" s="77">
        <f>+D55-G55</f>
        <v>110</v>
      </c>
      <c r="I55" s="674"/>
      <c r="J55" s="674"/>
      <c r="K55" s="674"/>
      <c r="L55" s="674"/>
      <c r="M55" s="675"/>
    </row>
    <row r="56" spans="1:13" ht="13.6" x14ac:dyDescent="0.25">
      <c r="A56" s="8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6" x14ac:dyDescent="0.25">
      <c r="A57" s="56" t="s">
        <v>362</v>
      </c>
    </row>
    <row r="58" spans="1:13" ht="13.6" x14ac:dyDescent="0.25">
      <c r="A58" s="90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82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E2" sqref="E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963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0" t="s">
        <v>626</v>
      </c>
      <c r="F4" s="881"/>
      <c r="G4" s="877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8"/>
      <c r="H5" s="451" t="s">
        <v>53</v>
      </c>
      <c r="I5" s="454" t="s">
        <v>54</v>
      </c>
      <c r="J5" s="454" t="s">
        <v>55</v>
      </c>
      <c r="K5" s="882" t="s">
        <v>305</v>
      </c>
      <c r="L5" s="883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8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9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77" t="s">
        <v>98</v>
      </c>
      <c r="B9" s="664">
        <f t="shared" ref="B9:M9" si="0">SUM(B10:B29)</f>
        <v>9001</v>
      </c>
      <c r="C9" s="664">
        <f t="shared" si="0"/>
        <v>112</v>
      </c>
      <c r="D9" s="664">
        <f t="shared" si="0"/>
        <v>7708</v>
      </c>
      <c r="E9" s="664">
        <f t="shared" si="0"/>
        <v>799</v>
      </c>
      <c r="F9" s="664">
        <f t="shared" si="0"/>
        <v>6909</v>
      </c>
      <c r="G9" s="664">
        <f t="shared" si="0"/>
        <v>5</v>
      </c>
      <c r="H9" s="664">
        <f t="shared" si="0"/>
        <v>7703</v>
      </c>
      <c r="I9" s="664">
        <f t="shared" si="0"/>
        <v>777</v>
      </c>
      <c r="J9" s="664">
        <f t="shared" si="0"/>
        <v>677</v>
      </c>
      <c r="K9" s="664">
        <f t="shared" si="0"/>
        <v>740</v>
      </c>
      <c r="L9" s="664">
        <f t="shared" si="0"/>
        <v>169</v>
      </c>
      <c r="M9" s="664">
        <f t="shared" si="0"/>
        <v>708</v>
      </c>
    </row>
    <row r="10" spans="1:13" ht="14.3" customHeight="1" x14ac:dyDescent="0.25">
      <c r="A10" s="463" t="s">
        <v>99</v>
      </c>
      <c r="B10" s="74">
        <v>346</v>
      </c>
      <c r="C10" s="74"/>
      <c r="D10" s="74">
        <f t="shared" ref="D10:D29" si="1">SUM(E10:F10)</f>
        <v>315</v>
      </c>
      <c r="E10" s="74">
        <v>72</v>
      </c>
      <c r="F10" s="74">
        <v>243</v>
      </c>
      <c r="G10" s="74">
        <v>0</v>
      </c>
      <c r="H10" s="74">
        <f t="shared" ref="H10:H55" si="2">+D10-G10</f>
        <v>315</v>
      </c>
      <c r="I10" s="74">
        <v>117</v>
      </c>
      <c r="J10" s="74">
        <v>90</v>
      </c>
      <c r="K10" s="74">
        <v>86</v>
      </c>
      <c r="L10" s="70">
        <v>26</v>
      </c>
      <c r="M10" s="678">
        <v>150</v>
      </c>
    </row>
    <row r="11" spans="1:13" ht="14.3" customHeight="1" x14ac:dyDescent="0.25">
      <c r="A11" s="466" t="s">
        <v>1</v>
      </c>
      <c r="B11" s="74">
        <v>572</v>
      </c>
      <c r="C11" s="74"/>
      <c r="D11" s="74">
        <f t="shared" si="1"/>
        <v>328</v>
      </c>
      <c r="E11" s="74">
        <v>0</v>
      </c>
      <c r="F11" s="74">
        <v>328</v>
      </c>
      <c r="G11" s="74">
        <v>0</v>
      </c>
      <c r="H11" s="74">
        <f t="shared" si="2"/>
        <v>328</v>
      </c>
      <c r="I11" s="669"/>
      <c r="J11" s="669"/>
      <c r="K11" s="669"/>
      <c r="L11" s="669"/>
      <c r="M11" s="670"/>
    </row>
    <row r="12" spans="1:13" ht="14.3" customHeight="1" x14ac:dyDescent="0.25">
      <c r="A12" s="466" t="s">
        <v>907</v>
      </c>
      <c r="B12" s="679">
        <v>479</v>
      </c>
      <c r="C12" s="679"/>
      <c r="D12" s="679">
        <f t="shared" si="1"/>
        <v>427</v>
      </c>
      <c r="E12" s="679">
        <v>0</v>
      </c>
      <c r="F12" s="679">
        <v>427</v>
      </c>
      <c r="G12" s="679">
        <v>0</v>
      </c>
      <c r="H12" s="679">
        <f t="shared" si="2"/>
        <v>427</v>
      </c>
      <c r="I12" s="680"/>
      <c r="J12" s="680"/>
      <c r="K12" s="680"/>
      <c r="L12" s="680"/>
      <c r="M12" s="681"/>
    </row>
    <row r="13" spans="1:13" ht="14.3" customHeight="1" x14ac:dyDescent="0.25">
      <c r="A13" s="464" t="s">
        <v>100</v>
      </c>
      <c r="B13" s="74">
        <v>205</v>
      </c>
      <c r="C13" s="74"/>
      <c r="D13" s="74">
        <f t="shared" si="1"/>
        <v>169</v>
      </c>
      <c r="E13" s="74">
        <v>36</v>
      </c>
      <c r="F13" s="74">
        <v>133</v>
      </c>
      <c r="G13" s="74">
        <v>0</v>
      </c>
      <c r="H13" s="74">
        <f t="shared" si="2"/>
        <v>169</v>
      </c>
      <c r="I13" s="74">
        <v>32</v>
      </c>
      <c r="J13" s="74">
        <v>43</v>
      </c>
      <c r="K13" s="74">
        <v>49</v>
      </c>
      <c r="L13" s="70">
        <v>7</v>
      </c>
      <c r="M13" s="678">
        <v>46</v>
      </c>
    </row>
    <row r="14" spans="1:13" ht="14.3" customHeight="1" x14ac:dyDescent="0.25">
      <c r="A14" s="665" t="s">
        <v>101</v>
      </c>
      <c r="B14" s="74">
        <v>419</v>
      </c>
      <c r="C14" s="74"/>
      <c r="D14" s="74">
        <f t="shared" si="1"/>
        <v>124</v>
      </c>
      <c r="E14" s="74">
        <v>0</v>
      </c>
      <c r="F14" s="74">
        <v>124</v>
      </c>
      <c r="G14" s="74">
        <v>0</v>
      </c>
      <c r="H14" s="74">
        <f t="shared" si="2"/>
        <v>124</v>
      </c>
      <c r="I14" s="666"/>
      <c r="J14" s="666"/>
      <c r="K14" s="666"/>
      <c r="L14" s="666"/>
      <c r="M14" s="667"/>
    </row>
    <row r="15" spans="1:13" ht="14.3" customHeight="1" x14ac:dyDescent="0.25">
      <c r="A15" s="463" t="s">
        <v>165</v>
      </c>
      <c r="B15" s="74">
        <v>494</v>
      </c>
      <c r="C15" s="74"/>
      <c r="D15" s="74">
        <f>SUM(E15:F15)</f>
        <v>479</v>
      </c>
      <c r="E15" s="74">
        <v>196</v>
      </c>
      <c r="F15" s="74">
        <v>283</v>
      </c>
      <c r="G15" s="74">
        <v>0</v>
      </c>
      <c r="H15" s="74">
        <f>+D15-G15</f>
        <v>479</v>
      </c>
      <c r="I15" s="74">
        <v>98</v>
      </c>
      <c r="J15" s="74">
        <v>210</v>
      </c>
      <c r="K15" s="74">
        <v>223</v>
      </c>
      <c r="L15" s="74">
        <v>24</v>
      </c>
      <c r="M15" s="75">
        <v>90</v>
      </c>
    </row>
    <row r="16" spans="1:13" ht="14.3" customHeight="1" x14ac:dyDescent="0.25">
      <c r="A16" s="665" t="s">
        <v>70</v>
      </c>
      <c r="B16" s="74">
        <v>112</v>
      </c>
      <c r="C16" s="74"/>
      <c r="D16" s="74">
        <f>SUM(E16:F16)</f>
        <v>82</v>
      </c>
      <c r="E16" s="74">
        <v>53</v>
      </c>
      <c r="F16" s="74">
        <v>29</v>
      </c>
      <c r="G16" s="74">
        <v>0</v>
      </c>
      <c r="H16" s="74">
        <f>+D16-G16</f>
        <v>82</v>
      </c>
      <c r="I16" s="666"/>
      <c r="J16" s="666"/>
      <c r="K16" s="666"/>
      <c r="L16" s="666"/>
      <c r="M16" s="667"/>
    </row>
    <row r="17" spans="1:13" ht="14.3" customHeight="1" x14ac:dyDescent="0.25">
      <c r="A17" s="671" t="s">
        <v>915</v>
      </c>
      <c r="B17" s="74">
        <v>516</v>
      </c>
      <c r="C17" s="74"/>
      <c r="D17" s="74">
        <f t="shared" ref="D17" si="3">SUM(E17:F17)</f>
        <v>496</v>
      </c>
      <c r="E17" s="74">
        <v>83</v>
      </c>
      <c r="F17" s="74">
        <v>413</v>
      </c>
      <c r="G17" s="74">
        <v>0</v>
      </c>
      <c r="H17" s="75">
        <f t="shared" ref="H17" si="4">+D17-G17</f>
        <v>496</v>
      </c>
      <c r="I17" s="669"/>
      <c r="J17" s="669"/>
      <c r="K17" s="669"/>
      <c r="L17" s="669"/>
      <c r="M17" s="670"/>
    </row>
    <row r="18" spans="1:13" ht="14.3" customHeight="1" x14ac:dyDescent="0.25">
      <c r="A18" s="464" t="s">
        <v>102</v>
      </c>
      <c r="B18" s="74">
        <v>1503</v>
      </c>
      <c r="C18" s="74">
        <v>83</v>
      </c>
      <c r="D18" s="74">
        <f t="shared" si="1"/>
        <v>1395</v>
      </c>
      <c r="E18" s="74">
        <v>36</v>
      </c>
      <c r="F18" s="74">
        <v>1359</v>
      </c>
      <c r="G18" s="74">
        <v>0</v>
      </c>
      <c r="H18" s="74">
        <f t="shared" si="2"/>
        <v>1395</v>
      </c>
      <c r="I18" s="74">
        <v>180</v>
      </c>
      <c r="J18" s="74">
        <v>66</v>
      </c>
      <c r="K18" s="74">
        <v>140</v>
      </c>
      <c r="L18" s="70">
        <v>54</v>
      </c>
      <c r="M18" s="678">
        <v>95</v>
      </c>
    </row>
    <row r="19" spans="1:13" ht="14.3" customHeight="1" x14ac:dyDescent="0.25">
      <c r="A19" s="665" t="s">
        <v>70</v>
      </c>
      <c r="B19" s="74">
        <v>72</v>
      </c>
      <c r="C19" s="74"/>
      <c r="D19" s="74">
        <f t="shared" si="1"/>
        <v>70</v>
      </c>
      <c r="E19" s="74">
        <v>1</v>
      </c>
      <c r="F19" s="74">
        <v>69</v>
      </c>
      <c r="G19" s="74">
        <v>0</v>
      </c>
      <c r="H19" s="74">
        <f t="shared" si="2"/>
        <v>70</v>
      </c>
      <c r="I19" s="666"/>
      <c r="J19" s="666"/>
      <c r="K19" s="666"/>
      <c r="L19" s="666"/>
      <c r="M19" s="667"/>
    </row>
    <row r="20" spans="1:13" ht="14.3" customHeight="1" x14ac:dyDescent="0.25">
      <c r="A20" s="466" t="s">
        <v>766</v>
      </c>
      <c r="B20" s="74">
        <v>208</v>
      </c>
      <c r="C20" s="74"/>
      <c r="D20" s="74">
        <f t="shared" si="1"/>
        <v>201</v>
      </c>
      <c r="E20" s="74">
        <v>0</v>
      </c>
      <c r="F20" s="74">
        <v>201</v>
      </c>
      <c r="G20" s="74">
        <v>0</v>
      </c>
      <c r="H20" s="74">
        <f t="shared" si="2"/>
        <v>201</v>
      </c>
      <c r="I20" s="666"/>
      <c r="J20" s="666"/>
      <c r="K20" s="666"/>
      <c r="L20" s="666"/>
      <c r="M20" s="667"/>
    </row>
    <row r="21" spans="1:13" ht="14.3" customHeight="1" x14ac:dyDescent="0.25">
      <c r="A21" s="671" t="s">
        <v>767</v>
      </c>
      <c r="B21" s="74">
        <v>161</v>
      </c>
      <c r="C21" s="74">
        <v>1</v>
      </c>
      <c r="D21" s="74">
        <f t="shared" si="1"/>
        <v>132</v>
      </c>
      <c r="E21" s="74">
        <v>26</v>
      </c>
      <c r="F21" s="74">
        <v>106</v>
      </c>
      <c r="G21" s="74">
        <v>0</v>
      </c>
      <c r="H21" s="74">
        <f t="shared" si="2"/>
        <v>132</v>
      </c>
      <c r="I21" s="666"/>
      <c r="J21" s="666"/>
      <c r="K21" s="666"/>
      <c r="L21" s="666"/>
      <c r="M21" s="667"/>
    </row>
    <row r="22" spans="1:13" ht="14.3" customHeight="1" x14ac:dyDescent="0.25">
      <c r="A22" s="464" t="s">
        <v>166</v>
      </c>
      <c r="B22" s="74">
        <v>1038</v>
      </c>
      <c r="C22" s="74">
        <v>28</v>
      </c>
      <c r="D22" s="74">
        <f>SUM(E22:F22)</f>
        <v>959</v>
      </c>
      <c r="E22" s="74">
        <v>132</v>
      </c>
      <c r="F22" s="74">
        <v>827</v>
      </c>
      <c r="G22" s="74">
        <v>0</v>
      </c>
      <c r="H22" s="74">
        <f>+D22-G22</f>
        <v>959</v>
      </c>
      <c r="I22" s="74">
        <v>104</v>
      </c>
      <c r="J22" s="74">
        <v>74</v>
      </c>
      <c r="K22" s="74">
        <v>81</v>
      </c>
      <c r="L22" s="74">
        <v>14</v>
      </c>
      <c r="M22" s="75">
        <v>76</v>
      </c>
    </row>
    <row r="23" spans="1:13" ht="14.3" customHeight="1" x14ac:dyDescent="0.25">
      <c r="A23" s="464" t="s">
        <v>167</v>
      </c>
      <c r="B23" s="74">
        <v>607</v>
      </c>
      <c r="C23" s="74"/>
      <c r="D23" s="74">
        <f>SUM(E23:F23)</f>
        <v>491</v>
      </c>
      <c r="E23" s="74">
        <v>67</v>
      </c>
      <c r="F23" s="74">
        <v>424</v>
      </c>
      <c r="G23" s="74">
        <v>5</v>
      </c>
      <c r="H23" s="74">
        <f>+D23-G23</f>
        <v>486</v>
      </c>
      <c r="I23" s="74">
        <v>103</v>
      </c>
      <c r="J23" s="74">
        <v>92</v>
      </c>
      <c r="K23" s="74">
        <v>67</v>
      </c>
      <c r="L23" s="74">
        <v>12</v>
      </c>
      <c r="M23" s="75">
        <v>109</v>
      </c>
    </row>
    <row r="24" spans="1:13" ht="14.3" customHeight="1" x14ac:dyDescent="0.25">
      <c r="A24" s="665" t="s">
        <v>168</v>
      </c>
      <c r="B24" s="74">
        <v>329</v>
      </c>
      <c r="C24" s="74"/>
      <c r="D24" s="74">
        <f>SUM(E24:F24)</f>
        <v>321</v>
      </c>
      <c r="E24" s="74">
        <v>0</v>
      </c>
      <c r="F24" s="74">
        <v>321</v>
      </c>
      <c r="G24" s="74">
        <v>0</v>
      </c>
      <c r="H24" s="74">
        <f>+D24-G24</f>
        <v>321</v>
      </c>
      <c r="I24" s="666"/>
      <c r="J24" s="666"/>
      <c r="K24" s="666"/>
      <c r="L24" s="666"/>
      <c r="M24" s="667"/>
    </row>
    <row r="25" spans="1:13" ht="14.3" customHeight="1" x14ac:dyDescent="0.25">
      <c r="A25" s="464" t="s">
        <v>169</v>
      </c>
      <c r="B25" s="74">
        <v>860</v>
      </c>
      <c r="C25" s="74"/>
      <c r="D25" s="74">
        <f>SUM(E25:F25)</f>
        <v>794</v>
      </c>
      <c r="E25" s="74">
        <v>57</v>
      </c>
      <c r="F25" s="74">
        <v>737</v>
      </c>
      <c r="G25" s="74">
        <v>0</v>
      </c>
      <c r="H25" s="74">
        <f>+D25-G25</f>
        <v>794</v>
      </c>
      <c r="I25" s="74">
        <v>64</v>
      </c>
      <c r="J25" s="74">
        <v>65</v>
      </c>
      <c r="K25" s="74">
        <v>41</v>
      </c>
      <c r="L25" s="74">
        <v>15</v>
      </c>
      <c r="M25" s="75">
        <v>94</v>
      </c>
    </row>
    <row r="26" spans="1:13" ht="14.3" customHeight="1" x14ac:dyDescent="0.25">
      <c r="A26" s="466" t="s">
        <v>413</v>
      </c>
      <c r="B26" s="74">
        <v>302</v>
      </c>
      <c r="C26" s="74"/>
      <c r="D26" s="74">
        <f>SUM(E26:F26)</f>
        <v>279</v>
      </c>
      <c r="E26" s="74">
        <v>0</v>
      </c>
      <c r="F26" s="74">
        <v>279</v>
      </c>
      <c r="G26" s="74">
        <v>0</v>
      </c>
      <c r="H26" s="74">
        <f>+D26-G26</f>
        <v>279</v>
      </c>
      <c r="I26" s="666"/>
      <c r="J26" s="666"/>
      <c r="K26" s="666"/>
      <c r="L26" s="666"/>
      <c r="M26" s="667"/>
    </row>
    <row r="27" spans="1:13" ht="14.3" customHeight="1" x14ac:dyDescent="0.25">
      <c r="A27" s="464" t="s">
        <v>103</v>
      </c>
      <c r="B27" s="74">
        <v>184</v>
      </c>
      <c r="C27" s="74"/>
      <c r="D27" s="74">
        <f t="shared" si="1"/>
        <v>159</v>
      </c>
      <c r="E27" s="74">
        <v>0</v>
      </c>
      <c r="F27" s="74">
        <v>159</v>
      </c>
      <c r="G27" s="74">
        <v>0</v>
      </c>
      <c r="H27" s="74">
        <f t="shared" si="2"/>
        <v>159</v>
      </c>
      <c r="I27" s="74">
        <v>27</v>
      </c>
      <c r="J27" s="74">
        <v>0</v>
      </c>
      <c r="K27" s="74">
        <v>13</v>
      </c>
      <c r="L27" s="70">
        <v>7</v>
      </c>
      <c r="M27" s="678">
        <v>19</v>
      </c>
    </row>
    <row r="28" spans="1:13" ht="14.3" customHeight="1" x14ac:dyDescent="0.25">
      <c r="A28" s="665" t="s">
        <v>104</v>
      </c>
      <c r="B28" s="74">
        <v>90</v>
      </c>
      <c r="C28" s="74"/>
      <c r="D28" s="74">
        <f t="shared" si="1"/>
        <v>0</v>
      </c>
      <c r="E28" s="74">
        <v>0</v>
      </c>
      <c r="F28" s="74">
        <v>0</v>
      </c>
      <c r="G28" s="74">
        <v>0</v>
      </c>
      <c r="H28" s="74">
        <f t="shared" si="2"/>
        <v>0</v>
      </c>
      <c r="I28" s="666"/>
      <c r="J28" s="666"/>
      <c r="K28" s="666"/>
      <c r="L28" s="666"/>
      <c r="M28" s="667"/>
    </row>
    <row r="29" spans="1:13" ht="14.3" customHeight="1" x14ac:dyDescent="0.25">
      <c r="A29" s="467" t="s">
        <v>504</v>
      </c>
      <c r="B29" s="76">
        <v>504</v>
      </c>
      <c r="C29" s="76"/>
      <c r="D29" s="76">
        <f t="shared" si="1"/>
        <v>487</v>
      </c>
      <c r="E29" s="76">
        <v>40</v>
      </c>
      <c r="F29" s="76">
        <v>447</v>
      </c>
      <c r="G29" s="76">
        <v>0</v>
      </c>
      <c r="H29" s="77">
        <f t="shared" si="2"/>
        <v>487</v>
      </c>
      <c r="I29" s="76">
        <v>52</v>
      </c>
      <c r="J29" s="76">
        <v>37</v>
      </c>
      <c r="K29" s="76">
        <v>40</v>
      </c>
      <c r="L29" s="66">
        <v>10</v>
      </c>
      <c r="M29" s="91">
        <v>29</v>
      </c>
    </row>
    <row r="30" spans="1:13" x14ac:dyDescent="0.25">
      <c r="A30" s="446" t="s">
        <v>105</v>
      </c>
      <c r="B30" s="445">
        <f>SUM(B31:B41)</f>
        <v>5472</v>
      </c>
      <c r="C30" s="445">
        <f t="shared" ref="C30:M30" si="5">SUM(C31:C41)</f>
        <v>0</v>
      </c>
      <c r="D30" s="445">
        <f t="shared" si="5"/>
        <v>4952</v>
      </c>
      <c r="E30" s="445">
        <f t="shared" si="5"/>
        <v>610</v>
      </c>
      <c r="F30" s="445">
        <f t="shared" si="5"/>
        <v>4342</v>
      </c>
      <c r="G30" s="445">
        <f t="shared" si="5"/>
        <v>3</v>
      </c>
      <c r="H30" s="445">
        <f t="shared" si="5"/>
        <v>4949</v>
      </c>
      <c r="I30" s="445">
        <f t="shared" si="5"/>
        <v>482</v>
      </c>
      <c r="J30" s="445">
        <f t="shared" si="5"/>
        <v>569</v>
      </c>
      <c r="K30" s="445">
        <f t="shared" si="5"/>
        <v>518</v>
      </c>
      <c r="L30" s="445">
        <f t="shared" si="5"/>
        <v>84</v>
      </c>
      <c r="M30" s="445">
        <f t="shared" si="5"/>
        <v>567</v>
      </c>
    </row>
    <row r="31" spans="1:13" ht="14.3" customHeight="1" x14ac:dyDescent="0.25">
      <c r="A31" s="463" t="s">
        <v>107</v>
      </c>
      <c r="B31" s="74">
        <v>621</v>
      </c>
      <c r="C31" s="74"/>
      <c r="D31" s="74">
        <f>SUM(E31:F31)</f>
        <v>536</v>
      </c>
      <c r="E31" s="74">
        <v>236</v>
      </c>
      <c r="F31" s="74">
        <v>300</v>
      </c>
      <c r="G31" s="74">
        <v>0</v>
      </c>
      <c r="H31" s="74">
        <f t="shared" si="2"/>
        <v>536</v>
      </c>
      <c r="I31" s="74">
        <v>83</v>
      </c>
      <c r="J31" s="74">
        <v>219</v>
      </c>
      <c r="K31" s="74">
        <v>150</v>
      </c>
      <c r="L31" s="74">
        <v>30</v>
      </c>
      <c r="M31" s="75">
        <v>149</v>
      </c>
    </row>
    <row r="32" spans="1:13" ht="14.3" customHeight="1" x14ac:dyDescent="0.25">
      <c r="A32" s="665" t="s">
        <v>70</v>
      </c>
      <c r="B32" s="74">
        <v>77</v>
      </c>
      <c r="C32" s="74"/>
      <c r="D32" s="74">
        <f>SUM(E32:F32)</f>
        <v>61</v>
      </c>
      <c r="E32" s="74">
        <v>27</v>
      </c>
      <c r="F32" s="74">
        <v>34</v>
      </c>
      <c r="G32" s="74">
        <v>0</v>
      </c>
      <c r="H32" s="74">
        <f t="shared" si="2"/>
        <v>61</v>
      </c>
      <c r="I32" s="666"/>
      <c r="J32" s="666"/>
      <c r="K32" s="666"/>
      <c r="L32" s="666"/>
      <c r="M32" s="667"/>
    </row>
    <row r="33" spans="1:13" ht="14.3" customHeight="1" x14ac:dyDescent="0.25">
      <c r="A33" s="466" t="s">
        <v>908</v>
      </c>
      <c r="B33" s="74">
        <v>326</v>
      </c>
      <c r="C33" s="74"/>
      <c r="D33" s="74">
        <f>SUM(E33:F33)</f>
        <v>297</v>
      </c>
      <c r="E33" s="74">
        <v>0</v>
      </c>
      <c r="F33" s="74">
        <v>297</v>
      </c>
      <c r="G33" s="74">
        <v>0</v>
      </c>
      <c r="H33" s="74">
        <f t="shared" si="2"/>
        <v>297</v>
      </c>
      <c r="I33" s="669"/>
      <c r="J33" s="669"/>
      <c r="K33" s="669"/>
      <c r="L33" s="669"/>
      <c r="M33" s="670"/>
    </row>
    <row r="34" spans="1:13" ht="14.3" customHeight="1" x14ac:dyDescent="0.25">
      <c r="A34" s="464" t="s">
        <v>108</v>
      </c>
      <c r="B34" s="74">
        <v>445</v>
      </c>
      <c r="C34" s="74"/>
      <c r="D34" s="74">
        <f t="shared" ref="D34:D38" si="6">SUM(E34:F34)</f>
        <v>404</v>
      </c>
      <c r="E34" s="74">
        <v>67</v>
      </c>
      <c r="F34" s="74">
        <v>337</v>
      </c>
      <c r="G34" s="74">
        <v>0</v>
      </c>
      <c r="H34" s="74">
        <f t="shared" si="2"/>
        <v>404</v>
      </c>
      <c r="I34" s="74">
        <v>31</v>
      </c>
      <c r="J34" s="74">
        <v>69</v>
      </c>
      <c r="K34" s="74">
        <v>53</v>
      </c>
      <c r="L34" s="74">
        <v>8</v>
      </c>
      <c r="M34" s="75">
        <v>37</v>
      </c>
    </row>
    <row r="35" spans="1:13" ht="14.3" customHeight="1" x14ac:dyDescent="0.25">
      <c r="A35" s="464" t="s">
        <v>109</v>
      </c>
      <c r="B35" s="74">
        <v>636</v>
      </c>
      <c r="C35" s="74"/>
      <c r="D35" s="74">
        <f t="shared" si="6"/>
        <v>586</v>
      </c>
      <c r="E35" s="74">
        <v>57</v>
      </c>
      <c r="F35" s="74">
        <v>529</v>
      </c>
      <c r="G35" s="74">
        <v>0</v>
      </c>
      <c r="H35" s="74">
        <f t="shared" si="2"/>
        <v>586</v>
      </c>
      <c r="I35" s="74">
        <v>41</v>
      </c>
      <c r="J35" s="74">
        <v>31</v>
      </c>
      <c r="K35" s="74">
        <v>35</v>
      </c>
      <c r="L35" s="74">
        <v>10</v>
      </c>
      <c r="M35" s="75">
        <v>43</v>
      </c>
    </row>
    <row r="36" spans="1:13" ht="14.3" customHeight="1" x14ac:dyDescent="0.25">
      <c r="A36" s="464" t="s">
        <v>111</v>
      </c>
      <c r="B36" s="74">
        <v>1035</v>
      </c>
      <c r="C36" s="74"/>
      <c r="D36" s="74">
        <f t="shared" si="6"/>
        <v>932</v>
      </c>
      <c r="E36" s="74">
        <v>89</v>
      </c>
      <c r="F36" s="74">
        <v>843</v>
      </c>
      <c r="G36" s="74">
        <v>2</v>
      </c>
      <c r="H36" s="74">
        <f t="shared" si="2"/>
        <v>930</v>
      </c>
      <c r="I36" s="74">
        <v>149</v>
      </c>
      <c r="J36" s="74">
        <v>56</v>
      </c>
      <c r="K36" s="74">
        <v>93</v>
      </c>
      <c r="L36" s="74">
        <v>18</v>
      </c>
      <c r="M36" s="75">
        <v>124</v>
      </c>
    </row>
    <row r="37" spans="1:13" ht="14.3" customHeight="1" x14ac:dyDescent="0.25">
      <c r="A37" s="466" t="s">
        <v>909</v>
      </c>
      <c r="B37" s="74">
        <v>377</v>
      </c>
      <c r="C37" s="74"/>
      <c r="D37" s="74">
        <f t="shared" si="6"/>
        <v>341</v>
      </c>
      <c r="E37" s="74">
        <v>0</v>
      </c>
      <c r="F37" s="74">
        <v>341</v>
      </c>
      <c r="G37" s="74">
        <v>0</v>
      </c>
      <c r="H37" s="74">
        <f t="shared" si="2"/>
        <v>341</v>
      </c>
      <c r="I37" s="669"/>
      <c r="J37" s="669"/>
      <c r="K37" s="669"/>
      <c r="L37" s="669"/>
      <c r="M37" s="670"/>
    </row>
    <row r="38" spans="1:13" ht="14.3" customHeight="1" x14ac:dyDescent="0.25">
      <c r="A38" s="463" t="s">
        <v>112</v>
      </c>
      <c r="B38" s="74">
        <v>330</v>
      </c>
      <c r="C38" s="74"/>
      <c r="D38" s="74">
        <f t="shared" si="6"/>
        <v>285</v>
      </c>
      <c r="E38" s="74">
        <v>0</v>
      </c>
      <c r="F38" s="74">
        <v>285</v>
      </c>
      <c r="G38" s="74">
        <v>0</v>
      </c>
      <c r="H38" s="74">
        <f t="shared" si="2"/>
        <v>285</v>
      </c>
      <c r="I38" s="74">
        <v>56</v>
      </c>
      <c r="J38" s="74">
        <v>0</v>
      </c>
      <c r="K38" s="74">
        <v>18</v>
      </c>
      <c r="L38" s="74">
        <v>3</v>
      </c>
      <c r="M38" s="75">
        <v>52</v>
      </c>
    </row>
    <row r="39" spans="1:13" ht="14.3" customHeight="1" x14ac:dyDescent="0.25">
      <c r="A39" s="464" t="s">
        <v>113</v>
      </c>
      <c r="B39" s="74">
        <v>312</v>
      </c>
      <c r="C39" s="74"/>
      <c r="D39" s="74">
        <f>SUM(E39:F39)</f>
        <v>295</v>
      </c>
      <c r="E39" s="74">
        <v>65</v>
      </c>
      <c r="F39" s="74">
        <v>230</v>
      </c>
      <c r="G39" s="74">
        <v>0</v>
      </c>
      <c r="H39" s="75">
        <f>+D39-G39</f>
        <v>295</v>
      </c>
      <c r="I39" s="74">
        <v>7</v>
      </c>
      <c r="J39" s="74">
        <v>99</v>
      </c>
      <c r="K39" s="74">
        <v>64</v>
      </c>
      <c r="L39" s="74">
        <v>6</v>
      </c>
      <c r="M39" s="75">
        <v>43</v>
      </c>
    </row>
    <row r="40" spans="1:13" ht="14.3" customHeight="1" x14ac:dyDescent="0.25">
      <c r="A40" s="464" t="s">
        <v>97</v>
      </c>
      <c r="B40" s="74">
        <v>1038</v>
      </c>
      <c r="C40" s="74"/>
      <c r="D40" s="74">
        <f>SUM(E40:F40)</f>
        <v>956</v>
      </c>
      <c r="E40" s="74">
        <v>69</v>
      </c>
      <c r="F40" s="74">
        <v>887</v>
      </c>
      <c r="G40" s="74">
        <v>1</v>
      </c>
      <c r="H40" s="74">
        <f>+D40-G40</f>
        <v>955</v>
      </c>
      <c r="I40" s="74">
        <v>115</v>
      </c>
      <c r="J40" s="74">
        <v>95</v>
      </c>
      <c r="K40" s="74">
        <v>105</v>
      </c>
      <c r="L40" s="74">
        <v>9</v>
      </c>
      <c r="M40" s="75">
        <v>119</v>
      </c>
    </row>
    <row r="41" spans="1:13" ht="14.3" customHeight="1" x14ac:dyDescent="0.25">
      <c r="A41" s="682" t="s">
        <v>729</v>
      </c>
      <c r="B41" s="76">
        <v>275</v>
      </c>
      <c r="C41" s="76"/>
      <c r="D41" s="76">
        <f t="shared" ref="D41" si="7">SUM(E41:F41)</f>
        <v>259</v>
      </c>
      <c r="E41" s="76">
        <v>0</v>
      </c>
      <c r="F41" s="76">
        <v>259</v>
      </c>
      <c r="G41" s="76">
        <v>0</v>
      </c>
      <c r="H41" s="76">
        <f t="shared" ref="H41" si="8">+D41-G41</f>
        <v>259</v>
      </c>
      <c r="I41" s="683"/>
      <c r="J41" s="683"/>
      <c r="K41" s="683"/>
      <c r="L41" s="683"/>
      <c r="M41" s="684"/>
    </row>
    <row r="42" spans="1:13" x14ac:dyDescent="0.25">
      <c r="A42" s="446" t="s">
        <v>114</v>
      </c>
      <c r="B42" s="445">
        <f>SUM(B43:B57)</f>
        <v>6732</v>
      </c>
      <c r="C42" s="445">
        <f t="shared" ref="C42:M42" si="9">SUM(C43:C57)</f>
        <v>0</v>
      </c>
      <c r="D42" s="445">
        <f t="shared" si="9"/>
        <v>5578</v>
      </c>
      <c r="E42" s="445">
        <f t="shared" si="9"/>
        <v>813</v>
      </c>
      <c r="F42" s="445">
        <f t="shared" si="9"/>
        <v>4765</v>
      </c>
      <c r="G42" s="445">
        <f t="shared" si="9"/>
        <v>4</v>
      </c>
      <c r="H42" s="445">
        <f t="shared" si="9"/>
        <v>5574</v>
      </c>
      <c r="I42" s="445">
        <f t="shared" si="9"/>
        <v>788</v>
      </c>
      <c r="J42" s="445">
        <f t="shared" si="9"/>
        <v>508</v>
      </c>
      <c r="K42" s="445">
        <f t="shared" si="9"/>
        <v>878</v>
      </c>
      <c r="L42" s="445">
        <f t="shared" si="9"/>
        <v>80</v>
      </c>
      <c r="M42" s="445">
        <f t="shared" si="9"/>
        <v>503</v>
      </c>
    </row>
    <row r="43" spans="1:13" ht="14.3" customHeight="1" x14ac:dyDescent="0.25">
      <c r="A43" s="463" t="s">
        <v>115</v>
      </c>
      <c r="B43" s="74">
        <v>275</v>
      </c>
      <c r="C43" s="74"/>
      <c r="D43" s="74">
        <f t="shared" ref="D43:D55" si="10">SUM(E43:F43)</f>
        <v>264</v>
      </c>
      <c r="E43" s="74">
        <v>0</v>
      </c>
      <c r="F43" s="74">
        <v>264</v>
      </c>
      <c r="G43" s="74">
        <v>0</v>
      </c>
      <c r="H43" s="74">
        <f t="shared" si="2"/>
        <v>264</v>
      </c>
      <c r="I43" s="74">
        <v>40</v>
      </c>
      <c r="J43" s="74">
        <v>0</v>
      </c>
      <c r="K43" s="74">
        <v>8</v>
      </c>
      <c r="L43" s="74">
        <v>3</v>
      </c>
      <c r="M43" s="75">
        <v>32</v>
      </c>
    </row>
    <row r="44" spans="1:13" ht="14.3" customHeight="1" x14ac:dyDescent="0.25">
      <c r="A44" s="465" t="s">
        <v>116</v>
      </c>
      <c r="B44" s="74">
        <v>1048</v>
      </c>
      <c r="C44" s="74"/>
      <c r="D44" s="74">
        <f t="shared" si="10"/>
        <v>909</v>
      </c>
      <c r="E44" s="74">
        <v>363</v>
      </c>
      <c r="F44" s="74">
        <v>546</v>
      </c>
      <c r="G44" s="74">
        <v>2</v>
      </c>
      <c r="H44" s="74">
        <f t="shared" si="2"/>
        <v>907</v>
      </c>
      <c r="I44" s="74">
        <v>71</v>
      </c>
      <c r="J44" s="74">
        <v>177</v>
      </c>
      <c r="K44" s="74">
        <v>151</v>
      </c>
      <c r="L44" s="74">
        <v>12</v>
      </c>
      <c r="M44" s="75">
        <v>107</v>
      </c>
    </row>
    <row r="45" spans="1:13" ht="14.3" customHeight="1" x14ac:dyDescent="0.25">
      <c r="A45" s="464" t="s">
        <v>172</v>
      </c>
      <c r="B45" s="74">
        <v>962</v>
      </c>
      <c r="C45" s="74"/>
      <c r="D45" s="74">
        <f>SUM(E45:F45)</f>
        <v>883</v>
      </c>
      <c r="E45" s="74">
        <v>139</v>
      </c>
      <c r="F45" s="74">
        <v>744</v>
      </c>
      <c r="G45" s="74">
        <v>1</v>
      </c>
      <c r="H45" s="74">
        <f>+D45-G45</f>
        <v>882</v>
      </c>
      <c r="I45" s="74">
        <v>180</v>
      </c>
      <c r="J45" s="74">
        <v>87</v>
      </c>
      <c r="K45" s="74">
        <v>195</v>
      </c>
      <c r="L45" s="74">
        <v>10</v>
      </c>
      <c r="M45" s="75">
        <v>41</v>
      </c>
    </row>
    <row r="46" spans="1:13" ht="14.3" customHeight="1" x14ac:dyDescent="0.25">
      <c r="A46" s="466" t="s">
        <v>70</v>
      </c>
      <c r="B46" s="74">
        <v>54</v>
      </c>
      <c r="C46" s="74"/>
      <c r="D46" s="74">
        <f>SUM(E46:F46)</f>
        <v>28</v>
      </c>
      <c r="E46" s="74">
        <v>4</v>
      </c>
      <c r="F46" s="74">
        <v>24</v>
      </c>
      <c r="G46" s="74">
        <v>0</v>
      </c>
      <c r="H46" s="74">
        <f>+D46-G46</f>
        <v>28</v>
      </c>
      <c r="I46" s="666"/>
      <c r="J46" s="666"/>
      <c r="K46" s="666"/>
      <c r="L46" s="666"/>
      <c r="M46" s="667"/>
    </row>
    <row r="47" spans="1:13" ht="14.3" customHeight="1" x14ac:dyDescent="0.25">
      <c r="A47" s="665" t="s">
        <v>173</v>
      </c>
      <c r="B47" s="74">
        <v>65</v>
      </c>
      <c r="C47" s="74"/>
      <c r="D47" s="74">
        <f>SUM(E47:F47)</f>
        <v>0</v>
      </c>
      <c r="E47" s="74">
        <v>0</v>
      </c>
      <c r="F47" s="74">
        <v>0</v>
      </c>
      <c r="G47" s="74">
        <v>0</v>
      </c>
      <c r="H47" s="74">
        <f>+D47-G47</f>
        <v>0</v>
      </c>
      <c r="I47" s="666"/>
      <c r="J47" s="666"/>
      <c r="K47" s="666"/>
      <c r="L47" s="666"/>
      <c r="M47" s="667"/>
    </row>
    <row r="48" spans="1:13" ht="14.3" customHeight="1" x14ac:dyDescent="0.25">
      <c r="A48" s="464" t="s">
        <v>117</v>
      </c>
      <c r="B48" s="74">
        <v>270</v>
      </c>
      <c r="C48" s="74"/>
      <c r="D48" s="74">
        <f t="shared" si="10"/>
        <v>250</v>
      </c>
      <c r="E48" s="74">
        <v>81</v>
      </c>
      <c r="F48" s="74">
        <v>169</v>
      </c>
      <c r="G48" s="74">
        <v>1</v>
      </c>
      <c r="H48" s="74">
        <f t="shared" si="2"/>
        <v>249</v>
      </c>
      <c r="I48" s="74">
        <v>21</v>
      </c>
      <c r="J48" s="74">
        <v>54</v>
      </c>
      <c r="K48" s="74">
        <v>25</v>
      </c>
      <c r="L48" s="74">
        <v>1</v>
      </c>
      <c r="M48" s="75">
        <v>39</v>
      </c>
    </row>
    <row r="49" spans="1:13" ht="14.3" customHeight="1" x14ac:dyDescent="0.25">
      <c r="A49" s="665" t="s">
        <v>669</v>
      </c>
      <c r="B49" s="74">
        <v>125</v>
      </c>
      <c r="C49" s="74"/>
      <c r="D49" s="74">
        <f t="shared" si="10"/>
        <v>0</v>
      </c>
      <c r="E49" s="74">
        <v>0</v>
      </c>
      <c r="F49" s="74">
        <v>0</v>
      </c>
      <c r="G49" s="74">
        <v>0</v>
      </c>
      <c r="H49" s="74">
        <f>+D49-G49</f>
        <v>0</v>
      </c>
      <c r="I49" s="666"/>
      <c r="J49" s="666"/>
      <c r="K49" s="666"/>
      <c r="L49" s="666"/>
      <c r="M49" s="667"/>
    </row>
    <row r="50" spans="1:13" ht="14.3" customHeight="1" x14ac:dyDescent="0.25">
      <c r="A50" s="464" t="s">
        <v>118</v>
      </c>
      <c r="B50" s="74">
        <v>706</v>
      </c>
      <c r="C50" s="74"/>
      <c r="D50" s="74">
        <f t="shared" si="10"/>
        <v>427</v>
      </c>
      <c r="E50" s="74">
        <v>51</v>
      </c>
      <c r="F50" s="74">
        <v>376</v>
      </c>
      <c r="G50" s="74">
        <v>0</v>
      </c>
      <c r="H50" s="74">
        <f t="shared" si="2"/>
        <v>427</v>
      </c>
      <c r="I50" s="74">
        <v>53</v>
      </c>
      <c r="J50" s="74">
        <v>38</v>
      </c>
      <c r="K50" s="74">
        <v>255</v>
      </c>
      <c r="L50" s="74">
        <v>9</v>
      </c>
      <c r="M50" s="75">
        <v>37</v>
      </c>
    </row>
    <row r="51" spans="1:13" ht="14.3" customHeight="1" x14ac:dyDescent="0.25">
      <c r="A51" s="464" t="s">
        <v>119</v>
      </c>
      <c r="B51" s="74">
        <v>630</v>
      </c>
      <c r="C51" s="74"/>
      <c r="D51" s="74">
        <f t="shared" si="10"/>
        <v>552</v>
      </c>
      <c r="E51" s="74">
        <v>8</v>
      </c>
      <c r="F51" s="74">
        <v>544</v>
      </c>
      <c r="G51" s="74">
        <v>0</v>
      </c>
      <c r="H51" s="74">
        <f t="shared" si="2"/>
        <v>552</v>
      </c>
      <c r="I51" s="74">
        <v>62</v>
      </c>
      <c r="J51" s="74">
        <v>12</v>
      </c>
      <c r="K51" s="74">
        <v>31</v>
      </c>
      <c r="L51" s="74">
        <v>11</v>
      </c>
      <c r="M51" s="75">
        <v>48</v>
      </c>
    </row>
    <row r="52" spans="1:13" ht="14.3" customHeight="1" x14ac:dyDescent="0.25">
      <c r="A52" s="464" t="s">
        <v>503</v>
      </c>
      <c r="B52" s="74">
        <v>627</v>
      </c>
      <c r="C52" s="74"/>
      <c r="D52" s="74">
        <f t="shared" si="10"/>
        <v>583</v>
      </c>
      <c r="E52" s="74">
        <v>67</v>
      </c>
      <c r="F52" s="74">
        <v>516</v>
      </c>
      <c r="G52" s="74">
        <v>0</v>
      </c>
      <c r="H52" s="74">
        <f t="shared" si="2"/>
        <v>583</v>
      </c>
      <c r="I52" s="74">
        <v>65</v>
      </c>
      <c r="J52" s="74">
        <v>61</v>
      </c>
      <c r="K52" s="74">
        <v>63</v>
      </c>
      <c r="L52" s="74">
        <v>10</v>
      </c>
      <c r="M52" s="75">
        <v>48</v>
      </c>
    </row>
    <row r="53" spans="1:13" ht="14.3" customHeight="1" x14ac:dyDescent="0.25">
      <c r="A53" s="464" t="s">
        <v>120</v>
      </c>
      <c r="B53" s="74">
        <v>765</v>
      </c>
      <c r="C53" s="74"/>
      <c r="D53" s="74">
        <f t="shared" si="10"/>
        <v>561</v>
      </c>
      <c r="E53" s="74">
        <v>0</v>
      </c>
      <c r="F53" s="74">
        <v>561</v>
      </c>
      <c r="G53" s="74">
        <v>0</v>
      </c>
      <c r="H53" s="74">
        <f t="shared" si="2"/>
        <v>561</v>
      </c>
      <c r="I53" s="74">
        <v>148</v>
      </c>
      <c r="J53" s="74">
        <v>0</v>
      </c>
      <c r="K53" s="74">
        <v>42</v>
      </c>
      <c r="L53" s="74">
        <v>5</v>
      </c>
      <c r="M53" s="75">
        <v>22</v>
      </c>
    </row>
    <row r="54" spans="1:13" ht="14.3" customHeight="1" x14ac:dyDescent="0.25">
      <c r="A54" s="464" t="s">
        <v>121</v>
      </c>
      <c r="B54" s="74">
        <v>285</v>
      </c>
      <c r="C54" s="74"/>
      <c r="D54" s="74">
        <f t="shared" si="10"/>
        <v>250</v>
      </c>
      <c r="E54" s="74">
        <v>100</v>
      </c>
      <c r="F54" s="74">
        <v>150</v>
      </c>
      <c r="G54" s="74">
        <v>0</v>
      </c>
      <c r="H54" s="74">
        <f t="shared" si="2"/>
        <v>250</v>
      </c>
      <c r="I54" s="74">
        <v>74</v>
      </c>
      <c r="J54" s="74">
        <v>79</v>
      </c>
      <c r="K54" s="74">
        <v>79</v>
      </c>
      <c r="L54" s="74">
        <v>8</v>
      </c>
      <c r="M54" s="75">
        <v>83</v>
      </c>
    </row>
    <row r="55" spans="1:13" ht="14.3" customHeight="1" x14ac:dyDescent="0.25">
      <c r="A55" s="466" t="s">
        <v>438</v>
      </c>
      <c r="B55" s="74">
        <v>359</v>
      </c>
      <c r="C55" s="74"/>
      <c r="D55" s="74">
        <f t="shared" si="10"/>
        <v>337</v>
      </c>
      <c r="E55" s="74">
        <v>0</v>
      </c>
      <c r="F55" s="74">
        <v>337</v>
      </c>
      <c r="G55" s="74">
        <v>0</v>
      </c>
      <c r="H55" s="75">
        <f t="shared" si="2"/>
        <v>337</v>
      </c>
      <c r="I55" s="666"/>
      <c r="J55" s="666"/>
      <c r="K55" s="666"/>
      <c r="L55" s="666"/>
      <c r="M55" s="667"/>
    </row>
    <row r="56" spans="1:13" ht="14.3" customHeight="1" x14ac:dyDescent="0.25">
      <c r="A56" s="464" t="s">
        <v>302</v>
      </c>
      <c r="B56" s="74">
        <v>427</v>
      </c>
      <c r="C56" s="74"/>
      <c r="D56" s="74">
        <f>SUM(E56:F56)</f>
        <v>400</v>
      </c>
      <c r="E56" s="74">
        <v>0</v>
      </c>
      <c r="F56" s="74">
        <v>400</v>
      </c>
      <c r="G56" s="74">
        <v>0</v>
      </c>
      <c r="H56" s="74">
        <f>+D56-G56</f>
        <v>400</v>
      </c>
      <c r="I56" s="74">
        <v>74</v>
      </c>
      <c r="J56" s="74">
        <v>0</v>
      </c>
      <c r="K56" s="74">
        <v>29</v>
      </c>
      <c r="L56" s="74">
        <v>11</v>
      </c>
      <c r="M56" s="75">
        <v>46</v>
      </c>
    </row>
    <row r="57" spans="1:13" ht="14.3" customHeight="1" x14ac:dyDescent="0.25">
      <c r="A57" s="673" t="s">
        <v>177</v>
      </c>
      <c r="B57" s="76">
        <v>134</v>
      </c>
      <c r="C57" s="76"/>
      <c r="D57" s="76">
        <f>SUM(E57:F57)</f>
        <v>134</v>
      </c>
      <c r="E57" s="76">
        <v>0</v>
      </c>
      <c r="F57" s="76">
        <v>134</v>
      </c>
      <c r="G57" s="76">
        <v>0</v>
      </c>
      <c r="H57" s="77">
        <f>+D57-G57</f>
        <v>134</v>
      </c>
      <c r="I57" s="683"/>
      <c r="J57" s="683"/>
      <c r="K57" s="683"/>
      <c r="L57" s="683"/>
      <c r="M57" s="684"/>
    </row>
    <row r="58" spans="1:13" x14ac:dyDescent="0.25">
      <c r="A58" s="56" t="s">
        <v>362</v>
      </c>
      <c r="M58" s="73"/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zoomScaleNormal="100" workbookViewId="0">
      <selection activeCell="F2" sqref="F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963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0" t="s">
        <v>626</v>
      </c>
      <c r="F4" s="881"/>
      <c r="G4" s="877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8"/>
      <c r="H5" s="451" t="s">
        <v>53</v>
      </c>
      <c r="I5" s="454" t="s">
        <v>54</v>
      </c>
      <c r="J5" s="454" t="s">
        <v>55</v>
      </c>
      <c r="K5" s="882" t="s">
        <v>305</v>
      </c>
      <c r="L5" s="883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8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9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437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91" t="s">
        <v>122</v>
      </c>
      <c r="B9" s="445">
        <f>SUM(B10:B25)</f>
        <v>8067</v>
      </c>
      <c r="C9" s="445">
        <f t="shared" ref="C9:M9" si="0">SUM(C10:C25)</f>
        <v>172</v>
      </c>
      <c r="D9" s="445">
        <f t="shared" si="0"/>
        <v>6909</v>
      </c>
      <c r="E9" s="445">
        <f t="shared" si="0"/>
        <v>916</v>
      </c>
      <c r="F9" s="445">
        <f t="shared" si="0"/>
        <v>5993</v>
      </c>
      <c r="G9" s="445">
        <f t="shared" si="0"/>
        <v>0</v>
      </c>
      <c r="H9" s="445">
        <f t="shared" si="0"/>
        <v>6909</v>
      </c>
      <c r="I9" s="445">
        <f t="shared" si="0"/>
        <v>809</v>
      </c>
      <c r="J9" s="445">
        <f t="shared" si="0"/>
        <v>663</v>
      </c>
      <c r="K9" s="445">
        <f t="shared" si="0"/>
        <v>702</v>
      </c>
      <c r="L9" s="445">
        <f t="shared" si="0"/>
        <v>94</v>
      </c>
      <c r="M9" s="445">
        <f t="shared" si="0"/>
        <v>639</v>
      </c>
    </row>
    <row r="10" spans="1:13" ht="14.3" customHeight="1" x14ac:dyDescent="0.25">
      <c r="A10" s="463" t="s">
        <v>123</v>
      </c>
      <c r="B10" s="74">
        <v>1062</v>
      </c>
      <c r="C10" s="74"/>
      <c r="D10" s="74">
        <f t="shared" ref="D10:D23" si="1">SUM(E10:F10)</f>
        <v>718</v>
      </c>
      <c r="E10" s="74">
        <v>256</v>
      </c>
      <c r="F10" s="74">
        <v>462</v>
      </c>
      <c r="G10" s="74">
        <v>0</v>
      </c>
      <c r="H10" s="74">
        <f t="shared" ref="H10:H66" si="2">+D10-G10</f>
        <v>718</v>
      </c>
      <c r="I10" s="74">
        <v>82</v>
      </c>
      <c r="J10" s="74">
        <v>184</v>
      </c>
      <c r="K10" s="74">
        <v>175</v>
      </c>
      <c r="L10" s="74">
        <v>17</v>
      </c>
      <c r="M10" s="75">
        <v>52</v>
      </c>
    </row>
    <row r="11" spans="1:13" ht="14.3" customHeight="1" x14ac:dyDescent="0.25">
      <c r="A11" s="464" t="s">
        <v>145</v>
      </c>
      <c r="B11" s="74">
        <v>261</v>
      </c>
      <c r="C11" s="74"/>
      <c r="D11" s="74">
        <f>SUM(E11:F11)</f>
        <v>238</v>
      </c>
      <c r="E11" s="74">
        <v>90</v>
      </c>
      <c r="F11" s="74">
        <v>148</v>
      </c>
      <c r="G11" s="74">
        <v>0</v>
      </c>
      <c r="H11" s="74">
        <f>+D11-G11</f>
        <v>238</v>
      </c>
      <c r="I11" s="74">
        <v>28</v>
      </c>
      <c r="J11" s="74">
        <v>129</v>
      </c>
      <c r="K11" s="74">
        <v>95</v>
      </c>
      <c r="L11" s="74">
        <v>4</v>
      </c>
      <c r="M11" s="75">
        <v>60</v>
      </c>
    </row>
    <row r="12" spans="1:13" ht="14.3" customHeight="1" x14ac:dyDescent="0.25">
      <c r="A12" s="466" t="s">
        <v>510</v>
      </c>
      <c r="B12" s="74">
        <v>80</v>
      </c>
      <c r="C12" s="74"/>
      <c r="D12" s="74">
        <f>SUM(E12:F12)</f>
        <v>76</v>
      </c>
      <c r="E12" s="74">
        <v>0</v>
      </c>
      <c r="F12" s="74">
        <v>76</v>
      </c>
      <c r="G12" s="74">
        <v>0</v>
      </c>
      <c r="H12" s="74">
        <f>+D12-G12</f>
        <v>76</v>
      </c>
      <c r="I12" s="666"/>
      <c r="J12" s="666"/>
      <c r="K12" s="666"/>
      <c r="L12" s="666"/>
      <c r="M12" s="667"/>
    </row>
    <row r="13" spans="1:13" ht="14.3" customHeight="1" x14ac:dyDescent="0.25">
      <c r="A13" s="464" t="s">
        <v>124</v>
      </c>
      <c r="B13" s="74">
        <v>699</v>
      </c>
      <c r="C13" s="74"/>
      <c r="D13" s="74">
        <f t="shared" si="1"/>
        <v>652</v>
      </c>
      <c r="E13" s="74">
        <v>185</v>
      </c>
      <c r="F13" s="74">
        <v>467</v>
      </c>
      <c r="G13" s="74">
        <v>0</v>
      </c>
      <c r="H13" s="74">
        <f t="shared" si="2"/>
        <v>652</v>
      </c>
      <c r="I13" s="74">
        <v>65</v>
      </c>
      <c r="J13" s="74">
        <v>95</v>
      </c>
      <c r="K13" s="74">
        <v>96</v>
      </c>
      <c r="L13" s="74">
        <v>4</v>
      </c>
      <c r="M13" s="75">
        <v>61</v>
      </c>
    </row>
    <row r="14" spans="1:13" ht="14.3" customHeight="1" x14ac:dyDescent="0.25">
      <c r="A14" s="665" t="s">
        <v>125</v>
      </c>
      <c r="B14" s="74">
        <v>71</v>
      </c>
      <c r="C14" s="74"/>
      <c r="D14" s="74">
        <f t="shared" si="1"/>
        <v>71</v>
      </c>
      <c r="E14" s="74">
        <v>0</v>
      </c>
      <c r="F14" s="74">
        <v>71</v>
      </c>
      <c r="G14" s="74">
        <v>0</v>
      </c>
      <c r="H14" s="74">
        <f t="shared" si="2"/>
        <v>71</v>
      </c>
      <c r="I14" s="666"/>
      <c r="J14" s="666"/>
      <c r="K14" s="666"/>
      <c r="L14" s="666"/>
      <c r="M14" s="667"/>
    </row>
    <row r="15" spans="1:13" ht="14.3" customHeight="1" x14ac:dyDescent="0.25">
      <c r="A15" s="665" t="s">
        <v>126</v>
      </c>
      <c r="B15" s="74">
        <v>30</v>
      </c>
      <c r="C15" s="74"/>
      <c r="D15" s="74">
        <f t="shared" si="1"/>
        <v>0</v>
      </c>
      <c r="E15" s="74">
        <v>0</v>
      </c>
      <c r="F15" s="74">
        <v>0</v>
      </c>
      <c r="G15" s="74">
        <v>0</v>
      </c>
      <c r="H15" s="74">
        <f t="shared" si="2"/>
        <v>0</v>
      </c>
      <c r="I15" s="666"/>
      <c r="J15" s="666"/>
      <c r="K15" s="666"/>
      <c r="L15" s="666"/>
      <c r="M15" s="667"/>
    </row>
    <row r="16" spans="1:13" ht="14.3" customHeight="1" x14ac:dyDescent="0.25">
      <c r="A16" s="464" t="s">
        <v>127</v>
      </c>
      <c r="B16" s="74">
        <v>879</v>
      </c>
      <c r="C16" s="74"/>
      <c r="D16" s="74">
        <f t="shared" si="1"/>
        <v>844</v>
      </c>
      <c r="E16" s="74">
        <v>0</v>
      </c>
      <c r="F16" s="74">
        <v>844</v>
      </c>
      <c r="G16" s="74">
        <v>0</v>
      </c>
      <c r="H16" s="74">
        <f t="shared" si="2"/>
        <v>844</v>
      </c>
      <c r="I16" s="74">
        <v>122</v>
      </c>
      <c r="J16" s="74">
        <v>0</v>
      </c>
      <c r="K16" s="74">
        <v>38</v>
      </c>
      <c r="L16" s="74">
        <v>5</v>
      </c>
      <c r="M16" s="75">
        <v>99</v>
      </c>
    </row>
    <row r="17" spans="1:13" ht="14.3" customHeight="1" x14ac:dyDescent="0.25">
      <c r="A17" s="464" t="s">
        <v>142</v>
      </c>
      <c r="B17" s="74">
        <v>430</v>
      </c>
      <c r="C17" s="74">
        <v>12</v>
      </c>
      <c r="D17" s="74">
        <f>SUM(E17:F17)</f>
        <v>400</v>
      </c>
      <c r="E17" s="74">
        <v>20</v>
      </c>
      <c r="F17" s="74">
        <v>380</v>
      </c>
      <c r="G17" s="74">
        <v>0</v>
      </c>
      <c r="H17" s="74">
        <f>+D17-G17</f>
        <v>400</v>
      </c>
      <c r="I17" s="74">
        <v>116</v>
      </c>
      <c r="J17" s="74">
        <v>30</v>
      </c>
      <c r="K17" s="74">
        <v>56</v>
      </c>
      <c r="L17" s="74">
        <v>15</v>
      </c>
      <c r="M17" s="75">
        <v>84</v>
      </c>
    </row>
    <row r="18" spans="1:13" ht="14.3" customHeight="1" x14ac:dyDescent="0.25">
      <c r="A18" s="466" t="s">
        <v>911</v>
      </c>
      <c r="B18" s="74">
        <v>624</v>
      </c>
      <c r="C18" s="74"/>
      <c r="D18" s="74">
        <f>SUM(E18:F18)</f>
        <v>605</v>
      </c>
      <c r="E18" s="74">
        <v>0</v>
      </c>
      <c r="F18" s="74">
        <v>605</v>
      </c>
      <c r="G18" s="74">
        <v>0</v>
      </c>
      <c r="H18" s="74">
        <f>+D18-G18</f>
        <v>605</v>
      </c>
      <c r="I18" s="669"/>
      <c r="J18" s="669"/>
      <c r="K18" s="669"/>
      <c r="L18" s="669"/>
      <c r="M18" s="670"/>
    </row>
    <row r="19" spans="1:13" ht="14.3" customHeight="1" x14ac:dyDescent="0.25">
      <c r="A19" s="464" t="s">
        <v>128</v>
      </c>
      <c r="B19" s="74">
        <v>713</v>
      </c>
      <c r="C19" s="74"/>
      <c r="D19" s="74">
        <f t="shared" si="1"/>
        <v>622</v>
      </c>
      <c r="E19" s="74">
        <v>51</v>
      </c>
      <c r="F19" s="74">
        <v>571</v>
      </c>
      <c r="G19" s="74">
        <v>0</v>
      </c>
      <c r="H19" s="74">
        <f t="shared" si="2"/>
        <v>622</v>
      </c>
      <c r="I19" s="74">
        <v>60</v>
      </c>
      <c r="J19" s="74">
        <v>65</v>
      </c>
      <c r="K19" s="74">
        <v>66</v>
      </c>
      <c r="L19" s="74">
        <v>10</v>
      </c>
      <c r="M19" s="75">
        <v>69</v>
      </c>
    </row>
    <row r="20" spans="1:13" ht="14.3" customHeight="1" x14ac:dyDescent="0.25">
      <c r="A20" s="464" t="s">
        <v>347</v>
      </c>
      <c r="B20" s="74">
        <v>554</v>
      </c>
      <c r="C20" s="74"/>
      <c r="D20" s="74">
        <f t="shared" si="1"/>
        <v>511</v>
      </c>
      <c r="E20" s="74">
        <v>57</v>
      </c>
      <c r="F20" s="74">
        <v>454</v>
      </c>
      <c r="G20" s="74">
        <v>0</v>
      </c>
      <c r="H20" s="74">
        <f t="shared" si="2"/>
        <v>511</v>
      </c>
      <c r="I20" s="74">
        <v>68</v>
      </c>
      <c r="J20" s="74">
        <v>44</v>
      </c>
      <c r="K20" s="74">
        <v>47</v>
      </c>
      <c r="L20" s="74">
        <v>3</v>
      </c>
      <c r="M20" s="75">
        <v>60</v>
      </c>
    </row>
    <row r="21" spans="1:13" ht="14.3" customHeight="1" x14ac:dyDescent="0.25">
      <c r="A21" s="671" t="s">
        <v>910</v>
      </c>
      <c r="B21" s="74">
        <v>177</v>
      </c>
      <c r="C21" s="74"/>
      <c r="D21" s="74">
        <f t="shared" si="1"/>
        <v>126</v>
      </c>
      <c r="E21" s="74">
        <v>0</v>
      </c>
      <c r="F21" s="74">
        <v>126</v>
      </c>
      <c r="G21" s="74">
        <v>0</v>
      </c>
      <c r="H21" s="74">
        <f t="shared" si="2"/>
        <v>126</v>
      </c>
      <c r="I21" s="669"/>
      <c r="J21" s="669"/>
      <c r="K21" s="669"/>
      <c r="L21" s="669"/>
      <c r="M21" s="670"/>
    </row>
    <row r="22" spans="1:13" ht="14.3" customHeight="1" x14ac:dyDescent="0.25">
      <c r="A22" s="665" t="s">
        <v>70</v>
      </c>
      <c r="B22" s="74">
        <v>123</v>
      </c>
      <c r="C22" s="70"/>
      <c r="D22" s="74">
        <f t="shared" si="1"/>
        <v>85</v>
      </c>
      <c r="E22" s="74">
        <v>50</v>
      </c>
      <c r="F22" s="74">
        <v>35</v>
      </c>
      <c r="G22" s="74">
        <v>0</v>
      </c>
      <c r="H22" s="74">
        <f t="shared" si="2"/>
        <v>85</v>
      </c>
      <c r="I22" s="666"/>
      <c r="J22" s="666"/>
      <c r="K22" s="666"/>
      <c r="L22" s="666"/>
      <c r="M22" s="667"/>
    </row>
    <row r="23" spans="1:13" ht="14.3" customHeight="1" x14ac:dyDescent="0.25">
      <c r="A23" s="464" t="s">
        <v>130</v>
      </c>
      <c r="B23" s="74">
        <v>758</v>
      </c>
      <c r="C23" s="74"/>
      <c r="D23" s="74">
        <f t="shared" si="1"/>
        <v>713</v>
      </c>
      <c r="E23" s="74">
        <v>117</v>
      </c>
      <c r="F23" s="74">
        <v>596</v>
      </c>
      <c r="G23" s="74">
        <v>0</v>
      </c>
      <c r="H23" s="74">
        <f t="shared" si="2"/>
        <v>713</v>
      </c>
      <c r="I23" s="74">
        <v>55</v>
      </c>
      <c r="J23" s="74">
        <v>58</v>
      </c>
      <c r="K23" s="74">
        <v>50</v>
      </c>
      <c r="L23" s="74">
        <v>9</v>
      </c>
      <c r="M23" s="75">
        <v>60</v>
      </c>
    </row>
    <row r="24" spans="1:13" ht="14.3" customHeight="1" x14ac:dyDescent="0.25">
      <c r="A24" s="665" t="s">
        <v>131</v>
      </c>
      <c r="B24" s="74">
        <v>126</v>
      </c>
      <c r="C24" s="74"/>
      <c r="D24" s="74">
        <f>SUM(E24:F24)</f>
        <v>0</v>
      </c>
      <c r="E24" s="74">
        <v>0</v>
      </c>
      <c r="F24" s="74">
        <v>0</v>
      </c>
      <c r="G24" s="74">
        <v>0</v>
      </c>
      <c r="H24" s="75">
        <f>+D24-G24</f>
        <v>0</v>
      </c>
      <c r="I24" s="666"/>
      <c r="J24" s="666"/>
      <c r="K24" s="666"/>
      <c r="L24" s="666"/>
      <c r="M24" s="667"/>
    </row>
    <row r="25" spans="1:13" ht="14.3" customHeight="1" x14ac:dyDescent="0.25">
      <c r="A25" s="467" t="s">
        <v>77</v>
      </c>
      <c r="B25" s="76">
        <v>1480</v>
      </c>
      <c r="C25" s="76">
        <v>160</v>
      </c>
      <c r="D25" s="76">
        <f>SUM(E25:F25)</f>
        <v>1248</v>
      </c>
      <c r="E25" s="76">
        <v>90</v>
      </c>
      <c r="F25" s="76">
        <v>1158</v>
      </c>
      <c r="G25" s="76">
        <v>0</v>
      </c>
      <c r="H25" s="77">
        <f>+D25-G25</f>
        <v>1248</v>
      </c>
      <c r="I25" s="76">
        <v>213</v>
      </c>
      <c r="J25" s="76">
        <v>58</v>
      </c>
      <c r="K25" s="76">
        <v>79</v>
      </c>
      <c r="L25" s="76">
        <v>27</v>
      </c>
      <c r="M25" s="77">
        <v>94</v>
      </c>
    </row>
    <row r="26" spans="1:13" x14ac:dyDescent="0.25">
      <c r="A26" s="446" t="s">
        <v>132</v>
      </c>
      <c r="B26" s="445">
        <f t="shared" ref="B26:M26" si="3">SUM(B27:B44)</f>
        <v>8523</v>
      </c>
      <c r="C26" s="445">
        <f t="shared" si="3"/>
        <v>24</v>
      </c>
      <c r="D26" s="445">
        <f t="shared" si="3"/>
        <v>7436</v>
      </c>
      <c r="E26" s="445">
        <f t="shared" si="3"/>
        <v>590</v>
      </c>
      <c r="F26" s="445">
        <f t="shared" si="3"/>
        <v>6846</v>
      </c>
      <c r="G26" s="445">
        <f t="shared" si="3"/>
        <v>13</v>
      </c>
      <c r="H26" s="446">
        <f t="shared" si="3"/>
        <v>7423</v>
      </c>
      <c r="I26" s="445">
        <f t="shared" si="3"/>
        <v>943</v>
      </c>
      <c r="J26" s="445">
        <f t="shared" si="3"/>
        <v>520</v>
      </c>
      <c r="K26" s="445">
        <f t="shared" si="3"/>
        <v>711</v>
      </c>
      <c r="L26" s="445">
        <f t="shared" si="3"/>
        <v>158</v>
      </c>
      <c r="M26" s="446">
        <f t="shared" si="3"/>
        <v>762</v>
      </c>
    </row>
    <row r="27" spans="1:13" ht="14.3" customHeight="1" x14ac:dyDescent="0.25">
      <c r="A27" s="463" t="s">
        <v>65</v>
      </c>
      <c r="B27" s="685">
        <v>704</v>
      </c>
      <c r="C27" s="74">
        <v>24</v>
      </c>
      <c r="D27" s="74">
        <f t="shared" ref="D27:D44" si="4">SUM(E27:F27)</f>
        <v>600</v>
      </c>
      <c r="E27" s="74">
        <v>149</v>
      </c>
      <c r="F27" s="74">
        <v>451</v>
      </c>
      <c r="G27" s="74">
        <v>4</v>
      </c>
      <c r="H27" s="74">
        <f t="shared" ref="H27:H32" si="5">+D27-G27</f>
        <v>596</v>
      </c>
      <c r="I27" s="74">
        <v>60</v>
      </c>
      <c r="J27" s="74">
        <v>115</v>
      </c>
      <c r="K27" s="74">
        <v>75</v>
      </c>
      <c r="L27" s="74">
        <v>20</v>
      </c>
      <c r="M27" s="75">
        <v>118</v>
      </c>
    </row>
    <row r="28" spans="1:13" ht="14.3" customHeight="1" x14ac:dyDescent="0.25">
      <c r="A28" s="665" t="s">
        <v>900</v>
      </c>
      <c r="B28" s="685">
        <v>296</v>
      </c>
      <c r="C28" s="74"/>
      <c r="D28" s="74">
        <f t="shared" si="4"/>
        <v>276</v>
      </c>
      <c r="E28" s="74">
        <v>0</v>
      </c>
      <c r="F28" s="74">
        <v>276</v>
      </c>
      <c r="G28" s="74">
        <v>0</v>
      </c>
      <c r="H28" s="74">
        <f t="shared" si="5"/>
        <v>276</v>
      </c>
      <c r="I28" s="669"/>
      <c r="J28" s="669"/>
      <c r="K28" s="669"/>
      <c r="L28" s="669"/>
      <c r="M28" s="670"/>
    </row>
    <row r="29" spans="1:13" ht="14.3" customHeight="1" x14ac:dyDescent="0.25">
      <c r="A29" s="672" t="s">
        <v>78</v>
      </c>
      <c r="B29" s="74">
        <v>287</v>
      </c>
      <c r="C29" s="74"/>
      <c r="D29" s="74">
        <f t="shared" si="4"/>
        <v>254</v>
      </c>
      <c r="E29" s="74">
        <v>51</v>
      </c>
      <c r="F29" s="74">
        <v>203</v>
      </c>
      <c r="G29" s="74">
        <v>1</v>
      </c>
      <c r="H29" s="74">
        <f t="shared" si="5"/>
        <v>253</v>
      </c>
      <c r="I29" s="74">
        <v>42</v>
      </c>
      <c r="J29" s="74">
        <v>57</v>
      </c>
      <c r="K29" s="74">
        <v>47</v>
      </c>
      <c r="L29" s="74">
        <v>6</v>
      </c>
      <c r="M29" s="75">
        <v>43</v>
      </c>
    </row>
    <row r="30" spans="1:13" ht="14.3" customHeight="1" x14ac:dyDescent="0.25">
      <c r="A30" s="466" t="s">
        <v>764</v>
      </c>
      <c r="B30" s="74">
        <v>204</v>
      </c>
      <c r="C30" s="74"/>
      <c r="D30" s="74">
        <f t="shared" si="4"/>
        <v>179</v>
      </c>
      <c r="E30" s="74">
        <v>0</v>
      </c>
      <c r="F30" s="74">
        <v>179</v>
      </c>
      <c r="G30" s="74">
        <v>0</v>
      </c>
      <c r="H30" s="74">
        <f t="shared" si="5"/>
        <v>179</v>
      </c>
      <c r="I30" s="669"/>
      <c r="J30" s="669"/>
      <c r="K30" s="669"/>
      <c r="L30" s="669"/>
      <c r="M30" s="670"/>
    </row>
    <row r="31" spans="1:13" ht="14.3" customHeight="1" x14ac:dyDescent="0.25">
      <c r="A31" s="464" t="s">
        <v>66</v>
      </c>
      <c r="B31" s="685">
        <v>486</v>
      </c>
      <c r="C31" s="74"/>
      <c r="D31" s="74">
        <f t="shared" si="4"/>
        <v>405</v>
      </c>
      <c r="E31" s="686">
        <v>48</v>
      </c>
      <c r="F31" s="74">
        <v>357</v>
      </c>
      <c r="G31" s="687">
        <v>0</v>
      </c>
      <c r="H31" s="74">
        <f t="shared" si="5"/>
        <v>405</v>
      </c>
      <c r="I31" s="74">
        <v>69</v>
      </c>
      <c r="J31" s="74">
        <v>29</v>
      </c>
      <c r="K31" s="74">
        <v>28</v>
      </c>
      <c r="L31" s="74">
        <v>6</v>
      </c>
      <c r="M31" s="75">
        <v>62</v>
      </c>
    </row>
    <row r="32" spans="1:13" ht="14.3" customHeight="1" x14ac:dyDescent="0.25">
      <c r="A32" s="463" t="s">
        <v>133</v>
      </c>
      <c r="B32" s="74">
        <v>189</v>
      </c>
      <c r="C32" s="74"/>
      <c r="D32" s="74">
        <f t="shared" si="4"/>
        <v>167</v>
      </c>
      <c r="E32" s="74">
        <v>30</v>
      </c>
      <c r="F32" s="74">
        <v>137</v>
      </c>
      <c r="G32" s="74">
        <v>1</v>
      </c>
      <c r="H32" s="74">
        <f t="shared" si="5"/>
        <v>166</v>
      </c>
      <c r="I32" s="74">
        <v>147</v>
      </c>
      <c r="J32" s="74">
        <v>37</v>
      </c>
      <c r="K32" s="74">
        <v>58</v>
      </c>
      <c r="L32" s="74">
        <v>12</v>
      </c>
      <c r="M32" s="75">
        <v>65</v>
      </c>
    </row>
    <row r="33" spans="1:13" ht="14.3" customHeight="1" x14ac:dyDescent="0.25">
      <c r="A33" s="665" t="s">
        <v>134</v>
      </c>
      <c r="B33" s="74">
        <v>356</v>
      </c>
      <c r="C33" s="74"/>
      <c r="D33" s="74">
        <f t="shared" si="4"/>
        <v>308</v>
      </c>
      <c r="E33" s="74">
        <v>0</v>
      </c>
      <c r="F33" s="74">
        <v>308</v>
      </c>
      <c r="G33" s="74">
        <v>0</v>
      </c>
      <c r="H33" s="74">
        <f t="shared" si="2"/>
        <v>308</v>
      </c>
      <c r="I33" s="666"/>
      <c r="J33" s="666"/>
      <c r="K33" s="666"/>
      <c r="L33" s="666"/>
      <c r="M33" s="667"/>
    </row>
    <row r="34" spans="1:13" ht="14.3" customHeight="1" x14ac:dyDescent="0.25">
      <c r="A34" s="466" t="s">
        <v>777</v>
      </c>
      <c r="B34" s="74">
        <v>145</v>
      </c>
      <c r="C34" s="74"/>
      <c r="D34" s="74">
        <f t="shared" si="4"/>
        <v>128</v>
      </c>
      <c r="E34" s="74">
        <v>0</v>
      </c>
      <c r="F34" s="74">
        <v>128</v>
      </c>
      <c r="G34" s="74">
        <v>0</v>
      </c>
      <c r="H34" s="74">
        <f t="shared" si="2"/>
        <v>128</v>
      </c>
      <c r="I34" s="666"/>
      <c r="J34" s="666"/>
      <c r="K34" s="666"/>
      <c r="L34" s="666"/>
      <c r="M34" s="667"/>
    </row>
    <row r="35" spans="1:13" ht="14.3" customHeight="1" x14ac:dyDescent="0.25">
      <c r="A35" s="464" t="s">
        <v>67</v>
      </c>
      <c r="B35" s="688">
        <v>705</v>
      </c>
      <c r="C35" s="70"/>
      <c r="D35" s="70">
        <f t="shared" si="4"/>
        <v>637</v>
      </c>
      <c r="E35" s="70">
        <v>84</v>
      </c>
      <c r="F35" s="70">
        <v>553</v>
      </c>
      <c r="G35" s="70">
        <v>3</v>
      </c>
      <c r="H35" s="70">
        <f t="shared" si="2"/>
        <v>634</v>
      </c>
      <c r="I35" s="70">
        <v>58</v>
      </c>
      <c r="J35" s="70">
        <v>110</v>
      </c>
      <c r="K35" s="70">
        <v>42</v>
      </c>
      <c r="L35" s="70">
        <v>8</v>
      </c>
      <c r="M35" s="678">
        <v>74</v>
      </c>
    </row>
    <row r="36" spans="1:13" ht="14.3" customHeight="1" x14ac:dyDescent="0.25">
      <c r="A36" s="464" t="s">
        <v>135</v>
      </c>
      <c r="B36" s="74">
        <v>762</v>
      </c>
      <c r="C36" s="74"/>
      <c r="D36" s="74">
        <f t="shared" si="4"/>
        <v>722</v>
      </c>
      <c r="E36" s="74">
        <v>64</v>
      </c>
      <c r="F36" s="74">
        <v>658</v>
      </c>
      <c r="G36" s="74">
        <v>2</v>
      </c>
      <c r="H36" s="74">
        <f t="shared" si="2"/>
        <v>720</v>
      </c>
      <c r="I36" s="74">
        <v>81</v>
      </c>
      <c r="J36" s="74">
        <v>64</v>
      </c>
      <c r="K36" s="74">
        <v>78</v>
      </c>
      <c r="L36" s="74">
        <v>24</v>
      </c>
      <c r="M36" s="75">
        <v>48</v>
      </c>
    </row>
    <row r="37" spans="1:13" ht="14.3" customHeight="1" x14ac:dyDescent="0.25">
      <c r="A37" s="665" t="s">
        <v>361</v>
      </c>
      <c r="B37" s="74">
        <v>54</v>
      </c>
      <c r="C37" s="74"/>
      <c r="D37" s="74">
        <f t="shared" si="4"/>
        <v>50</v>
      </c>
      <c r="E37" s="74">
        <v>0</v>
      </c>
      <c r="F37" s="74">
        <v>50</v>
      </c>
      <c r="G37" s="74">
        <v>0</v>
      </c>
      <c r="H37" s="74">
        <f t="shared" si="2"/>
        <v>50</v>
      </c>
      <c r="I37" s="666"/>
      <c r="J37" s="666"/>
      <c r="K37" s="666"/>
      <c r="L37" s="666"/>
      <c r="M37" s="667"/>
    </row>
    <row r="38" spans="1:13" ht="14.3" customHeight="1" x14ac:dyDescent="0.25">
      <c r="A38" s="465" t="s">
        <v>412</v>
      </c>
      <c r="B38" s="685">
        <v>954</v>
      </c>
      <c r="C38" s="74"/>
      <c r="D38" s="74">
        <f>SUM(E38:F38)</f>
        <v>710</v>
      </c>
      <c r="E38" s="74">
        <v>74</v>
      </c>
      <c r="F38" s="74">
        <v>636</v>
      </c>
      <c r="G38" s="74">
        <v>0</v>
      </c>
      <c r="H38" s="74">
        <f>+D38-G38</f>
        <v>710</v>
      </c>
      <c r="I38" s="74">
        <v>100</v>
      </c>
      <c r="J38" s="74">
        <v>36</v>
      </c>
      <c r="K38" s="74">
        <v>170</v>
      </c>
      <c r="L38" s="74">
        <v>16</v>
      </c>
      <c r="M38" s="75">
        <v>115</v>
      </c>
    </row>
    <row r="39" spans="1:13" ht="14.3" customHeight="1" x14ac:dyDescent="0.25">
      <c r="A39" s="466" t="s">
        <v>901</v>
      </c>
      <c r="B39" s="679">
        <v>225</v>
      </c>
      <c r="C39" s="74"/>
      <c r="D39" s="74">
        <f>SUM(E39:F39)</f>
        <v>181</v>
      </c>
      <c r="E39" s="74">
        <v>0</v>
      </c>
      <c r="F39" s="74">
        <v>181</v>
      </c>
      <c r="G39" s="74">
        <v>0</v>
      </c>
      <c r="H39" s="74">
        <f>+D39-G39</f>
        <v>181</v>
      </c>
      <c r="I39" s="669"/>
      <c r="J39" s="669"/>
      <c r="K39" s="669"/>
      <c r="L39" s="669"/>
      <c r="M39" s="670"/>
    </row>
    <row r="40" spans="1:13" ht="14.3" customHeight="1" x14ac:dyDescent="0.25">
      <c r="A40" s="465" t="s">
        <v>506</v>
      </c>
      <c r="B40" s="74">
        <v>354</v>
      </c>
      <c r="C40" s="74"/>
      <c r="D40" s="74">
        <f t="shared" si="4"/>
        <v>314</v>
      </c>
      <c r="E40" s="74">
        <v>0</v>
      </c>
      <c r="F40" s="74">
        <v>314</v>
      </c>
      <c r="G40" s="74">
        <v>0</v>
      </c>
      <c r="H40" s="74">
        <f t="shared" si="2"/>
        <v>314</v>
      </c>
      <c r="I40" s="70">
        <v>97</v>
      </c>
      <c r="J40" s="70">
        <v>0</v>
      </c>
      <c r="K40" s="70">
        <v>13</v>
      </c>
      <c r="L40" s="70">
        <v>3</v>
      </c>
      <c r="M40" s="678">
        <v>39</v>
      </c>
    </row>
    <row r="41" spans="1:13" ht="14.3" customHeight="1" x14ac:dyDescent="0.25">
      <c r="A41" s="466" t="s">
        <v>761</v>
      </c>
      <c r="B41" s="688">
        <v>112</v>
      </c>
      <c r="C41" s="70"/>
      <c r="D41" s="70">
        <f>SUM(E41:F41)</f>
        <v>0</v>
      </c>
      <c r="E41" s="70">
        <v>0</v>
      </c>
      <c r="F41" s="70">
        <v>0</v>
      </c>
      <c r="G41" s="70">
        <v>0</v>
      </c>
      <c r="H41" s="70">
        <f>+D41-G41</f>
        <v>0</v>
      </c>
      <c r="I41" s="669"/>
      <c r="J41" s="669"/>
      <c r="K41" s="669"/>
      <c r="L41" s="669"/>
      <c r="M41" s="670"/>
    </row>
    <row r="42" spans="1:13" ht="14.3" customHeight="1" x14ac:dyDescent="0.25">
      <c r="A42" s="464" t="s">
        <v>136</v>
      </c>
      <c r="B42" s="74">
        <v>1283</v>
      </c>
      <c r="C42" s="74"/>
      <c r="D42" s="74">
        <f t="shared" si="4"/>
        <v>1160</v>
      </c>
      <c r="E42" s="74">
        <v>67</v>
      </c>
      <c r="F42" s="74">
        <v>1093</v>
      </c>
      <c r="G42" s="74">
        <v>2</v>
      </c>
      <c r="H42" s="74">
        <f t="shared" si="2"/>
        <v>1158</v>
      </c>
      <c r="I42" s="74">
        <v>139</v>
      </c>
      <c r="J42" s="74">
        <v>72</v>
      </c>
      <c r="K42" s="74">
        <v>133</v>
      </c>
      <c r="L42" s="74">
        <v>27</v>
      </c>
      <c r="M42" s="75">
        <v>134</v>
      </c>
    </row>
    <row r="43" spans="1:13" ht="14.3" customHeight="1" x14ac:dyDescent="0.25">
      <c r="A43" s="671" t="s">
        <v>778</v>
      </c>
      <c r="B43" s="74">
        <v>102</v>
      </c>
      <c r="C43" s="74"/>
      <c r="D43" s="74">
        <f t="shared" si="4"/>
        <v>82</v>
      </c>
      <c r="E43" s="74">
        <v>23</v>
      </c>
      <c r="F43" s="74">
        <v>59</v>
      </c>
      <c r="G43" s="74">
        <v>0</v>
      </c>
      <c r="H43" s="74">
        <f t="shared" si="2"/>
        <v>82</v>
      </c>
      <c r="I43" s="669"/>
      <c r="J43" s="669"/>
      <c r="K43" s="669"/>
      <c r="L43" s="669"/>
      <c r="M43" s="670"/>
    </row>
    <row r="44" spans="1:13" ht="14.3" customHeight="1" x14ac:dyDescent="0.25">
      <c r="A44" s="467" t="s">
        <v>137</v>
      </c>
      <c r="B44" s="76">
        <v>1305</v>
      </c>
      <c r="C44" s="76"/>
      <c r="D44" s="76">
        <f t="shared" si="4"/>
        <v>1263</v>
      </c>
      <c r="E44" s="76">
        <v>0</v>
      </c>
      <c r="F44" s="76">
        <v>1263</v>
      </c>
      <c r="G44" s="76">
        <v>0</v>
      </c>
      <c r="H44" s="76">
        <f t="shared" si="2"/>
        <v>1263</v>
      </c>
      <c r="I44" s="76">
        <v>150</v>
      </c>
      <c r="J44" s="76">
        <v>0</v>
      </c>
      <c r="K44" s="76">
        <v>67</v>
      </c>
      <c r="L44" s="76">
        <v>36</v>
      </c>
      <c r="M44" s="77">
        <v>64</v>
      </c>
    </row>
    <row r="45" spans="1:13" x14ac:dyDescent="0.25">
      <c r="A45" s="446" t="s">
        <v>138</v>
      </c>
      <c r="B45" s="445">
        <f t="shared" ref="B45:M45" si="6">SUM(B46:B66)</f>
        <v>8922</v>
      </c>
      <c r="C45" s="445">
        <f t="shared" si="6"/>
        <v>116</v>
      </c>
      <c r="D45" s="445">
        <f t="shared" si="6"/>
        <v>8047</v>
      </c>
      <c r="E45" s="445">
        <f t="shared" si="6"/>
        <v>686</v>
      </c>
      <c r="F45" s="445">
        <f t="shared" si="6"/>
        <v>7361</v>
      </c>
      <c r="G45" s="445">
        <f t="shared" si="6"/>
        <v>9</v>
      </c>
      <c r="H45" s="445">
        <f t="shared" si="6"/>
        <v>8038</v>
      </c>
      <c r="I45" s="445">
        <f t="shared" si="6"/>
        <v>960</v>
      </c>
      <c r="J45" s="445">
        <f t="shared" si="6"/>
        <v>732</v>
      </c>
      <c r="K45" s="445">
        <f t="shared" si="6"/>
        <v>925</v>
      </c>
      <c r="L45" s="445">
        <f t="shared" si="6"/>
        <v>147</v>
      </c>
      <c r="M45" s="445">
        <f t="shared" si="6"/>
        <v>743</v>
      </c>
    </row>
    <row r="46" spans="1:13" ht="14.3" customHeight="1" x14ac:dyDescent="0.25">
      <c r="A46" s="464" t="s">
        <v>178</v>
      </c>
      <c r="B46" s="74">
        <v>216</v>
      </c>
      <c r="C46" s="74"/>
      <c r="D46" s="74">
        <f>SUM(E46:F46)</f>
        <v>206</v>
      </c>
      <c r="E46" s="74">
        <v>41</v>
      </c>
      <c r="F46" s="74">
        <v>165</v>
      </c>
      <c r="G46" s="74">
        <v>2</v>
      </c>
      <c r="H46" s="74">
        <f>+D46-G46</f>
        <v>204</v>
      </c>
      <c r="I46" s="74">
        <v>28</v>
      </c>
      <c r="J46" s="74">
        <v>26</v>
      </c>
      <c r="K46" s="74">
        <v>39</v>
      </c>
      <c r="L46" s="74">
        <v>6</v>
      </c>
      <c r="M46" s="75">
        <v>28</v>
      </c>
    </row>
    <row r="47" spans="1:13" ht="14.3" customHeight="1" x14ac:dyDescent="0.25">
      <c r="A47" s="665" t="s">
        <v>436</v>
      </c>
      <c r="B47" s="74">
        <v>123</v>
      </c>
      <c r="C47" s="74"/>
      <c r="D47" s="74">
        <f>SUM(E47:F47)</f>
        <v>107</v>
      </c>
      <c r="E47" s="74">
        <v>0</v>
      </c>
      <c r="F47" s="74">
        <v>107</v>
      </c>
      <c r="G47" s="74">
        <v>0</v>
      </c>
      <c r="H47" s="74">
        <f>+D47-G47</f>
        <v>107</v>
      </c>
      <c r="I47" s="666"/>
      <c r="J47" s="666"/>
      <c r="K47" s="666"/>
      <c r="L47" s="666"/>
      <c r="M47" s="667"/>
    </row>
    <row r="48" spans="1:13" ht="14.3" customHeight="1" x14ac:dyDescent="0.25">
      <c r="A48" s="464" t="s">
        <v>179</v>
      </c>
      <c r="B48" s="74">
        <v>309</v>
      </c>
      <c r="C48" s="74"/>
      <c r="D48" s="74">
        <f>SUM(E48:F48)</f>
        <v>286</v>
      </c>
      <c r="E48" s="74">
        <v>81</v>
      </c>
      <c r="F48" s="74">
        <v>205</v>
      </c>
      <c r="G48" s="74">
        <v>1</v>
      </c>
      <c r="H48" s="74">
        <f>+D48-G48</f>
        <v>285</v>
      </c>
      <c r="I48" s="689">
        <v>39</v>
      </c>
      <c r="J48" s="689">
        <v>125</v>
      </c>
      <c r="K48" s="689">
        <v>143</v>
      </c>
      <c r="L48" s="689">
        <v>5</v>
      </c>
      <c r="M48" s="690">
        <v>35</v>
      </c>
    </row>
    <row r="49" spans="1:13" ht="14.3" customHeight="1" x14ac:dyDescent="0.25">
      <c r="A49" s="463" t="s">
        <v>139</v>
      </c>
      <c r="B49" s="74">
        <v>345</v>
      </c>
      <c r="C49" s="74">
        <v>8</v>
      </c>
      <c r="D49" s="74">
        <f t="shared" ref="D49:D66" si="7">SUM(E49:F49)</f>
        <v>315</v>
      </c>
      <c r="E49" s="74">
        <v>40</v>
      </c>
      <c r="F49" s="74">
        <v>275</v>
      </c>
      <c r="G49" s="74">
        <v>0</v>
      </c>
      <c r="H49" s="74">
        <f t="shared" si="2"/>
        <v>315</v>
      </c>
      <c r="I49" s="74">
        <v>54</v>
      </c>
      <c r="J49" s="74">
        <v>38</v>
      </c>
      <c r="K49" s="74">
        <v>54</v>
      </c>
      <c r="L49" s="74">
        <v>11</v>
      </c>
      <c r="M49" s="75">
        <v>35</v>
      </c>
    </row>
    <row r="50" spans="1:13" ht="14.3" customHeight="1" x14ac:dyDescent="0.25">
      <c r="A50" s="466" t="s">
        <v>665</v>
      </c>
      <c r="B50" s="74">
        <v>155</v>
      </c>
      <c r="C50" s="74">
        <v>6</v>
      </c>
      <c r="D50" s="74">
        <f>SUM(E50:F50)</f>
        <v>144</v>
      </c>
      <c r="E50" s="74">
        <v>0</v>
      </c>
      <c r="F50" s="74">
        <v>144</v>
      </c>
      <c r="G50" s="74">
        <v>0</v>
      </c>
      <c r="H50" s="74">
        <f t="shared" si="2"/>
        <v>144</v>
      </c>
      <c r="I50" s="666"/>
      <c r="J50" s="666"/>
      <c r="K50" s="666"/>
      <c r="L50" s="666"/>
      <c r="M50" s="667"/>
    </row>
    <row r="51" spans="1:13" ht="14.3" customHeight="1" x14ac:dyDescent="0.25">
      <c r="A51" s="466" t="s">
        <v>754</v>
      </c>
      <c r="B51" s="74">
        <v>148</v>
      </c>
      <c r="C51" s="74"/>
      <c r="D51" s="74">
        <f>SUM(E51:F51)</f>
        <v>0</v>
      </c>
      <c r="E51" s="74">
        <v>0</v>
      </c>
      <c r="F51" s="74">
        <v>0</v>
      </c>
      <c r="G51" s="74">
        <v>0</v>
      </c>
      <c r="H51" s="74">
        <f t="shared" si="2"/>
        <v>0</v>
      </c>
      <c r="I51" s="666"/>
      <c r="J51" s="666"/>
      <c r="K51" s="666"/>
      <c r="L51" s="666"/>
      <c r="M51" s="667"/>
    </row>
    <row r="52" spans="1:13" ht="14.3" customHeight="1" x14ac:dyDescent="0.25">
      <c r="A52" s="464" t="s">
        <v>180</v>
      </c>
      <c r="B52" s="74">
        <v>290</v>
      </c>
      <c r="C52" s="74">
        <v>10</v>
      </c>
      <c r="D52" s="74">
        <f>SUM(E52:F52)</f>
        <v>263</v>
      </c>
      <c r="E52" s="74">
        <v>71</v>
      </c>
      <c r="F52" s="74">
        <v>192</v>
      </c>
      <c r="G52" s="74">
        <v>0</v>
      </c>
      <c r="H52" s="74">
        <f>+D52-G52</f>
        <v>263</v>
      </c>
      <c r="I52" s="74">
        <v>17</v>
      </c>
      <c r="J52" s="74">
        <v>75</v>
      </c>
      <c r="K52" s="74">
        <v>60</v>
      </c>
      <c r="L52" s="74">
        <v>6</v>
      </c>
      <c r="M52" s="75">
        <v>32</v>
      </c>
    </row>
    <row r="53" spans="1:13" ht="14.3" customHeight="1" x14ac:dyDescent="0.25">
      <c r="A53" s="463" t="s">
        <v>343</v>
      </c>
      <c r="B53" s="74">
        <v>772</v>
      </c>
      <c r="C53" s="74">
        <v>12</v>
      </c>
      <c r="D53" s="74">
        <f>SUM(E53:F53)</f>
        <v>692</v>
      </c>
      <c r="E53" s="74">
        <v>319</v>
      </c>
      <c r="F53" s="74">
        <v>373</v>
      </c>
      <c r="G53" s="74">
        <v>3</v>
      </c>
      <c r="H53" s="74">
        <f>+D53-G53</f>
        <v>689</v>
      </c>
      <c r="I53" s="74">
        <v>107</v>
      </c>
      <c r="J53" s="74">
        <v>213</v>
      </c>
      <c r="K53" s="74">
        <v>176</v>
      </c>
      <c r="L53" s="74">
        <v>21</v>
      </c>
      <c r="M53" s="75">
        <v>153</v>
      </c>
    </row>
    <row r="54" spans="1:13" ht="14.3" customHeight="1" x14ac:dyDescent="0.25">
      <c r="A54" s="665" t="s">
        <v>70</v>
      </c>
      <c r="B54" s="74">
        <v>43</v>
      </c>
      <c r="C54" s="74"/>
      <c r="D54" s="74">
        <f>SUM(E54:F54)</f>
        <v>31</v>
      </c>
      <c r="E54" s="74">
        <v>23</v>
      </c>
      <c r="F54" s="74">
        <v>8</v>
      </c>
      <c r="G54" s="74">
        <v>0</v>
      </c>
      <c r="H54" s="74">
        <f>+D54-G54</f>
        <v>31</v>
      </c>
      <c r="I54" s="666"/>
      <c r="J54" s="666"/>
      <c r="K54" s="666"/>
      <c r="L54" s="666"/>
      <c r="M54" s="667"/>
    </row>
    <row r="55" spans="1:13" ht="14.3" customHeight="1" x14ac:dyDescent="0.25">
      <c r="A55" s="665" t="s">
        <v>916</v>
      </c>
      <c r="B55" s="74">
        <v>628</v>
      </c>
      <c r="C55" s="74"/>
      <c r="D55" s="74">
        <f t="shared" ref="D55" si="8">SUM(E55:F55)</f>
        <v>605</v>
      </c>
      <c r="E55" s="74">
        <v>0</v>
      </c>
      <c r="F55" s="74">
        <v>605</v>
      </c>
      <c r="G55" s="74">
        <v>0</v>
      </c>
      <c r="H55" s="74">
        <f t="shared" ref="H55" si="9">+D55-G55</f>
        <v>605</v>
      </c>
      <c r="I55" s="669"/>
      <c r="J55" s="669"/>
      <c r="K55" s="669"/>
      <c r="L55" s="669"/>
      <c r="M55" s="670"/>
    </row>
    <row r="56" spans="1:13" ht="14.3" customHeight="1" x14ac:dyDescent="0.25">
      <c r="A56" s="463" t="s">
        <v>140</v>
      </c>
      <c r="B56" s="74">
        <v>358</v>
      </c>
      <c r="C56" s="74"/>
      <c r="D56" s="74">
        <f t="shared" si="7"/>
        <v>336</v>
      </c>
      <c r="E56" s="74">
        <v>13</v>
      </c>
      <c r="F56" s="74">
        <v>323</v>
      </c>
      <c r="G56" s="74">
        <v>0</v>
      </c>
      <c r="H56" s="74">
        <f t="shared" si="2"/>
        <v>336</v>
      </c>
      <c r="I56" s="74">
        <v>31</v>
      </c>
      <c r="J56" s="74">
        <v>15</v>
      </c>
      <c r="K56" s="74">
        <v>31</v>
      </c>
      <c r="L56" s="74">
        <v>12</v>
      </c>
      <c r="M56" s="75">
        <v>31</v>
      </c>
    </row>
    <row r="57" spans="1:13" ht="14.3" customHeight="1" x14ac:dyDescent="0.25">
      <c r="A57" s="466" t="s">
        <v>685</v>
      </c>
      <c r="B57" s="74">
        <v>96</v>
      </c>
      <c r="C57" s="74"/>
      <c r="D57" s="74">
        <f>SUM(E57:F57)</f>
        <v>87</v>
      </c>
      <c r="E57" s="74">
        <v>0</v>
      </c>
      <c r="F57" s="74">
        <v>87</v>
      </c>
      <c r="G57" s="74">
        <v>0</v>
      </c>
      <c r="H57" s="74">
        <f t="shared" si="2"/>
        <v>87</v>
      </c>
      <c r="I57" s="666"/>
      <c r="J57" s="666"/>
      <c r="K57" s="666"/>
      <c r="L57" s="666"/>
      <c r="M57" s="667"/>
    </row>
    <row r="58" spans="1:13" ht="14.3" customHeight="1" x14ac:dyDescent="0.25">
      <c r="A58" s="464" t="s">
        <v>182</v>
      </c>
      <c r="B58" s="74">
        <v>659</v>
      </c>
      <c r="C58" s="74">
        <v>7</v>
      </c>
      <c r="D58" s="74">
        <f>SUM(E58:F58)</f>
        <v>620</v>
      </c>
      <c r="E58" s="74">
        <v>20</v>
      </c>
      <c r="F58" s="74">
        <v>600</v>
      </c>
      <c r="G58" s="74">
        <v>0</v>
      </c>
      <c r="H58" s="74">
        <f>+D58-G58</f>
        <v>620</v>
      </c>
      <c r="I58" s="74">
        <v>27</v>
      </c>
      <c r="J58" s="74">
        <v>58</v>
      </c>
      <c r="K58" s="74">
        <v>55</v>
      </c>
      <c r="L58" s="74">
        <v>18</v>
      </c>
      <c r="M58" s="75">
        <v>34</v>
      </c>
    </row>
    <row r="59" spans="1:13" ht="14.3" customHeight="1" x14ac:dyDescent="0.25">
      <c r="A59" s="464" t="s">
        <v>143</v>
      </c>
      <c r="B59" s="74">
        <v>751</v>
      </c>
      <c r="C59" s="74">
        <v>12</v>
      </c>
      <c r="D59" s="74">
        <f t="shared" si="7"/>
        <v>678</v>
      </c>
      <c r="E59" s="74">
        <v>0</v>
      </c>
      <c r="F59" s="74">
        <v>678</v>
      </c>
      <c r="G59" s="74">
        <v>0</v>
      </c>
      <c r="H59" s="74">
        <f t="shared" si="2"/>
        <v>678</v>
      </c>
      <c r="I59" s="74">
        <v>131</v>
      </c>
      <c r="J59" s="74">
        <v>27</v>
      </c>
      <c r="K59" s="74">
        <v>46</v>
      </c>
      <c r="L59" s="74">
        <v>11</v>
      </c>
      <c r="M59" s="75">
        <v>91</v>
      </c>
    </row>
    <row r="60" spans="1:13" ht="14.3" customHeight="1" x14ac:dyDescent="0.25">
      <c r="A60" s="671" t="s">
        <v>779</v>
      </c>
      <c r="B60" s="74">
        <v>147</v>
      </c>
      <c r="C60" s="74">
        <v>5</v>
      </c>
      <c r="D60" s="74">
        <f t="shared" si="7"/>
        <v>132</v>
      </c>
      <c r="E60" s="74">
        <v>12</v>
      </c>
      <c r="F60" s="74">
        <v>120</v>
      </c>
      <c r="G60" s="74">
        <v>0</v>
      </c>
      <c r="H60" s="74">
        <f t="shared" si="2"/>
        <v>132</v>
      </c>
      <c r="I60" s="669"/>
      <c r="J60" s="669"/>
      <c r="K60" s="669"/>
      <c r="L60" s="669"/>
      <c r="M60" s="670"/>
    </row>
    <row r="61" spans="1:13" ht="14.3" customHeight="1" x14ac:dyDescent="0.25">
      <c r="A61" s="464" t="s">
        <v>183</v>
      </c>
      <c r="B61" s="74">
        <v>805</v>
      </c>
      <c r="C61" s="74">
        <v>36</v>
      </c>
      <c r="D61" s="74">
        <f t="shared" si="7"/>
        <v>717</v>
      </c>
      <c r="E61" s="74">
        <v>0</v>
      </c>
      <c r="F61" s="74">
        <v>717</v>
      </c>
      <c r="G61" s="74">
        <v>0</v>
      </c>
      <c r="H61" s="74">
        <f t="shared" si="2"/>
        <v>717</v>
      </c>
      <c r="I61" s="74">
        <v>115</v>
      </c>
      <c r="J61" s="74">
        <v>0</v>
      </c>
      <c r="K61" s="74">
        <v>35</v>
      </c>
      <c r="L61" s="74">
        <v>18</v>
      </c>
      <c r="M61" s="75">
        <v>83</v>
      </c>
    </row>
    <row r="62" spans="1:13" ht="14.3" customHeight="1" x14ac:dyDescent="0.25">
      <c r="A62" s="464" t="s">
        <v>184</v>
      </c>
      <c r="B62" s="74">
        <v>1035</v>
      </c>
      <c r="C62" s="74"/>
      <c r="D62" s="74">
        <f t="shared" si="7"/>
        <v>969</v>
      </c>
      <c r="E62" s="74">
        <v>3</v>
      </c>
      <c r="F62" s="74">
        <v>966</v>
      </c>
      <c r="G62" s="74">
        <v>0</v>
      </c>
      <c r="H62" s="74">
        <f t="shared" si="2"/>
        <v>969</v>
      </c>
      <c r="I62" s="74">
        <v>80</v>
      </c>
      <c r="J62" s="74">
        <v>0</v>
      </c>
      <c r="K62" s="74">
        <v>46</v>
      </c>
      <c r="L62" s="74">
        <v>24</v>
      </c>
      <c r="M62" s="75">
        <v>48</v>
      </c>
    </row>
    <row r="63" spans="1:13" ht="14.3" customHeight="1" x14ac:dyDescent="0.25">
      <c r="A63" s="665" t="s">
        <v>185</v>
      </c>
      <c r="B63" s="74">
        <v>20</v>
      </c>
      <c r="C63" s="74">
        <v>20</v>
      </c>
      <c r="D63" s="74">
        <f t="shared" si="7"/>
        <v>0</v>
      </c>
      <c r="E63" s="74">
        <v>0</v>
      </c>
      <c r="F63" s="74">
        <v>0</v>
      </c>
      <c r="G63" s="74">
        <v>0</v>
      </c>
      <c r="H63" s="74">
        <f t="shared" si="2"/>
        <v>0</v>
      </c>
      <c r="I63" s="666"/>
      <c r="J63" s="666"/>
      <c r="K63" s="666"/>
      <c r="L63" s="666"/>
      <c r="M63" s="667"/>
    </row>
    <row r="64" spans="1:13" ht="14.3" customHeight="1" x14ac:dyDescent="0.25">
      <c r="A64" s="463" t="s">
        <v>349</v>
      </c>
      <c r="B64" s="74">
        <v>1375</v>
      </c>
      <c r="C64" s="74"/>
      <c r="D64" s="74">
        <f t="shared" si="7"/>
        <v>1250</v>
      </c>
      <c r="E64" s="74">
        <v>63</v>
      </c>
      <c r="F64" s="74">
        <v>1187</v>
      </c>
      <c r="G64" s="74">
        <v>1</v>
      </c>
      <c r="H64" s="74">
        <f t="shared" si="2"/>
        <v>1249</v>
      </c>
      <c r="I64" s="74">
        <v>246</v>
      </c>
      <c r="J64" s="74">
        <v>155</v>
      </c>
      <c r="K64" s="74">
        <v>223</v>
      </c>
      <c r="L64" s="74">
        <v>12</v>
      </c>
      <c r="M64" s="75">
        <v>114</v>
      </c>
    </row>
    <row r="65" spans="1:13" ht="14.3" customHeight="1" x14ac:dyDescent="0.25">
      <c r="A65" s="466" t="s">
        <v>785</v>
      </c>
      <c r="B65" s="74">
        <v>177</v>
      </c>
      <c r="C65" s="74"/>
      <c r="D65" s="74">
        <f t="shared" si="7"/>
        <v>166</v>
      </c>
      <c r="E65" s="74">
        <v>0</v>
      </c>
      <c r="F65" s="74">
        <v>166</v>
      </c>
      <c r="G65" s="74">
        <v>0</v>
      </c>
      <c r="H65" s="74">
        <f t="shared" si="2"/>
        <v>166</v>
      </c>
      <c r="I65" s="669"/>
      <c r="J65" s="669"/>
      <c r="K65" s="669"/>
      <c r="L65" s="669"/>
      <c r="M65" s="670"/>
    </row>
    <row r="66" spans="1:13" ht="14.3" customHeight="1" x14ac:dyDescent="0.25">
      <c r="A66" s="467" t="s">
        <v>505</v>
      </c>
      <c r="B66" s="76">
        <v>470</v>
      </c>
      <c r="C66" s="76"/>
      <c r="D66" s="76">
        <f t="shared" si="7"/>
        <v>443</v>
      </c>
      <c r="E66" s="76">
        <v>0</v>
      </c>
      <c r="F66" s="76">
        <v>443</v>
      </c>
      <c r="G66" s="76">
        <v>2</v>
      </c>
      <c r="H66" s="77">
        <f t="shared" si="2"/>
        <v>441</v>
      </c>
      <c r="I66" s="76">
        <v>85</v>
      </c>
      <c r="J66" s="76">
        <v>0</v>
      </c>
      <c r="K66" s="76">
        <v>17</v>
      </c>
      <c r="L66" s="76">
        <v>3</v>
      </c>
      <c r="M66" s="77">
        <v>59</v>
      </c>
    </row>
    <row r="68" spans="1:13" x14ac:dyDescent="0.25">
      <c r="A68" s="56" t="s">
        <v>362</v>
      </c>
    </row>
    <row r="69" spans="1:13" x14ac:dyDescent="0.25">
      <c r="A69" s="90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82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E6" sqref="E6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963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880" t="s">
        <v>626</v>
      </c>
      <c r="F4" s="881"/>
      <c r="G4" s="877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878"/>
      <c r="H5" s="451" t="s">
        <v>53</v>
      </c>
      <c r="I5" s="454" t="s">
        <v>54</v>
      </c>
      <c r="J5" s="454" t="s">
        <v>55</v>
      </c>
      <c r="K5" s="882" t="s">
        <v>305</v>
      </c>
      <c r="L5" s="883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878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879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446" t="s">
        <v>144</v>
      </c>
      <c r="B9" s="446">
        <f>SUM(B10:B30)</f>
        <v>8287</v>
      </c>
      <c r="C9" s="446">
        <f t="shared" ref="C9:M9" si="0">SUM(C10:C30)</f>
        <v>505</v>
      </c>
      <c r="D9" s="446">
        <f t="shared" si="0"/>
        <v>6805</v>
      </c>
      <c r="E9" s="446">
        <f>SUM(E10:E30)</f>
        <v>705</v>
      </c>
      <c r="F9" s="446">
        <f t="shared" si="0"/>
        <v>6100</v>
      </c>
      <c r="G9" s="446">
        <f t="shared" si="0"/>
        <v>6</v>
      </c>
      <c r="H9" s="446">
        <f t="shared" si="0"/>
        <v>6799</v>
      </c>
      <c r="I9" s="446">
        <f t="shared" si="0"/>
        <v>866</v>
      </c>
      <c r="J9" s="446">
        <f t="shared" si="0"/>
        <v>635</v>
      </c>
      <c r="K9" s="446">
        <f t="shared" si="0"/>
        <v>763</v>
      </c>
      <c r="L9" s="446">
        <f t="shared" si="0"/>
        <v>95</v>
      </c>
      <c r="M9" s="446">
        <f t="shared" si="0"/>
        <v>660</v>
      </c>
    </row>
    <row r="10" spans="1:13" ht="14.3" customHeight="1" x14ac:dyDescent="0.25">
      <c r="A10" s="464" t="s">
        <v>164</v>
      </c>
      <c r="B10" s="74">
        <v>403</v>
      </c>
      <c r="C10" s="74"/>
      <c r="D10" s="74">
        <f t="shared" ref="D10:D28" si="1">SUM(E10:F10)</f>
        <v>382</v>
      </c>
      <c r="E10" s="74">
        <v>52</v>
      </c>
      <c r="F10" s="74">
        <v>330</v>
      </c>
      <c r="G10" s="74">
        <v>0</v>
      </c>
      <c r="H10" s="74">
        <f>+D10-G10</f>
        <v>382</v>
      </c>
      <c r="I10" s="74">
        <v>25</v>
      </c>
      <c r="J10" s="74">
        <v>58</v>
      </c>
      <c r="K10" s="74">
        <v>41</v>
      </c>
      <c r="L10" s="74">
        <v>10</v>
      </c>
      <c r="M10" s="75">
        <v>41</v>
      </c>
    </row>
    <row r="11" spans="1:13" ht="14.3" customHeight="1" x14ac:dyDescent="0.25">
      <c r="A11" s="463" t="s">
        <v>146</v>
      </c>
      <c r="B11" s="74">
        <v>668</v>
      </c>
      <c r="C11" s="74"/>
      <c r="D11" s="74">
        <f t="shared" si="1"/>
        <v>623</v>
      </c>
      <c r="E11" s="74">
        <v>264</v>
      </c>
      <c r="F11" s="74">
        <v>359</v>
      </c>
      <c r="G11" s="74">
        <v>5</v>
      </c>
      <c r="H11" s="74">
        <f t="shared" ref="H11:H56" si="2">+D11-G11</f>
        <v>618</v>
      </c>
      <c r="I11" s="74">
        <v>156</v>
      </c>
      <c r="J11" s="74">
        <v>171</v>
      </c>
      <c r="K11" s="74">
        <v>180</v>
      </c>
      <c r="L11" s="74">
        <v>15</v>
      </c>
      <c r="M11" s="75">
        <v>175</v>
      </c>
    </row>
    <row r="12" spans="1:13" ht="14.3" customHeight="1" x14ac:dyDescent="0.25">
      <c r="A12" s="665" t="s">
        <v>70</v>
      </c>
      <c r="B12" s="74">
        <v>84</v>
      </c>
      <c r="C12" s="74"/>
      <c r="D12" s="74">
        <f t="shared" si="1"/>
        <v>52</v>
      </c>
      <c r="E12" s="74">
        <v>19</v>
      </c>
      <c r="F12" s="74">
        <v>33</v>
      </c>
      <c r="G12" s="74">
        <v>0</v>
      </c>
      <c r="H12" s="74">
        <f t="shared" si="2"/>
        <v>52</v>
      </c>
      <c r="I12" s="666"/>
      <c r="J12" s="666"/>
      <c r="K12" s="666"/>
      <c r="L12" s="666"/>
      <c r="M12" s="667"/>
    </row>
    <row r="13" spans="1:13" ht="14.3" customHeight="1" x14ac:dyDescent="0.25">
      <c r="A13" s="665" t="s">
        <v>147</v>
      </c>
      <c r="B13" s="74">
        <v>203</v>
      </c>
      <c r="C13" s="74"/>
      <c r="D13" s="74">
        <f t="shared" si="1"/>
        <v>166</v>
      </c>
      <c r="E13" s="74">
        <v>0</v>
      </c>
      <c r="F13" s="74">
        <v>166</v>
      </c>
      <c r="G13" s="74">
        <v>0</v>
      </c>
      <c r="H13" s="74">
        <f t="shared" si="2"/>
        <v>166</v>
      </c>
      <c r="I13" s="666"/>
      <c r="J13" s="666"/>
      <c r="K13" s="666"/>
      <c r="L13" s="666"/>
      <c r="M13" s="667"/>
    </row>
    <row r="14" spans="1:13" ht="14.3" customHeight="1" x14ac:dyDescent="0.25">
      <c r="A14" s="665" t="s">
        <v>148</v>
      </c>
      <c r="B14" s="74">
        <v>82</v>
      </c>
      <c r="C14" s="74"/>
      <c r="D14" s="74">
        <f t="shared" si="1"/>
        <v>0</v>
      </c>
      <c r="E14" s="74">
        <v>0</v>
      </c>
      <c r="F14" s="74">
        <v>0</v>
      </c>
      <c r="G14" s="74">
        <v>0</v>
      </c>
      <c r="H14" s="74">
        <f t="shared" si="2"/>
        <v>0</v>
      </c>
      <c r="I14" s="666"/>
      <c r="J14" s="666"/>
      <c r="K14" s="666"/>
      <c r="L14" s="666"/>
      <c r="M14" s="667"/>
    </row>
    <row r="15" spans="1:13" ht="14.3" customHeight="1" x14ac:dyDescent="0.25">
      <c r="A15" s="466" t="s">
        <v>913</v>
      </c>
      <c r="B15" s="74">
        <v>462</v>
      </c>
      <c r="C15" s="74"/>
      <c r="D15" s="74">
        <f t="shared" si="1"/>
        <v>416</v>
      </c>
      <c r="E15" s="74">
        <v>0</v>
      </c>
      <c r="F15" s="74">
        <v>416</v>
      </c>
      <c r="G15" s="74">
        <v>0</v>
      </c>
      <c r="H15" s="74">
        <f t="shared" si="2"/>
        <v>416</v>
      </c>
      <c r="I15" s="669"/>
      <c r="J15" s="669"/>
      <c r="K15" s="669"/>
      <c r="L15" s="669"/>
      <c r="M15" s="670"/>
    </row>
    <row r="16" spans="1:13" ht="14.3" customHeight="1" x14ac:dyDescent="0.25">
      <c r="A16" s="464" t="s">
        <v>149</v>
      </c>
      <c r="B16" s="74">
        <v>326</v>
      </c>
      <c r="C16" s="74"/>
      <c r="D16" s="74">
        <f t="shared" si="1"/>
        <v>319</v>
      </c>
      <c r="E16" s="74">
        <v>79</v>
      </c>
      <c r="F16" s="74">
        <v>240</v>
      </c>
      <c r="G16" s="74">
        <v>1</v>
      </c>
      <c r="H16" s="74">
        <f t="shared" si="2"/>
        <v>318</v>
      </c>
      <c r="I16" s="74">
        <v>35</v>
      </c>
      <c r="J16" s="74">
        <v>88</v>
      </c>
      <c r="K16" s="74">
        <v>70</v>
      </c>
      <c r="L16" s="74">
        <v>6</v>
      </c>
      <c r="M16" s="75">
        <v>40</v>
      </c>
    </row>
    <row r="17" spans="1:13" ht="14.3" customHeight="1" x14ac:dyDescent="0.25">
      <c r="A17" s="464" t="s">
        <v>150</v>
      </c>
      <c r="B17" s="70">
        <v>680</v>
      </c>
      <c r="C17" s="74"/>
      <c r="D17" s="74">
        <f t="shared" si="1"/>
        <v>629</v>
      </c>
      <c r="E17" s="74">
        <v>70</v>
      </c>
      <c r="F17" s="74">
        <v>559</v>
      </c>
      <c r="G17" s="74">
        <v>0</v>
      </c>
      <c r="H17" s="74">
        <f t="shared" si="2"/>
        <v>629</v>
      </c>
      <c r="I17" s="74">
        <v>76</v>
      </c>
      <c r="J17" s="74">
        <v>101</v>
      </c>
      <c r="K17" s="74">
        <v>82</v>
      </c>
      <c r="L17" s="74">
        <v>11</v>
      </c>
      <c r="M17" s="75">
        <v>90</v>
      </c>
    </row>
    <row r="18" spans="1:13" ht="14.3" customHeight="1" x14ac:dyDescent="0.25">
      <c r="A18" s="466" t="s">
        <v>780</v>
      </c>
      <c r="B18" s="70">
        <v>76</v>
      </c>
      <c r="C18" s="74"/>
      <c r="D18" s="74">
        <f t="shared" si="1"/>
        <v>76</v>
      </c>
      <c r="E18" s="74">
        <v>0</v>
      </c>
      <c r="F18" s="74">
        <v>76</v>
      </c>
      <c r="G18" s="74">
        <v>0</v>
      </c>
      <c r="H18" s="74">
        <f t="shared" si="2"/>
        <v>76</v>
      </c>
      <c r="I18" s="669"/>
      <c r="J18" s="669"/>
      <c r="K18" s="669"/>
      <c r="L18" s="669"/>
      <c r="M18" s="670"/>
    </row>
    <row r="19" spans="1:13" ht="14.3" customHeight="1" x14ac:dyDescent="0.25">
      <c r="A19" s="671" t="s">
        <v>781</v>
      </c>
      <c r="B19" s="70">
        <v>88</v>
      </c>
      <c r="C19" s="74"/>
      <c r="D19" s="74">
        <f t="shared" si="1"/>
        <v>85</v>
      </c>
      <c r="E19" s="74">
        <v>34</v>
      </c>
      <c r="F19" s="74">
        <v>51</v>
      </c>
      <c r="G19" s="74">
        <v>0</v>
      </c>
      <c r="H19" s="74">
        <f t="shared" si="2"/>
        <v>85</v>
      </c>
      <c r="I19" s="669"/>
      <c r="J19" s="669"/>
      <c r="K19" s="669"/>
      <c r="L19" s="669"/>
      <c r="M19" s="670"/>
    </row>
    <row r="20" spans="1:13" ht="14.3" customHeight="1" x14ac:dyDescent="0.25">
      <c r="A20" s="464" t="s">
        <v>181</v>
      </c>
      <c r="B20" s="74">
        <v>309</v>
      </c>
      <c r="C20" s="74"/>
      <c r="D20" s="74">
        <f t="shared" si="1"/>
        <v>279</v>
      </c>
      <c r="E20" s="74">
        <v>0</v>
      </c>
      <c r="F20" s="74">
        <v>279</v>
      </c>
      <c r="G20" s="74">
        <v>0</v>
      </c>
      <c r="H20" s="74">
        <f>+D20-G20</f>
        <v>279</v>
      </c>
      <c r="I20" s="74">
        <v>51</v>
      </c>
      <c r="J20" s="74">
        <v>0</v>
      </c>
      <c r="K20" s="74">
        <v>11</v>
      </c>
      <c r="L20" s="74">
        <v>4</v>
      </c>
      <c r="M20" s="75">
        <v>30</v>
      </c>
    </row>
    <row r="21" spans="1:13" ht="14.3" customHeight="1" x14ac:dyDescent="0.25">
      <c r="A21" s="464" t="s">
        <v>151</v>
      </c>
      <c r="B21" s="74">
        <v>835</v>
      </c>
      <c r="C21" s="74"/>
      <c r="D21" s="74">
        <f t="shared" si="1"/>
        <v>783</v>
      </c>
      <c r="E21" s="74">
        <v>13</v>
      </c>
      <c r="F21" s="74">
        <v>770</v>
      </c>
      <c r="G21" s="74">
        <v>0</v>
      </c>
      <c r="H21" s="74">
        <f t="shared" si="2"/>
        <v>783</v>
      </c>
      <c r="I21" s="74">
        <v>177</v>
      </c>
      <c r="J21" s="74">
        <v>63</v>
      </c>
      <c r="K21" s="74">
        <v>95</v>
      </c>
      <c r="L21" s="74">
        <v>9</v>
      </c>
      <c r="M21" s="75">
        <v>62</v>
      </c>
    </row>
    <row r="22" spans="1:13" ht="14.3" customHeight="1" x14ac:dyDescent="0.25">
      <c r="A22" s="665" t="s">
        <v>3</v>
      </c>
      <c r="B22" s="74">
        <v>32</v>
      </c>
      <c r="C22" s="74"/>
      <c r="D22" s="74">
        <f t="shared" si="1"/>
        <v>28</v>
      </c>
      <c r="E22" s="74">
        <v>0</v>
      </c>
      <c r="F22" s="74">
        <v>28</v>
      </c>
      <c r="G22" s="74">
        <v>0</v>
      </c>
      <c r="H22" s="74">
        <f t="shared" si="2"/>
        <v>28</v>
      </c>
      <c r="I22" s="666"/>
      <c r="J22" s="666"/>
      <c r="K22" s="666"/>
      <c r="L22" s="666"/>
      <c r="M22" s="667"/>
    </row>
    <row r="23" spans="1:13" ht="14.3" customHeight="1" x14ac:dyDescent="0.25">
      <c r="A23" s="466" t="s">
        <v>622</v>
      </c>
      <c r="B23" s="74">
        <v>100</v>
      </c>
      <c r="C23" s="74"/>
      <c r="D23" s="74">
        <f t="shared" si="1"/>
        <v>0</v>
      </c>
      <c r="E23" s="74">
        <v>0</v>
      </c>
      <c r="F23" s="74">
        <v>0</v>
      </c>
      <c r="G23" s="74">
        <v>0</v>
      </c>
      <c r="H23" s="74">
        <f t="shared" si="2"/>
        <v>0</v>
      </c>
      <c r="I23" s="666"/>
      <c r="J23" s="666"/>
      <c r="K23" s="666"/>
      <c r="L23" s="666"/>
      <c r="M23" s="667"/>
    </row>
    <row r="24" spans="1:13" ht="14.3" customHeight="1" x14ac:dyDescent="0.25">
      <c r="A24" s="671" t="s">
        <v>782</v>
      </c>
      <c r="B24" s="74">
        <v>94</v>
      </c>
      <c r="C24" s="74"/>
      <c r="D24" s="74">
        <f t="shared" si="1"/>
        <v>79</v>
      </c>
      <c r="E24" s="74">
        <v>30</v>
      </c>
      <c r="F24" s="74">
        <v>49</v>
      </c>
      <c r="G24" s="74">
        <v>0</v>
      </c>
      <c r="H24" s="74">
        <f t="shared" si="2"/>
        <v>79</v>
      </c>
      <c r="I24" s="666"/>
      <c r="J24" s="666"/>
      <c r="K24" s="666"/>
      <c r="L24" s="666"/>
      <c r="M24" s="667"/>
    </row>
    <row r="25" spans="1:13" ht="14.3" customHeight="1" x14ac:dyDescent="0.25">
      <c r="A25" s="464" t="s">
        <v>74</v>
      </c>
      <c r="B25" s="74">
        <v>1086</v>
      </c>
      <c r="C25" s="74"/>
      <c r="D25" s="74">
        <f>SUM(E25:F25)</f>
        <v>952</v>
      </c>
      <c r="E25" s="74">
        <v>40</v>
      </c>
      <c r="F25" s="74">
        <v>912</v>
      </c>
      <c r="G25" s="74">
        <v>0</v>
      </c>
      <c r="H25" s="74">
        <f>+D25-G25</f>
        <v>952</v>
      </c>
      <c r="I25" s="74">
        <v>175</v>
      </c>
      <c r="J25" s="74">
        <v>28</v>
      </c>
      <c r="K25" s="74">
        <v>98</v>
      </c>
      <c r="L25" s="74">
        <v>22</v>
      </c>
      <c r="M25" s="75">
        <v>95</v>
      </c>
    </row>
    <row r="26" spans="1:13" ht="14.3" customHeight="1" x14ac:dyDescent="0.25">
      <c r="A26" s="665" t="s">
        <v>70</v>
      </c>
      <c r="B26" s="74">
        <v>74</v>
      </c>
      <c r="C26" s="74"/>
      <c r="D26" s="74">
        <f>SUM(E26:F26)</f>
        <v>47</v>
      </c>
      <c r="E26" s="74">
        <v>6</v>
      </c>
      <c r="F26" s="74">
        <v>41</v>
      </c>
      <c r="G26" s="74">
        <v>0</v>
      </c>
      <c r="H26" s="74">
        <f>+D26-G26</f>
        <v>47</v>
      </c>
      <c r="I26" s="666"/>
      <c r="J26" s="666"/>
      <c r="K26" s="666"/>
      <c r="L26" s="666"/>
      <c r="M26" s="667"/>
    </row>
    <row r="27" spans="1:13" ht="14.3" customHeight="1" x14ac:dyDescent="0.25">
      <c r="A27" s="665" t="s">
        <v>75</v>
      </c>
      <c r="B27" s="74">
        <v>161</v>
      </c>
      <c r="C27" s="74"/>
      <c r="D27" s="74">
        <f>SUM(E27:F27)</f>
        <v>0</v>
      </c>
      <c r="E27" s="74">
        <v>0</v>
      </c>
      <c r="F27" s="74">
        <v>0</v>
      </c>
      <c r="G27" s="74">
        <v>0</v>
      </c>
      <c r="H27" s="74">
        <f>+D27-G27</f>
        <v>0</v>
      </c>
      <c r="I27" s="666"/>
      <c r="J27" s="666"/>
      <c r="K27" s="666"/>
      <c r="L27" s="666"/>
      <c r="M27" s="667"/>
    </row>
    <row r="28" spans="1:13" ht="14.3" customHeight="1" x14ac:dyDescent="0.25">
      <c r="A28" s="464" t="s">
        <v>152</v>
      </c>
      <c r="B28" s="74">
        <v>836</v>
      </c>
      <c r="C28" s="74">
        <v>281</v>
      </c>
      <c r="D28" s="74">
        <f t="shared" si="1"/>
        <v>515</v>
      </c>
      <c r="E28" s="74">
        <v>37</v>
      </c>
      <c r="F28" s="74">
        <v>478</v>
      </c>
      <c r="G28" s="74">
        <v>0</v>
      </c>
      <c r="H28" s="74">
        <f t="shared" si="2"/>
        <v>515</v>
      </c>
      <c r="I28" s="74">
        <v>44</v>
      </c>
      <c r="J28" s="74">
        <v>58</v>
      </c>
      <c r="K28" s="74">
        <v>59</v>
      </c>
      <c r="L28" s="74">
        <v>5</v>
      </c>
      <c r="M28" s="75">
        <v>35</v>
      </c>
    </row>
    <row r="29" spans="1:13" ht="14.3" customHeight="1" x14ac:dyDescent="0.25">
      <c r="A29" s="464" t="s">
        <v>153</v>
      </c>
      <c r="B29" s="74">
        <v>1486</v>
      </c>
      <c r="C29" s="74">
        <v>224</v>
      </c>
      <c r="D29" s="74">
        <f>SUM(E29:F29)</f>
        <v>1197</v>
      </c>
      <c r="E29" s="74">
        <v>0</v>
      </c>
      <c r="F29" s="74">
        <v>1197</v>
      </c>
      <c r="G29" s="74">
        <v>0</v>
      </c>
      <c r="H29" s="75">
        <f>+D29-G29</f>
        <v>1197</v>
      </c>
      <c r="I29" s="74">
        <v>127</v>
      </c>
      <c r="J29" s="74">
        <v>68</v>
      </c>
      <c r="K29" s="74">
        <v>127</v>
      </c>
      <c r="L29" s="74">
        <v>13</v>
      </c>
      <c r="M29" s="75">
        <v>92</v>
      </c>
    </row>
    <row r="30" spans="1:13" ht="14.3" customHeight="1" x14ac:dyDescent="0.25">
      <c r="A30" s="692" t="s">
        <v>783</v>
      </c>
      <c r="B30" s="76">
        <v>202</v>
      </c>
      <c r="C30" s="76"/>
      <c r="D30" s="76">
        <f>SUM(E30:F30)</f>
        <v>177</v>
      </c>
      <c r="E30" s="76">
        <v>61</v>
      </c>
      <c r="F30" s="76">
        <v>116</v>
      </c>
      <c r="G30" s="76">
        <v>0</v>
      </c>
      <c r="H30" s="77">
        <f>+D30-G30</f>
        <v>177</v>
      </c>
      <c r="I30" s="674"/>
      <c r="J30" s="674"/>
      <c r="K30" s="674"/>
      <c r="L30" s="674"/>
      <c r="M30" s="675"/>
    </row>
    <row r="31" spans="1:13" x14ac:dyDescent="0.25">
      <c r="A31" s="446" t="s">
        <v>154</v>
      </c>
      <c r="B31" s="445">
        <f t="shared" ref="B31:D31" si="3">SUM(B32:B44)</f>
        <v>6107</v>
      </c>
      <c r="C31" s="445">
        <f t="shared" si="3"/>
        <v>450</v>
      </c>
      <c r="D31" s="445">
        <f t="shared" si="3"/>
        <v>4942</v>
      </c>
      <c r="E31" s="445">
        <f>SUM(E32:E44)</f>
        <v>441</v>
      </c>
      <c r="F31" s="445">
        <f t="shared" ref="F31:M31" si="4">SUM(F32:F44)</f>
        <v>4501</v>
      </c>
      <c r="G31" s="445">
        <f t="shared" si="4"/>
        <v>2</v>
      </c>
      <c r="H31" s="445">
        <f t="shared" si="4"/>
        <v>4940</v>
      </c>
      <c r="I31" s="445">
        <f t="shared" si="4"/>
        <v>586</v>
      </c>
      <c r="J31" s="445">
        <f t="shared" si="4"/>
        <v>433</v>
      </c>
      <c r="K31" s="445">
        <f t="shared" si="4"/>
        <v>462</v>
      </c>
      <c r="L31" s="445">
        <f t="shared" si="4"/>
        <v>38</v>
      </c>
      <c r="M31" s="445">
        <f t="shared" si="4"/>
        <v>517</v>
      </c>
    </row>
    <row r="32" spans="1:13" ht="14.3" customHeight="1" x14ac:dyDescent="0.25">
      <c r="A32" s="464" t="s">
        <v>106</v>
      </c>
      <c r="B32" s="74">
        <v>1073</v>
      </c>
      <c r="C32" s="74"/>
      <c r="D32" s="74">
        <f>SUM(E32:F32)</f>
        <v>1018</v>
      </c>
      <c r="E32" s="74">
        <v>116</v>
      </c>
      <c r="F32" s="74">
        <v>902</v>
      </c>
      <c r="G32" s="74">
        <v>1</v>
      </c>
      <c r="H32" s="74">
        <f>+D32-G32</f>
        <v>1017</v>
      </c>
      <c r="I32" s="74">
        <v>80</v>
      </c>
      <c r="J32" s="74">
        <v>190</v>
      </c>
      <c r="K32" s="74">
        <v>148</v>
      </c>
      <c r="L32" s="74">
        <v>10</v>
      </c>
      <c r="M32" s="75">
        <v>107</v>
      </c>
    </row>
    <row r="33" spans="1:13" ht="14.3" customHeight="1" x14ac:dyDescent="0.25">
      <c r="A33" s="464" t="s">
        <v>156</v>
      </c>
      <c r="B33" s="74">
        <v>562</v>
      </c>
      <c r="C33" s="74"/>
      <c r="D33" s="74">
        <f t="shared" ref="D33:D44" si="5">SUM(E33:F33)</f>
        <v>537</v>
      </c>
      <c r="E33" s="74">
        <v>0</v>
      </c>
      <c r="F33" s="74">
        <v>537</v>
      </c>
      <c r="G33" s="74">
        <v>0</v>
      </c>
      <c r="H33" s="74">
        <f t="shared" si="2"/>
        <v>537</v>
      </c>
      <c r="I33" s="74">
        <v>120</v>
      </c>
      <c r="J33" s="74">
        <v>0</v>
      </c>
      <c r="K33" s="74">
        <v>13</v>
      </c>
      <c r="L33" s="74">
        <v>3</v>
      </c>
      <c r="M33" s="75">
        <v>100</v>
      </c>
    </row>
    <row r="34" spans="1:13" ht="14.3" customHeight="1" x14ac:dyDescent="0.25">
      <c r="A34" s="466" t="s">
        <v>155</v>
      </c>
      <c r="B34" s="74">
        <v>205</v>
      </c>
      <c r="C34" s="74"/>
      <c r="D34" s="74">
        <f t="shared" si="5"/>
        <v>179</v>
      </c>
      <c r="E34" s="74">
        <v>0</v>
      </c>
      <c r="F34" s="74">
        <v>179</v>
      </c>
      <c r="G34" s="74">
        <v>0</v>
      </c>
      <c r="H34" s="74">
        <f t="shared" si="2"/>
        <v>179</v>
      </c>
      <c r="I34" s="669"/>
      <c r="J34" s="669"/>
      <c r="K34" s="669"/>
      <c r="L34" s="669"/>
      <c r="M34" s="670"/>
    </row>
    <row r="35" spans="1:13" ht="14.3" customHeight="1" x14ac:dyDescent="0.25">
      <c r="A35" s="464" t="s">
        <v>157</v>
      </c>
      <c r="B35" s="74">
        <v>222</v>
      </c>
      <c r="C35" s="74"/>
      <c r="D35" s="74">
        <f t="shared" si="5"/>
        <v>197</v>
      </c>
      <c r="E35" s="74">
        <v>0</v>
      </c>
      <c r="F35" s="74">
        <v>197</v>
      </c>
      <c r="G35" s="74">
        <v>0</v>
      </c>
      <c r="H35" s="74">
        <f t="shared" si="2"/>
        <v>197</v>
      </c>
      <c r="I35" s="74">
        <v>32</v>
      </c>
      <c r="J35" s="74">
        <v>0</v>
      </c>
      <c r="K35" s="74">
        <v>4</v>
      </c>
      <c r="L35" s="74">
        <v>0</v>
      </c>
      <c r="M35" s="75">
        <v>19</v>
      </c>
    </row>
    <row r="36" spans="1:13" ht="14.3" customHeight="1" x14ac:dyDescent="0.25">
      <c r="A36" s="463" t="s">
        <v>158</v>
      </c>
      <c r="B36" s="74">
        <v>287</v>
      </c>
      <c r="C36" s="74"/>
      <c r="D36" s="74">
        <f t="shared" si="5"/>
        <v>264</v>
      </c>
      <c r="E36" s="74">
        <v>0</v>
      </c>
      <c r="F36" s="74">
        <v>264</v>
      </c>
      <c r="G36" s="74">
        <v>0</v>
      </c>
      <c r="H36" s="74">
        <f t="shared" si="2"/>
        <v>264</v>
      </c>
      <c r="I36" s="74">
        <v>78</v>
      </c>
      <c r="J36" s="74">
        <v>0</v>
      </c>
      <c r="K36" s="74">
        <v>17</v>
      </c>
      <c r="L36" s="74">
        <v>4</v>
      </c>
      <c r="M36" s="75">
        <v>66</v>
      </c>
    </row>
    <row r="37" spans="1:13" ht="14.3" customHeight="1" x14ac:dyDescent="0.25">
      <c r="A37" s="665" t="s">
        <v>159</v>
      </c>
      <c r="B37" s="74">
        <v>317</v>
      </c>
      <c r="C37" s="74"/>
      <c r="D37" s="74">
        <f t="shared" si="5"/>
        <v>283</v>
      </c>
      <c r="E37" s="74">
        <v>0</v>
      </c>
      <c r="F37" s="74">
        <v>283</v>
      </c>
      <c r="G37" s="74">
        <v>0</v>
      </c>
      <c r="H37" s="74">
        <f t="shared" si="2"/>
        <v>283</v>
      </c>
      <c r="I37" s="666"/>
      <c r="J37" s="666"/>
      <c r="K37" s="666"/>
      <c r="L37" s="666"/>
      <c r="M37" s="667"/>
    </row>
    <row r="38" spans="1:13" ht="14.3" customHeight="1" x14ac:dyDescent="0.25">
      <c r="A38" s="464" t="s">
        <v>110</v>
      </c>
      <c r="B38" s="74">
        <v>759</v>
      </c>
      <c r="C38" s="70"/>
      <c r="D38" s="74">
        <f>SUM(E38:F38)</f>
        <v>658</v>
      </c>
      <c r="E38" s="74">
        <v>49</v>
      </c>
      <c r="F38" s="74">
        <v>609</v>
      </c>
      <c r="G38" s="74">
        <v>0</v>
      </c>
      <c r="H38" s="74">
        <f>+D38-G38</f>
        <v>658</v>
      </c>
      <c r="I38" s="74">
        <v>64</v>
      </c>
      <c r="J38" s="74">
        <v>47</v>
      </c>
      <c r="K38" s="74">
        <v>62</v>
      </c>
      <c r="L38" s="74">
        <v>8</v>
      </c>
      <c r="M38" s="75">
        <v>83</v>
      </c>
    </row>
    <row r="39" spans="1:13" ht="14.3" customHeight="1" x14ac:dyDescent="0.25">
      <c r="A39" s="464" t="s">
        <v>160</v>
      </c>
      <c r="B39" s="74">
        <v>231</v>
      </c>
      <c r="C39" s="74"/>
      <c r="D39" s="74">
        <f t="shared" si="5"/>
        <v>219</v>
      </c>
      <c r="E39" s="74">
        <v>54</v>
      </c>
      <c r="F39" s="74">
        <v>165</v>
      </c>
      <c r="G39" s="74">
        <v>0</v>
      </c>
      <c r="H39" s="74">
        <f t="shared" si="2"/>
        <v>219</v>
      </c>
      <c r="I39" s="74">
        <v>10</v>
      </c>
      <c r="J39" s="74">
        <v>78</v>
      </c>
      <c r="K39" s="74">
        <v>56</v>
      </c>
      <c r="L39" s="74">
        <v>0</v>
      </c>
      <c r="M39" s="75">
        <v>24</v>
      </c>
    </row>
    <row r="40" spans="1:13" ht="14.3" customHeight="1" x14ac:dyDescent="0.25">
      <c r="A40" s="466" t="s">
        <v>914</v>
      </c>
      <c r="B40" s="74">
        <v>245</v>
      </c>
      <c r="C40" s="74">
        <v>245</v>
      </c>
      <c r="D40" s="74">
        <f t="shared" si="5"/>
        <v>0</v>
      </c>
      <c r="E40" s="74">
        <v>0</v>
      </c>
      <c r="F40" s="74">
        <v>0</v>
      </c>
      <c r="G40" s="74">
        <v>0</v>
      </c>
      <c r="H40" s="74">
        <f t="shared" si="2"/>
        <v>0</v>
      </c>
      <c r="I40" s="669"/>
      <c r="J40" s="669"/>
      <c r="K40" s="669"/>
      <c r="L40" s="669"/>
      <c r="M40" s="670"/>
    </row>
    <row r="41" spans="1:13" ht="14.3" customHeight="1" x14ac:dyDescent="0.25">
      <c r="A41" s="463" t="s">
        <v>161</v>
      </c>
      <c r="B41" s="74">
        <v>1535</v>
      </c>
      <c r="C41" s="74">
        <v>27</v>
      </c>
      <c r="D41" s="74">
        <f t="shared" si="5"/>
        <v>1205</v>
      </c>
      <c r="E41" s="74">
        <v>222</v>
      </c>
      <c r="F41" s="74">
        <v>983</v>
      </c>
      <c r="G41" s="74">
        <v>1</v>
      </c>
      <c r="H41" s="74">
        <f t="shared" si="2"/>
        <v>1204</v>
      </c>
      <c r="I41" s="74">
        <v>117</v>
      </c>
      <c r="J41" s="74">
        <v>118</v>
      </c>
      <c r="K41" s="74">
        <v>156</v>
      </c>
      <c r="L41" s="74">
        <v>11</v>
      </c>
      <c r="M41" s="75">
        <v>78</v>
      </c>
    </row>
    <row r="42" spans="1:13" ht="14.3" customHeight="1" x14ac:dyDescent="0.25">
      <c r="A42" s="464" t="s">
        <v>437</v>
      </c>
      <c r="B42" s="74">
        <v>489</v>
      </c>
      <c r="C42" s="74">
        <v>178</v>
      </c>
      <c r="D42" s="74">
        <f t="shared" si="5"/>
        <v>291</v>
      </c>
      <c r="E42" s="74">
        <v>0</v>
      </c>
      <c r="F42" s="74">
        <v>291</v>
      </c>
      <c r="G42" s="74">
        <v>0</v>
      </c>
      <c r="H42" s="74">
        <f t="shared" si="2"/>
        <v>291</v>
      </c>
      <c r="I42" s="74">
        <v>85</v>
      </c>
      <c r="J42" s="74">
        <v>0</v>
      </c>
      <c r="K42" s="74">
        <v>6</v>
      </c>
      <c r="L42" s="74">
        <v>2</v>
      </c>
      <c r="M42" s="75">
        <v>40</v>
      </c>
    </row>
    <row r="43" spans="1:13" ht="14.3" customHeight="1" x14ac:dyDescent="0.25">
      <c r="A43" s="665" t="s">
        <v>162</v>
      </c>
      <c r="B43" s="74">
        <v>86</v>
      </c>
      <c r="C43" s="74"/>
      <c r="D43" s="74">
        <f t="shared" si="5"/>
        <v>0</v>
      </c>
      <c r="E43" s="74">
        <v>0</v>
      </c>
      <c r="F43" s="74">
        <v>0</v>
      </c>
      <c r="G43" s="74">
        <v>0</v>
      </c>
      <c r="H43" s="74">
        <f t="shared" si="2"/>
        <v>0</v>
      </c>
      <c r="I43" s="666"/>
      <c r="J43" s="666"/>
      <c r="K43" s="666"/>
      <c r="L43" s="666"/>
      <c r="M43" s="667"/>
    </row>
    <row r="44" spans="1:13" ht="14.3" customHeight="1" x14ac:dyDescent="0.25">
      <c r="A44" s="682" t="s">
        <v>163</v>
      </c>
      <c r="B44" s="76">
        <v>96</v>
      </c>
      <c r="C44" s="76"/>
      <c r="D44" s="76">
        <f t="shared" si="5"/>
        <v>91</v>
      </c>
      <c r="E44" s="76">
        <v>0</v>
      </c>
      <c r="F44" s="76">
        <v>91</v>
      </c>
      <c r="G44" s="76">
        <v>0</v>
      </c>
      <c r="H44" s="77">
        <f t="shared" si="2"/>
        <v>91</v>
      </c>
      <c r="I44" s="683"/>
      <c r="J44" s="683"/>
      <c r="K44" s="683"/>
      <c r="L44" s="683"/>
      <c r="M44" s="684"/>
    </row>
    <row r="45" spans="1:13" x14ac:dyDescent="0.25">
      <c r="A45" s="677" t="s">
        <v>170</v>
      </c>
      <c r="B45" s="664">
        <f t="shared" ref="B45:M45" si="6">SUM(B46:B58)</f>
        <v>7150</v>
      </c>
      <c r="C45" s="664">
        <f t="shared" si="6"/>
        <v>229</v>
      </c>
      <c r="D45" s="664">
        <f t="shared" si="6"/>
        <v>5466</v>
      </c>
      <c r="E45" s="664">
        <f t="shared" si="6"/>
        <v>1207</v>
      </c>
      <c r="F45" s="664">
        <f t="shared" si="6"/>
        <v>4259</v>
      </c>
      <c r="G45" s="664">
        <f t="shared" si="6"/>
        <v>10</v>
      </c>
      <c r="H45" s="677">
        <f t="shared" si="6"/>
        <v>5456</v>
      </c>
      <c r="I45" s="664">
        <f t="shared" si="6"/>
        <v>701</v>
      </c>
      <c r="J45" s="664">
        <f t="shared" si="6"/>
        <v>970</v>
      </c>
      <c r="K45" s="664">
        <f t="shared" si="6"/>
        <v>1061</v>
      </c>
      <c r="L45" s="664">
        <f t="shared" si="6"/>
        <v>108</v>
      </c>
      <c r="M45" s="677">
        <f t="shared" si="6"/>
        <v>549</v>
      </c>
    </row>
    <row r="46" spans="1:13" ht="14.3" customHeight="1" x14ac:dyDescent="0.25">
      <c r="A46" s="464" t="s">
        <v>171</v>
      </c>
      <c r="B46" s="74">
        <v>216</v>
      </c>
      <c r="C46" s="74"/>
      <c r="D46" s="74">
        <f t="shared" ref="D46:D56" si="7">SUM(E46:F46)</f>
        <v>195</v>
      </c>
      <c r="E46" s="74">
        <v>54</v>
      </c>
      <c r="F46" s="74">
        <v>141</v>
      </c>
      <c r="G46" s="74">
        <v>2</v>
      </c>
      <c r="H46" s="74">
        <f t="shared" si="2"/>
        <v>193</v>
      </c>
      <c r="I46" s="74">
        <v>25</v>
      </c>
      <c r="J46" s="74">
        <v>53</v>
      </c>
      <c r="K46" s="74">
        <v>85</v>
      </c>
      <c r="L46" s="74">
        <v>1</v>
      </c>
      <c r="M46" s="75">
        <v>34</v>
      </c>
    </row>
    <row r="47" spans="1:13" ht="14.3" customHeight="1" x14ac:dyDescent="0.25">
      <c r="A47" s="466" t="s">
        <v>666</v>
      </c>
      <c r="B47" s="74">
        <v>181</v>
      </c>
      <c r="C47" s="74"/>
      <c r="D47" s="74">
        <f t="shared" si="7"/>
        <v>99</v>
      </c>
      <c r="E47" s="74">
        <v>0</v>
      </c>
      <c r="F47" s="74">
        <v>99</v>
      </c>
      <c r="G47" s="74">
        <v>0</v>
      </c>
      <c r="H47" s="74">
        <f>+D47-G47</f>
        <v>99</v>
      </c>
      <c r="I47" s="666"/>
      <c r="J47" s="666"/>
      <c r="K47" s="666"/>
      <c r="L47" s="666"/>
      <c r="M47" s="667"/>
    </row>
    <row r="48" spans="1:13" ht="14.3" customHeight="1" x14ac:dyDescent="0.25">
      <c r="A48" s="464" t="s">
        <v>360</v>
      </c>
      <c r="B48" s="74">
        <v>1761</v>
      </c>
      <c r="C48" s="74">
        <v>81</v>
      </c>
      <c r="D48" s="74">
        <f t="shared" si="7"/>
        <v>1456</v>
      </c>
      <c r="E48" s="74">
        <v>537</v>
      </c>
      <c r="F48" s="74">
        <v>919</v>
      </c>
      <c r="G48" s="74">
        <v>2</v>
      </c>
      <c r="H48" s="74">
        <f t="shared" si="2"/>
        <v>1454</v>
      </c>
      <c r="I48" s="74">
        <v>214</v>
      </c>
      <c r="J48" s="74">
        <v>239</v>
      </c>
      <c r="K48" s="74">
        <v>324</v>
      </c>
      <c r="L48" s="74">
        <v>25</v>
      </c>
      <c r="M48" s="75">
        <v>131</v>
      </c>
    </row>
    <row r="49" spans="1:13" ht="14.3" customHeight="1" x14ac:dyDescent="0.25">
      <c r="A49" s="464" t="s">
        <v>174</v>
      </c>
      <c r="B49" s="74">
        <v>632</v>
      </c>
      <c r="C49" s="74"/>
      <c r="D49" s="74">
        <f t="shared" si="7"/>
        <v>589</v>
      </c>
      <c r="E49" s="74">
        <v>83</v>
      </c>
      <c r="F49" s="74">
        <v>506</v>
      </c>
      <c r="G49" s="74">
        <v>3</v>
      </c>
      <c r="H49" s="74">
        <f t="shared" si="2"/>
        <v>586</v>
      </c>
      <c r="I49" s="74">
        <v>52</v>
      </c>
      <c r="J49" s="74">
        <v>184</v>
      </c>
      <c r="K49" s="74">
        <v>119</v>
      </c>
      <c r="L49" s="74">
        <v>8</v>
      </c>
      <c r="M49" s="75">
        <v>94</v>
      </c>
    </row>
    <row r="50" spans="1:13" ht="14.3" customHeight="1" x14ac:dyDescent="0.25">
      <c r="A50" s="466" t="s">
        <v>784</v>
      </c>
      <c r="B50" s="74">
        <v>139</v>
      </c>
      <c r="C50" s="74"/>
      <c r="D50" s="74">
        <f t="shared" si="7"/>
        <v>130</v>
      </c>
      <c r="E50" s="74">
        <v>0</v>
      </c>
      <c r="F50" s="74">
        <v>130</v>
      </c>
      <c r="G50" s="74">
        <v>0</v>
      </c>
      <c r="H50" s="74">
        <f t="shared" si="2"/>
        <v>130</v>
      </c>
      <c r="I50" s="669"/>
      <c r="J50" s="669"/>
      <c r="K50" s="669"/>
      <c r="L50" s="669"/>
      <c r="M50" s="670"/>
    </row>
    <row r="51" spans="1:13" ht="14.3" customHeight="1" x14ac:dyDescent="0.25">
      <c r="A51" s="463" t="s">
        <v>175</v>
      </c>
      <c r="B51" s="74">
        <v>1080</v>
      </c>
      <c r="C51" s="74">
        <v>52</v>
      </c>
      <c r="D51" s="74">
        <f t="shared" si="7"/>
        <v>930</v>
      </c>
      <c r="E51" s="74">
        <v>282</v>
      </c>
      <c r="F51" s="74">
        <v>648</v>
      </c>
      <c r="G51" s="74">
        <v>1</v>
      </c>
      <c r="H51" s="74">
        <f t="shared" si="2"/>
        <v>929</v>
      </c>
      <c r="I51" s="74">
        <v>175</v>
      </c>
      <c r="J51" s="74">
        <v>278</v>
      </c>
      <c r="K51" s="74">
        <v>335</v>
      </c>
      <c r="L51" s="74">
        <v>35</v>
      </c>
      <c r="M51" s="75">
        <v>110</v>
      </c>
    </row>
    <row r="52" spans="1:13" ht="14.3" customHeight="1" x14ac:dyDescent="0.25">
      <c r="A52" s="665" t="s">
        <v>414</v>
      </c>
      <c r="B52" s="74">
        <v>235</v>
      </c>
      <c r="C52" s="74">
        <v>96</v>
      </c>
      <c r="D52" s="74">
        <f t="shared" si="7"/>
        <v>85</v>
      </c>
      <c r="E52" s="74">
        <v>0</v>
      </c>
      <c r="F52" s="74">
        <v>85</v>
      </c>
      <c r="G52" s="74">
        <v>0</v>
      </c>
      <c r="H52" s="74">
        <f t="shared" si="2"/>
        <v>85</v>
      </c>
      <c r="I52" s="666"/>
      <c r="J52" s="666"/>
      <c r="K52" s="666"/>
      <c r="L52" s="666"/>
      <c r="M52" s="667"/>
    </row>
    <row r="53" spans="1:13" ht="14.3" customHeight="1" x14ac:dyDescent="0.25">
      <c r="A53" s="464" t="s">
        <v>129</v>
      </c>
      <c r="B53" s="74">
        <v>621</v>
      </c>
      <c r="C53" s="74"/>
      <c r="D53" s="74">
        <f t="shared" si="7"/>
        <v>584</v>
      </c>
      <c r="E53" s="74">
        <v>101</v>
      </c>
      <c r="F53" s="74">
        <v>483</v>
      </c>
      <c r="G53" s="74">
        <v>1</v>
      </c>
      <c r="H53" s="74">
        <f t="shared" si="2"/>
        <v>583</v>
      </c>
      <c r="I53" s="74">
        <v>64</v>
      </c>
      <c r="J53" s="74">
        <v>59</v>
      </c>
      <c r="K53" s="74">
        <v>75</v>
      </c>
      <c r="L53" s="74">
        <v>11</v>
      </c>
      <c r="M53" s="75">
        <v>63</v>
      </c>
    </row>
    <row r="54" spans="1:13" ht="14.3" customHeight="1" x14ac:dyDescent="0.25">
      <c r="A54" s="466" t="s">
        <v>769</v>
      </c>
      <c r="B54" s="74">
        <v>158</v>
      </c>
      <c r="C54" s="74"/>
      <c r="D54" s="74">
        <f t="shared" si="7"/>
        <v>76</v>
      </c>
      <c r="E54" s="74">
        <v>0</v>
      </c>
      <c r="F54" s="74">
        <v>76</v>
      </c>
      <c r="G54" s="74">
        <v>0</v>
      </c>
      <c r="H54" s="74">
        <f t="shared" si="2"/>
        <v>76</v>
      </c>
      <c r="I54" s="669"/>
      <c r="J54" s="669"/>
      <c r="K54" s="669"/>
      <c r="L54" s="669"/>
      <c r="M54" s="670"/>
    </row>
    <row r="55" spans="1:13" ht="14.3" customHeight="1" x14ac:dyDescent="0.25">
      <c r="A55" s="464" t="s">
        <v>668</v>
      </c>
      <c r="B55" s="679">
        <v>1265</v>
      </c>
      <c r="C55" s="75"/>
      <c r="D55" s="74">
        <f>SUM(E55:F55)</f>
        <v>579</v>
      </c>
      <c r="E55" s="74">
        <v>61</v>
      </c>
      <c r="F55" s="74">
        <v>518</v>
      </c>
      <c r="G55" s="74">
        <v>0</v>
      </c>
      <c r="H55" s="74">
        <f>+D55-G55</f>
        <v>579</v>
      </c>
      <c r="I55" s="74">
        <v>51</v>
      </c>
      <c r="J55" s="74">
        <v>54</v>
      </c>
      <c r="K55" s="74">
        <v>52</v>
      </c>
      <c r="L55" s="74">
        <v>16</v>
      </c>
      <c r="M55" s="75">
        <v>53</v>
      </c>
    </row>
    <row r="56" spans="1:13" ht="14.3" customHeight="1" x14ac:dyDescent="0.25">
      <c r="A56" s="467" t="s">
        <v>176</v>
      </c>
      <c r="B56" s="76">
        <v>862</v>
      </c>
      <c r="C56" s="77"/>
      <c r="D56" s="76">
        <f t="shared" si="7"/>
        <v>743</v>
      </c>
      <c r="E56" s="76">
        <v>89</v>
      </c>
      <c r="F56" s="76">
        <v>654</v>
      </c>
      <c r="G56" s="76">
        <v>1</v>
      </c>
      <c r="H56" s="76">
        <f t="shared" si="2"/>
        <v>742</v>
      </c>
      <c r="I56" s="76">
        <v>120</v>
      </c>
      <c r="J56" s="76">
        <v>103</v>
      </c>
      <c r="K56" s="76">
        <v>71</v>
      </c>
      <c r="L56" s="76">
        <v>12</v>
      </c>
      <c r="M56" s="77">
        <v>64</v>
      </c>
    </row>
    <row r="57" spans="1:13" x14ac:dyDescent="0.25">
      <c r="A57" s="8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56" t="s">
        <v>362</v>
      </c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  <c r="B62" s="81"/>
    </row>
    <row r="63" spans="1:13" x14ac:dyDescent="0.25">
      <c r="A63" s="82"/>
      <c r="B63" s="81"/>
    </row>
    <row r="64" spans="1:13" x14ac:dyDescent="0.25">
      <c r="A64" s="82"/>
      <c r="B64" s="81"/>
    </row>
    <row r="65" spans="1:2" x14ac:dyDescent="0.25">
      <c r="A65" s="82"/>
      <c r="B65" s="81"/>
    </row>
    <row r="66" spans="1:2" x14ac:dyDescent="0.25">
      <c r="A66" s="82"/>
      <c r="B66" s="81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B26" sqref="B26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93" t="s">
        <v>526</v>
      </c>
      <c r="B1" s="94"/>
    </row>
    <row r="2" spans="1:10" ht="15.8" customHeight="1" x14ac:dyDescent="0.25"/>
    <row r="3" spans="1:10" ht="20.05" customHeight="1" x14ac:dyDescent="0.25">
      <c r="A3" s="890" t="s">
        <v>527</v>
      </c>
      <c r="B3" s="892" t="s">
        <v>20</v>
      </c>
      <c r="C3" s="893"/>
      <c r="D3" s="894"/>
      <c r="E3" s="884" t="s">
        <v>528</v>
      </c>
      <c r="F3" s="884"/>
      <c r="G3" s="884" t="s">
        <v>529</v>
      </c>
      <c r="H3" s="884"/>
      <c r="I3" s="884" t="s">
        <v>530</v>
      </c>
      <c r="J3" s="884"/>
    </row>
    <row r="4" spans="1:10" ht="20.05" customHeight="1" x14ac:dyDescent="0.25">
      <c r="A4" s="891"/>
      <c r="B4" s="895"/>
      <c r="C4" s="896"/>
      <c r="D4" s="897"/>
      <c r="E4" s="659">
        <v>44681</v>
      </c>
      <c r="F4" s="659">
        <v>44712</v>
      </c>
      <c r="G4" s="659">
        <v>44681</v>
      </c>
      <c r="H4" s="659">
        <v>44712</v>
      </c>
      <c r="I4" s="659">
        <v>44681</v>
      </c>
      <c r="J4" s="659">
        <v>44712</v>
      </c>
    </row>
    <row r="5" spans="1:10" ht="20.05" customHeight="1" x14ac:dyDescent="0.25">
      <c r="A5" s="629">
        <v>1</v>
      </c>
      <c r="B5" s="889" t="s">
        <v>531</v>
      </c>
      <c r="C5" s="889"/>
      <c r="D5" s="889"/>
      <c r="E5" s="95">
        <v>85033</v>
      </c>
      <c r="F5" s="95">
        <f>'[1]Arkusz3-11'!B9</f>
        <v>85703</v>
      </c>
      <c r="G5" s="95">
        <v>73243</v>
      </c>
      <c r="H5" s="95">
        <f>'[1]Arkusz3-11'!D9</f>
        <v>73387</v>
      </c>
      <c r="I5" s="694"/>
      <c r="J5" s="694"/>
    </row>
    <row r="6" spans="1:10" ht="20.05" customHeight="1" x14ac:dyDescent="0.25">
      <c r="A6" s="629">
        <v>2</v>
      </c>
      <c r="B6" s="885" t="s">
        <v>470</v>
      </c>
      <c r="C6" s="886" t="s">
        <v>964</v>
      </c>
      <c r="D6" s="887"/>
      <c r="E6" s="84">
        <v>1433</v>
      </c>
      <c r="F6" s="84">
        <f>'[1]Arkusz3-11'!C9</f>
        <v>1937</v>
      </c>
      <c r="G6" s="694"/>
      <c r="H6" s="694"/>
      <c r="I6" s="694"/>
      <c r="J6" s="694"/>
    </row>
    <row r="7" spans="1:10" ht="18.7" customHeight="1" x14ac:dyDescent="0.25">
      <c r="A7" s="629">
        <v>3</v>
      </c>
      <c r="B7" s="885"/>
      <c r="C7" s="886" t="s">
        <v>965</v>
      </c>
      <c r="D7" s="887"/>
      <c r="E7" s="694"/>
      <c r="F7" s="694"/>
      <c r="G7" s="95">
        <v>75</v>
      </c>
      <c r="H7" s="695">
        <f>'[1]Arkusz3-11'!G9</f>
        <v>71</v>
      </c>
      <c r="I7" s="694"/>
      <c r="J7" s="694"/>
    </row>
    <row r="8" spans="1:10" ht="20.05" customHeight="1" x14ac:dyDescent="0.25">
      <c r="A8" s="629">
        <v>4</v>
      </c>
      <c r="B8" s="888" t="s">
        <v>966</v>
      </c>
      <c r="C8" s="889"/>
      <c r="D8" s="889"/>
      <c r="E8" s="95">
        <v>83600</v>
      </c>
      <c r="F8" s="95">
        <f>F5-F6</f>
        <v>83766</v>
      </c>
      <c r="G8" s="95">
        <v>73168</v>
      </c>
      <c r="H8" s="695">
        <f>H5-H7</f>
        <v>73316</v>
      </c>
      <c r="I8" s="694"/>
      <c r="J8" s="694"/>
    </row>
    <row r="9" spans="1:10" ht="20.05" customHeight="1" x14ac:dyDescent="0.25">
      <c r="A9" s="629">
        <v>5</v>
      </c>
      <c r="B9" s="885" t="s">
        <v>295</v>
      </c>
      <c r="C9" s="887" t="s">
        <v>532</v>
      </c>
      <c r="D9" s="887"/>
      <c r="E9" s="95">
        <v>80932</v>
      </c>
      <c r="F9" s="95">
        <f>'[1]Arkusz13-16'!B6</f>
        <v>81086</v>
      </c>
      <c r="G9" s="695">
        <v>71505</v>
      </c>
      <c r="H9" s="695">
        <f>'[1]Arkusz13-16'!D6</f>
        <v>71588</v>
      </c>
      <c r="I9" s="696">
        <v>88.351949785004692</v>
      </c>
      <c r="J9" s="696">
        <f>H9/F9*100</f>
        <v>88.28651061835582</v>
      </c>
    </row>
    <row r="10" spans="1:10" ht="20.05" customHeight="1" x14ac:dyDescent="0.25">
      <c r="A10" s="629">
        <v>6</v>
      </c>
      <c r="B10" s="885"/>
      <c r="C10" s="887" t="s">
        <v>967</v>
      </c>
      <c r="D10" s="887"/>
      <c r="E10" s="95">
        <v>2668</v>
      </c>
      <c r="F10" s="95">
        <f>F8-F9</f>
        <v>2680</v>
      </c>
      <c r="G10" s="695">
        <v>1663</v>
      </c>
      <c r="H10" s="695">
        <f>H8-H9</f>
        <v>1728</v>
      </c>
      <c r="I10" s="697">
        <v>62.331334332833585</v>
      </c>
      <c r="J10" s="696">
        <f>H10/F10*100</f>
        <v>64.477611940298502</v>
      </c>
    </row>
    <row r="11" spans="1:10" ht="9" customHeight="1" x14ac:dyDescent="0.25"/>
    <row r="12" spans="1:10" ht="12.9" customHeight="1" x14ac:dyDescent="0.25">
      <c r="A12" s="92" t="s">
        <v>533</v>
      </c>
      <c r="B12" s="92" t="s">
        <v>534</v>
      </c>
    </row>
    <row r="13" spans="1:10" ht="12.9" customHeight="1" x14ac:dyDescent="0.25">
      <c r="A13" s="92" t="s">
        <v>535</v>
      </c>
      <c r="B13" s="92" t="s">
        <v>536</v>
      </c>
    </row>
    <row r="14" spans="1:10" ht="12.9" customHeight="1" x14ac:dyDescent="0.25">
      <c r="A14" s="92"/>
      <c r="B14" s="92" t="s">
        <v>537</v>
      </c>
    </row>
    <row r="15" spans="1:10" ht="12.9" customHeight="1" x14ac:dyDescent="0.25">
      <c r="A15" s="92" t="s">
        <v>538</v>
      </c>
      <c r="B15" s="92" t="s">
        <v>551</v>
      </c>
    </row>
    <row r="16" spans="1:10" ht="12.9" customHeight="1" x14ac:dyDescent="0.25">
      <c r="A16" s="92" t="s">
        <v>539</v>
      </c>
      <c r="B16" s="92" t="s">
        <v>540</v>
      </c>
    </row>
    <row r="17" spans="1:10" ht="14.95" customHeight="1" x14ac:dyDescent="0.25"/>
    <row r="18" spans="1:10" ht="18" customHeight="1" x14ac:dyDescent="0.25">
      <c r="A18" s="96" t="s">
        <v>439</v>
      </c>
      <c r="B18" s="97" t="s">
        <v>541</v>
      </c>
      <c r="J18" s="69"/>
    </row>
    <row r="19" spans="1:10" ht="18" customHeight="1" x14ac:dyDescent="0.25">
      <c r="A19" s="98"/>
      <c r="B19" s="97" t="s">
        <v>728</v>
      </c>
      <c r="J19" s="99">
        <v>29</v>
      </c>
    </row>
    <row r="20" spans="1:10" ht="18" customHeight="1" x14ac:dyDescent="0.25">
      <c r="A20" s="96" t="s">
        <v>439</v>
      </c>
      <c r="B20" s="100" t="s">
        <v>623</v>
      </c>
      <c r="J20" s="101">
        <v>0.88300000000000001</v>
      </c>
    </row>
    <row r="21" spans="1:10" ht="18" customHeight="1" x14ac:dyDescent="0.25">
      <c r="A21" s="96" t="s">
        <v>439</v>
      </c>
      <c r="B21" s="100" t="s">
        <v>678</v>
      </c>
      <c r="J21" s="102">
        <v>0</v>
      </c>
    </row>
    <row r="22" spans="1:10" ht="14.3" customHeight="1" x14ac:dyDescent="0.25">
      <c r="A22" s="94"/>
      <c r="B22" s="100"/>
    </row>
    <row r="23" spans="1:10" ht="14.3" customHeight="1" x14ac:dyDescent="0.25">
      <c r="A23" s="94"/>
      <c r="B23" s="100"/>
    </row>
    <row r="24" spans="1:10" ht="20.05" customHeight="1" x14ac:dyDescent="0.25">
      <c r="A24" s="103"/>
      <c r="B24" s="104" t="s">
        <v>968</v>
      </c>
      <c r="C24" s="103"/>
      <c r="D24" s="103"/>
      <c r="E24" s="103"/>
      <c r="F24" s="103"/>
      <c r="G24" s="103"/>
      <c r="H24" s="103"/>
      <c r="I24" s="103"/>
    </row>
    <row r="25" spans="1:10" ht="20.0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A3:A4"/>
    <mergeCell ref="B3:D4"/>
    <mergeCell ref="E3:F3"/>
    <mergeCell ref="G3:H3"/>
    <mergeCell ref="B9:B10"/>
    <mergeCell ref="C9:D9"/>
    <mergeCell ref="C10:D10"/>
    <mergeCell ref="I3:J3"/>
    <mergeCell ref="B6:B7"/>
    <mergeCell ref="C6:D6"/>
    <mergeCell ref="C7:D7"/>
    <mergeCell ref="B8:D8"/>
    <mergeCell ref="B5:D5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2022-06-13T11:38:32Z</cp:lastPrinted>
  <dcterms:created xsi:type="dcterms:W3CDTF">2009-10-09T14:00:07Z</dcterms:created>
  <dcterms:modified xsi:type="dcterms:W3CDTF">2022-06-14T10:39:03Z</dcterms:modified>
</cp:coreProperties>
</file>